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PGE07\Users\silvia.paredes\Documents\Documents\ADMON. 2021-2024\EVALUACIONES TRIMESTRALES\2022\1ER TRIMESTRE\"/>
    </mc:Choice>
  </mc:AlternateContent>
  <bookViews>
    <workbookView xWindow="-120" yWindow="-120" windowWidth="20730" windowHeight="11160" firstSheet="3" activeTab="8"/>
  </bookViews>
  <sheets>
    <sheet name="Dirección" sheetId="10" r:id="rId1"/>
    <sheet name="Comités Deportivos" sheetId="12" r:id="rId2"/>
    <sheet name="Promoción Deportiva" sheetId="13" r:id="rId3"/>
    <sheet name="Promoción a la salud" sheetId="3" r:id="rId4"/>
    <sheet name="Protección. salud" sheetId="4" r:id="rId5"/>
    <sheet name="Covid-19" sheetId="7" r:id="rId6"/>
    <sheet name="Nutrición" sheetId="5" r:id="rId7"/>
    <sheet name="Psicología" sheetId="6" r:id="rId8"/>
    <sheet name="Juventud" sheetId="11"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74" i="10" l="1"/>
  <c r="AA74" i="10"/>
  <c r="Z74" i="10"/>
  <c r="AC74" i="10" s="1"/>
  <c r="AB73" i="10"/>
  <c r="AA73" i="10"/>
  <c r="Z73" i="10"/>
  <c r="AC73" i="10" s="1"/>
  <c r="AB72" i="10"/>
  <c r="AA72" i="10"/>
  <c r="Z72" i="10"/>
  <c r="AC72" i="10" s="1"/>
  <c r="AB71" i="10"/>
  <c r="AA71" i="10"/>
  <c r="Z71" i="10"/>
  <c r="AC71" i="10" s="1"/>
  <c r="U71" i="10"/>
  <c r="Q71" i="10"/>
  <c r="AB70" i="10"/>
  <c r="AA70" i="10"/>
  <c r="Z70" i="10"/>
  <c r="AC70" i="10" s="1"/>
  <c r="AB69" i="10"/>
  <c r="AA69" i="10"/>
  <c r="Z69" i="10"/>
  <c r="AC69" i="10" s="1"/>
  <c r="U69" i="10"/>
  <c r="Q69" i="10"/>
  <c r="AB68" i="10"/>
  <c r="AA68" i="10"/>
  <c r="Z68" i="10"/>
  <c r="AC68" i="10" s="1"/>
  <c r="U68" i="10"/>
  <c r="Q68" i="10"/>
  <c r="AB67" i="10"/>
  <c r="AA67" i="10"/>
  <c r="Z67" i="10"/>
  <c r="AC67" i="10" s="1"/>
  <c r="AB66" i="10"/>
  <c r="AA66" i="10"/>
  <c r="Z66" i="10"/>
  <c r="AC66" i="10" s="1"/>
  <c r="AB65" i="10"/>
  <c r="AA65" i="10"/>
  <c r="Z65" i="10"/>
  <c r="AC65" i="10" s="1"/>
  <c r="AB64" i="10"/>
  <c r="AA64" i="10"/>
  <c r="Z64" i="10"/>
  <c r="AC64" i="10" s="1"/>
  <c r="Y64" i="10"/>
  <c r="U64" i="10"/>
  <c r="Q64" i="10"/>
  <c r="M64" i="10"/>
  <c r="AB63" i="10"/>
  <c r="AA63" i="10"/>
  <c r="Z63" i="10"/>
  <c r="AC63" i="10" s="1"/>
  <c r="Y63" i="10"/>
  <c r="U63" i="10"/>
  <c r="Q63" i="10"/>
  <c r="M63" i="10"/>
  <c r="AB62" i="10"/>
  <c r="AC62" i="10" s="1"/>
  <c r="AA62" i="10"/>
  <c r="Z62" i="10"/>
  <c r="Y62" i="10"/>
  <c r="U62" i="10"/>
  <c r="Q62" i="10"/>
  <c r="M62" i="10"/>
  <c r="AB61" i="10"/>
  <c r="AA61" i="10"/>
  <c r="Z61" i="10"/>
  <c r="AC61" i="10" s="1"/>
  <c r="Y61" i="10"/>
  <c r="U61" i="10"/>
  <c r="Q61" i="10"/>
  <c r="M61" i="10"/>
  <c r="AB60" i="10"/>
  <c r="W60" i="10"/>
  <c r="V60" i="10"/>
  <c r="S60" i="10"/>
  <c r="R60" i="10"/>
  <c r="O60" i="10"/>
  <c r="N60" i="10"/>
  <c r="K60" i="10"/>
  <c r="AA60" i="10" s="1"/>
  <c r="J60" i="10"/>
  <c r="Z60" i="10" s="1"/>
  <c r="AB59" i="10"/>
  <c r="AA59" i="10"/>
  <c r="Z59" i="10"/>
  <c r="AC59" i="10" s="1"/>
  <c r="Y59" i="10"/>
  <c r="U59" i="10"/>
  <c r="Q59" i="10"/>
  <c r="M59" i="10"/>
  <c r="AB58" i="10"/>
  <c r="AA58" i="10"/>
  <c r="Z58" i="10"/>
  <c r="AC58" i="10" s="1"/>
  <c r="Y58" i="10"/>
  <c r="U58" i="10"/>
  <c r="Q58" i="10"/>
  <c r="M58" i="10"/>
  <c r="AB57" i="10"/>
  <c r="AC57" i="10" s="1"/>
  <c r="AA57" i="10"/>
  <c r="Z57" i="10"/>
  <c r="Y57" i="10"/>
  <c r="U57" i="10"/>
  <c r="Q57" i="10"/>
  <c r="M57" i="10"/>
  <c r="AB56" i="10"/>
  <c r="AA56" i="10"/>
  <c r="Z56" i="10"/>
  <c r="AC56" i="10" s="1"/>
  <c r="Y56" i="10"/>
  <c r="U56" i="10"/>
  <c r="U60" i="10" s="1"/>
  <c r="Q56" i="10"/>
  <c r="Q60" i="10" s="1"/>
  <c r="M56" i="10"/>
  <c r="AB55" i="10"/>
  <c r="AA55" i="10"/>
  <c r="Z55" i="10"/>
  <c r="AC55" i="10" s="1"/>
  <c r="Y55" i="10"/>
  <c r="Y60" i="10" s="1"/>
  <c r="U55" i="10"/>
  <c r="Q55" i="10"/>
  <c r="M55" i="10"/>
  <c r="M60" i="10" s="1"/>
  <c r="AB54" i="10"/>
  <c r="AA54" i="10"/>
  <c r="AC54" i="10" s="1"/>
  <c r="Z54" i="10"/>
  <c r="Y54" i="10"/>
  <c r="U54" i="10"/>
  <c r="Q54" i="10"/>
  <c r="M54" i="10"/>
  <c r="AB53" i="10"/>
  <c r="AA53" i="10"/>
  <c r="Z53" i="10"/>
  <c r="AC53" i="10" s="1"/>
  <c r="Y53" i="10"/>
  <c r="U53" i="10"/>
  <c r="Q53" i="10"/>
  <c r="M53" i="10"/>
  <c r="AB52" i="10"/>
  <c r="AA52" i="10"/>
  <c r="Z52" i="10"/>
  <c r="AC52" i="10" s="1"/>
  <c r="Y52" i="10"/>
  <c r="U52" i="10"/>
  <c r="Q52" i="10"/>
  <c r="M52" i="10"/>
  <c r="AB51" i="10"/>
  <c r="AA51" i="10"/>
  <c r="AC51" i="10" s="1"/>
  <c r="Z51" i="10"/>
  <c r="Y51" i="10"/>
  <c r="U51" i="10"/>
  <c r="Q51" i="10"/>
  <c r="M51" i="10"/>
  <c r="AB50" i="10"/>
  <c r="W50" i="10"/>
  <c r="V50" i="10"/>
  <c r="S50" i="10"/>
  <c r="R50" i="10"/>
  <c r="O50" i="10"/>
  <c r="N50" i="10"/>
  <c r="K50" i="10"/>
  <c r="AA50" i="10" s="1"/>
  <c r="J50" i="10"/>
  <c r="Z50" i="10" s="1"/>
  <c r="AC50" i="10" s="1"/>
  <c r="AB49" i="10"/>
  <c r="AA49" i="10"/>
  <c r="AC49" i="10" s="1"/>
  <c r="Z49" i="10"/>
  <c r="Y49" i="10"/>
  <c r="U49" i="10"/>
  <c r="Q49" i="10"/>
  <c r="M49" i="10"/>
  <c r="AB48" i="10"/>
  <c r="AA48" i="10"/>
  <c r="Z48" i="10"/>
  <c r="AC48" i="10" s="1"/>
  <c r="Y48" i="10"/>
  <c r="U48" i="10"/>
  <c r="Q48" i="10"/>
  <c r="M48" i="10"/>
  <c r="AB47" i="10"/>
  <c r="AA47" i="10"/>
  <c r="Z47" i="10"/>
  <c r="AC47" i="10" s="1"/>
  <c r="Y47" i="10"/>
  <c r="U47" i="10"/>
  <c r="Q47" i="10"/>
  <c r="M47" i="10"/>
  <c r="AB46" i="10"/>
  <c r="AA46" i="10"/>
  <c r="AC46" i="10" s="1"/>
  <c r="Z46" i="10"/>
  <c r="Y46" i="10"/>
  <c r="U46" i="10"/>
  <c r="Q46" i="10"/>
  <c r="M46" i="10"/>
  <c r="AB45" i="10"/>
  <c r="AA45" i="10"/>
  <c r="Z45" i="10"/>
  <c r="AC45" i="10" s="1"/>
  <c r="Y45" i="10"/>
  <c r="Y50" i="10" s="1"/>
  <c r="U45" i="10"/>
  <c r="U50" i="10" s="1"/>
  <c r="Q45" i="10"/>
  <c r="Q50" i="10" s="1"/>
  <c r="M45" i="10"/>
  <c r="M50" i="10" s="1"/>
  <c r="W472" i="13"/>
  <c r="W471" i="13"/>
  <c r="W470" i="13"/>
  <c r="W469" i="13"/>
  <c r="W467" i="13"/>
  <c r="W466" i="13"/>
  <c r="W465" i="13"/>
  <c r="W464" i="13"/>
  <c r="W463" i="13"/>
  <c r="W462" i="13"/>
  <c r="W461" i="13"/>
  <c r="W460" i="13"/>
  <c r="W459" i="13"/>
  <c r="W457" i="13"/>
  <c r="W456" i="13"/>
  <c r="W455" i="13"/>
  <c r="W454" i="13"/>
  <c r="W453" i="13"/>
  <c r="V446" i="13"/>
  <c r="V445" i="13"/>
  <c r="V444" i="13"/>
  <c r="V443" i="13"/>
  <c r="V441" i="13"/>
  <c r="V440" i="13"/>
  <c r="V439" i="13"/>
  <c r="V438" i="13"/>
  <c r="V437" i="13"/>
  <c r="V436" i="13"/>
  <c r="V435" i="13"/>
  <c r="V434" i="13"/>
  <c r="V433" i="13"/>
  <c r="V431" i="13"/>
  <c r="V430" i="13"/>
  <c r="V429" i="13"/>
  <c r="V428" i="13"/>
  <c r="V427" i="13"/>
  <c r="V426" i="13"/>
  <c r="V425" i="13"/>
  <c r="V424" i="13"/>
  <c r="V423" i="13"/>
  <c r="V421" i="13"/>
  <c r="V420" i="13"/>
  <c r="V419" i="13"/>
  <c r="V418" i="13"/>
  <c r="V417" i="13"/>
  <c r="V416" i="13"/>
  <c r="V415" i="13"/>
  <c r="V414" i="13"/>
  <c r="V413" i="13"/>
  <c r="V411" i="13"/>
  <c r="V410" i="13"/>
  <c r="V409" i="13"/>
  <c r="V408" i="13"/>
  <c r="V407" i="13"/>
  <c r="V406" i="13"/>
  <c r="V405" i="13"/>
  <c r="V404" i="13"/>
  <c r="V403" i="13"/>
  <c r="V401" i="13"/>
  <c r="V400" i="13"/>
  <c r="V399" i="13"/>
  <c r="V398" i="13"/>
  <c r="V397" i="13"/>
  <c r="V396" i="13"/>
  <c r="V395" i="13"/>
  <c r="V394" i="13"/>
  <c r="V392" i="13"/>
  <c r="V391" i="13"/>
  <c r="V390" i="13"/>
  <c r="V389" i="13"/>
  <c r="V388" i="13"/>
  <c r="V387" i="13"/>
  <c r="V386" i="13"/>
  <c r="V385" i="13"/>
  <c r="U383" i="13"/>
  <c r="V383" i="13" s="1"/>
  <c r="Q383" i="13"/>
  <c r="M383" i="13"/>
  <c r="U382" i="13"/>
  <c r="V382" i="13" s="1"/>
  <c r="Q382" i="13"/>
  <c r="M382" i="13"/>
  <c r="U381" i="13"/>
  <c r="V381" i="13" s="1"/>
  <c r="Q381" i="13"/>
  <c r="M381" i="13"/>
  <c r="V380" i="13"/>
  <c r="V379" i="13"/>
  <c r="V378" i="13"/>
  <c r="V377" i="13"/>
  <c r="V376" i="13"/>
  <c r="V374" i="13"/>
  <c r="V373" i="13"/>
  <c r="V372" i="13"/>
  <c r="V371" i="13"/>
  <c r="V370" i="13"/>
  <c r="V369" i="13"/>
  <c r="V368" i="13"/>
  <c r="V367" i="13"/>
  <c r="V365" i="13"/>
  <c r="V364" i="13"/>
  <c r="V363" i="13"/>
  <c r="V362" i="13"/>
  <c r="V361" i="13"/>
  <c r="V360" i="13"/>
  <c r="V359" i="13"/>
  <c r="V358" i="13"/>
  <c r="V357" i="13"/>
  <c r="V356" i="13"/>
  <c r="V355" i="13"/>
  <c r="V354" i="13"/>
  <c r="V353" i="13"/>
  <c r="V352" i="13"/>
  <c r="V351" i="13"/>
  <c r="V350" i="13"/>
  <c r="U349" i="13"/>
  <c r="Q349" i="13"/>
  <c r="M349" i="13"/>
  <c r="V349" i="13" s="1"/>
  <c r="U348" i="13"/>
  <c r="Q348" i="13"/>
  <c r="M348" i="13"/>
  <c r="V348" i="13" s="1"/>
  <c r="U347" i="13"/>
  <c r="Q347" i="13"/>
  <c r="V347" i="13" s="1"/>
  <c r="M347" i="13"/>
  <c r="U346" i="13"/>
  <c r="Q346" i="13"/>
  <c r="M346" i="13"/>
  <c r="V346" i="13" s="1"/>
  <c r="U345" i="13"/>
  <c r="Q345" i="13"/>
  <c r="M345" i="13"/>
  <c r="V345" i="13" s="1"/>
  <c r="V344" i="13"/>
  <c r="V343" i="13"/>
  <c r="V342" i="13"/>
  <c r="U341" i="13"/>
  <c r="Q341" i="13"/>
  <c r="M341" i="13"/>
  <c r="U340" i="13"/>
  <c r="Q340" i="13"/>
  <c r="M340" i="13"/>
  <c r="U339" i="13"/>
  <c r="Q339" i="13"/>
  <c r="M339" i="13"/>
  <c r="U338" i="13"/>
  <c r="Q338" i="13"/>
  <c r="M338" i="13"/>
  <c r="U337" i="13"/>
  <c r="Q337" i="13"/>
  <c r="M337" i="13"/>
  <c r="V336" i="13"/>
  <c r="V335" i="13"/>
  <c r="V334" i="13"/>
  <c r="V333" i="13"/>
  <c r="V332" i="13"/>
  <c r="V331" i="13"/>
  <c r="V330" i="13"/>
  <c r="V329" i="13"/>
  <c r="V328" i="13"/>
  <c r="V327" i="13"/>
  <c r="V326" i="13"/>
  <c r="V325" i="13"/>
  <c r="V324" i="13"/>
  <c r="V323" i="13"/>
  <c r="U322" i="13"/>
  <c r="Q322" i="13"/>
  <c r="M322" i="13"/>
  <c r="U321" i="13"/>
  <c r="Q321" i="13"/>
  <c r="M321" i="13"/>
  <c r="U320" i="13"/>
  <c r="Q320" i="13"/>
  <c r="M320" i="13"/>
  <c r="V319" i="13"/>
  <c r="V318" i="13"/>
  <c r="V317" i="13"/>
  <c r="V316" i="13"/>
  <c r="V315" i="13"/>
  <c r="V314" i="13"/>
  <c r="V313" i="13"/>
  <c r="V312" i="13"/>
  <c r="V311" i="13"/>
  <c r="V310" i="13"/>
  <c r="V309" i="13"/>
  <c r="V308" i="13"/>
  <c r="V307" i="13"/>
  <c r="V306" i="13"/>
  <c r="V305" i="13"/>
  <c r="V304" i="13"/>
  <c r="V303" i="13"/>
  <c r="U302" i="13"/>
  <c r="Q302" i="13"/>
  <c r="V302" i="13" s="1"/>
  <c r="M302" i="13"/>
  <c r="U301" i="13"/>
  <c r="Q301" i="13"/>
  <c r="V301" i="13" s="1"/>
  <c r="M301" i="13"/>
  <c r="V291" i="13"/>
  <c r="V290" i="13"/>
  <c r="V289" i="13"/>
  <c r="V288" i="13"/>
  <c r="V287" i="13"/>
  <c r="V286" i="13"/>
  <c r="V285" i="13"/>
  <c r="V284" i="13"/>
  <c r="V283" i="13"/>
  <c r="V282" i="13"/>
  <c r="V281" i="13"/>
  <c r="V280" i="13"/>
  <c r="V279" i="13"/>
  <c r="V278" i="13"/>
  <c r="V277" i="13"/>
  <c r="V276" i="13"/>
  <c r="V275" i="13"/>
  <c r="V274" i="13"/>
  <c r="V273" i="13"/>
  <c r="V272" i="13"/>
  <c r="V271" i="13"/>
  <c r="V270" i="13"/>
  <c r="U269" i="13"/>
  <c r="Q269" i="13"/>
  <c r="M269" i="13"/>
  <c r="V269" i="13" s="1"/>
  <c r="U268" i="13"/>
  <c r="Q268" i="13"/>
  <c r="V268" i="13" s="1"/>
  <c r="M268" i="13"/>
  <c r="U267" i="13"/>
  <c r="Q267" i="13"/>
  <c r="M267" i="13"/>
  <c r="V267" i="13" s="1"/>
  <c r="V266" i="13"/>
  <c r="V265" i="13"/>
  <c r="V264" i="13"/>
  <c r="V263" i="13"/>
  <c r="V262" i="13"/>
  <c r="V261" i="13"/>
  <c r="V260" i="13"/>
  <c r="Q259" i="13"/>
  <c r="M259" i="13"/>
  <c r="U258" i="13"/>
  <c r="Q258" i="13"/>
  <c r="M258" i="13"/>
  <c r="U257" i="13"/>
  <c r="Q257" i="13"/>
  <c r="M257" i="13"/>
  <c r="U256" i="13"/>
  <c r="Q256" i="13"/>
  <c r="M256" i="13"/>
  <c r="V255" i="13"/>
  <c r="V254" i="13"/>
  <c r="V253" i="13"/>
  <c r="V252" i="13"/>
  <c r="Q251" i="13"/>
  <c r="M251" i="13"/>
  <c r="V251" i="13" s="1"/>
  <c r="Q250" i="13"/>
  <c r="V250" i="13" s="1"/>
  <c r="M249" i="13"/>
  <c r="V249" i="13" s="1"/>
  <c r="U248" i="13"/>
  <c r="Q248" i="13"/>
  <c r="M248" i="13"/>
  <c r="U247" i="13"/>
  <c r="Q247" i="13"/>
  <c r="M247" i="13"/>
  <c r="V246" i="13"/>
  <c r="V245" i="13"/>
  <c r="V244" i="13"/>
  <c r="V243" i="13"/>
  <c r="V242" i="13"/>
  <c r="V241" i="13"/>
  <c r="V240" i="13"/>
  <c r="V239" i="13"/>
  <c r="U239" i="13"/>
  <c r="Q239" i="13"/>
  <c r="M239" i="13"/>
  <c r="U238" i="13"/>
  <c r="Q238" i="13"/>
  <c r="M238" i="13"/>
  <c r="V238" i="13" s="1"/>
  <c r="V237" i="13"/>
  <c r="V236" i="13"/>
  <c r="V235" i="13"/>
  <c r="V234" i="13"/>
  <c r="V233" i="13"/>
  <c r="U233" i="13"/>
  <c r="Q233" i="13"/>
  <c r="M233" i="13"/>
  <c r="U232" i="13"/>
  <c r="Q232" i="13"/>
  <c r="M232" i="13"/>
  <c r="V232" i="13" s="1"/>
  <c r="U231" i="13"/>
  <c r="V231" i="13" s="1"/>
  <c r="Q231" i="13"/>
  <c r="M231" i="13"/>
  <c r="V230" i="13"/>
  <c r="U230" i="13"/>
  <c r="Q230" i="13"/>
  <c r="M230" i="13"/>
  <c r="U229" i="13"/>
  <c r="Q229" i="13"/>
  <c r="M229" i="13"/>
  <c r="V229" i="13" s="1"/>
  <c r="V228" i="13"/>
  <c r="V227" i="13"/>
  <c r="V226" i="13"/>
  <c r="V225" i="13"/>
  <c r="V224" i="13"/>
  <c r="V223" i="13"/>
  <c r="U222" i="13"/>
  <c r="Q222" i="13"/>
  <c r="V222" i="13" s="1"/>
  <c r="M222" i="13"/>
  <c r="U221" i="13"/>
  <c r="Q221" i="13"/>
  <c r="V221" i="13" s="1"/>
  <c r="M221" i="13"/>
  <c r="U220" i="13"/>
  <c r="Q220" i="13"/>
  <c r="V220" i="13" s="1"/>
  <c r="M220" i="13"/>
  <c r="V219" i="13"/>
  <c r="V218" i="13"/>
  <c r="V217" i="13"/>
  <c r="V216" i="13"/>
  <c r="V215" i="13"/>
  <c r="V214" i="13"/>
  <c r="V213" i="13"/>
  <c r="V212" i="13"/>
  <c r="V211" i="13"/>
  <c r="V210" i="13"/>
  <c r="V209" i="13"/>
  <c r="V208" i="13"/>
  <c r="V207" i="13"/>
  <c r="V206" i="13"/>
  <c r="V205" i="13"/>
  <c r="V204" i="13"/>
  <c r="U203" i="13"/>
  <c r="Q203" i="13"/>
  <c r="M203" i="13"/>
  <c r="U202" i="13"/>
  <c r="Q202" i="13"/>
  <c r="M202" i="13"/>
  <c r="V201" i="13"/>
  <c r="V200" i="13"/>
  <c r="V199" i="13"/>
  <c r="V198" i="13"/>
  <c r="V197" i="13"/>
  <c r="V196" i="13"/>
  <c r="U195" i="13"/>
  <c r="Q195" i="13"/>
  <c r="M195" i="13"/>
  <c r="V195" i="13" s="1"/>
  <c r="U194" i="13"/>
  <c r="Q194" i="13"/>
  <c r="V194" i="13" s="1"/>
  <c r="M194" i="13"/>
  <c r="U193" i="13"/>
  <c r="Q193" i="13"/>
  <c r="M193" i="13"/>
  <c r="V193" i="13" s="1"/>
  <c r="V192" i="13"/>
  <c r="V191" i="13"/>
  <c r="V190" i="13"/>
  <c r="V189" i="13"/>
  <c r="V188" i="13"/>
  <c r="V187" i="13"/>
  <c r="V186" i="13"/>
  <c r="V185" i="13"/>
  <c r="V184" i="13"/>
  <c r="V183" i="13"/>
  <c r="V182" i="13"/>
  <c r="V181" i="13"/>
  <c r="V180" i="13"/>
  <c r="V179" i="13"/>
  <c r="V178" i="13"/>
  <c r="V177" i="13"/>
  <c r="V176" i="13"/>
  <c r="V175" i="13"/>
  <c r="V174" i="13"/>
  <c r="V173" i="13"/>
  <c r="V172" i="13"/>
  <c r="V171" i="13"/>
  <c r="V170" i="13"/>
  <c r="V169" i="13"/>
  <c r="V168" i="13"/>
  <c r="V167" i="13"/>
  <c r="V166" i="13"/>
  <c r="V165" i="13"/>
  <c r="V164" i="13"/>
  <c r="V163" i="13"/>
  <c r="V162" i="13"/>
  <c r="V161" i="13"/>
  <c r="V160" i="13"/>
  <c r="V159" i="13"/>
  <c r="V158" i="13"/>
  <c r="V157" i="13"/>
  <c r="V156" i="13"/>
  <c r="V155" i="13"/>
  <c r="V154" i="13"/>
  <c r="V153" i="13"/>
  <c r="U152" i="13"/>
  <c r="Q152" i="13"/>
  <c r="V152" i="13" s="1"/>
  <c r="M152" i="13"/>
  <c r="U151" i="13"/>
  <c r="Q151" i="13"/>
  <c r="M151" i="13"/>
  <c r="V151" i="13" s="1"/>
  <c r="U150" i="13"/>
  <c r="Q150" i="13"/>
  <c r="M150" i="13"/>
  <c r="V150" i="13" s="1"/>
  <c r="U149" i="13"/>
  <c r="Q149" i="13"/>
  <c r="V149" i="13" s="1"/>
  <c r="M149" i="13"/>
  <c r="U148" i="13"/>
  <c r="Q148" i="13"/>
  <c r="M148" i="13"/>
  <c r="V148" i="13" s="1"/>
  <c r="V147" i="13"/>
  <c r="V146" i="13"/>
  <c r="V145" i="13"/>
  <c r="V144" i="13"/>
  <c r="V142" i="13"/>
  <c r="V141" i="13"/>
  <c r="V140" i="13"/>
  <c r="V139" i="13"/>
  <c r="V138" i="13"/>
  <c r="V137" i="13"/>
  <c r="V136" i="13"/>
  <c r="V135" i="13"/>
  <c r="V134" i="13"/>
  <c r="V133" i="13"/>
  <c r="V132" i="13"/>
  <c r="V131" i="13"/>
  <c r="V130" i="13"/>
  <c r="V129" i="13"/>
  <c r="V128" i="13"/>
  <c r="V127" i="13"/>
  <c r="V126" i="13"/>
  <c r="V125" i="13"/>
  <c r="V124" i="13"/>
  <c r="U123" i="13"/>
  <c r="V123" i="13" s="1"/>
  <c r="V122" i="13"/>
  <c r="U121" i="13"/>
  <c r="V121" i="13" s="1"/>
  <c r="V120" i="13"/>
  <c r="V119" i="13"/>
  <c r="V118" i="13"/>
  <c r="V117" i="13"/>
  <c r="V116" i="13"/>
  <c r="Q115" i="13"/>
  <c r="M115" i="13"/>
  <c r="V114" i="13"/>
  <c r="Q114" i="13"/>
  <c r="M114" i="13"/>
  <c r="Q113" i="13"/>
  <c r="V113" i="13" s="1"/>
  <c r="M113" i="13"/>
  <c r="Q112" i="13"/>
  <c r="M112" i="13"/>
  <c r="V112" i="13" s="1"/>
  <c r="Q111" i="13"/>
  <c r="V111" i="13" s="1"/>
  <c r="V110" i="13"/>
  <c r="V109" i="13"/>
  <c r="V108" i="13"/>
  <c r="V107" i="13"/>
  <c r="U106" i="13"/>
  <c r="V106" i="13" s="1"/>
  <c r="Q106" i="13"/>
  <c r="M106" i="13"/>
  <c r="U105" i="13"/>
  <c r="V105" i="13" s="1"/>
  <c r="Q105" i="13"/>
  <c r="M105" i="13"/>
  <c r="U104" i="13"/>
  <c r="V104" i="13" s="1"/>
  <c r="Q104" i="13"/>
  <c r="M104" i="13"/>
  <c r="U103" i="13"/>
  <c r="V103" i="13" s="1"/>
  <c r="Q103" i="13"/>
  <c r="M103" i="13"/>
  <c r="V102" i="13"/>
  <c r="V101" i="13"/>
  <c r="V100" i="13"/>
  <c r="V99" i="13"/>
  <c r="V98" i="13"/>
  <c r="V97" i="13"/>
  <c r="U96" i="13"/>
  <c r="Q96" i="13"/>
  <c r="M96" i="13"/>
  <c r="U95" i="13"/>
  <c r="Q95" i="13"/>
  <c r="M95" i="13"/>
  <c r="V94" i="13"/>
  <c r="V93" i="13"/>
  <c r="V92" i="13"/>
  <c r="V91" i="13"/>
  <c r="V90" i="13"/>
  <c r="V89" i="13"/>
  <c r="V88" i="13"/>
  <c r="Q87" i="13"/>
  <c r="M87" i="13"/>
  <c r="V87" i="13" s="1"/>
  <c r="Q86" i="13"/>
  <c r="M86" i="13"/>
  <c r="Q85" i="13"/>
  <c r="M85" i="13"/>
  <c r="Q84" i="13"/>
  <c r="M84" i="13"/>
  <c r="V84" i="13" s="1"/>
  <c r="V83" i="13"/>
  <c r="V82" i="13"/>
  <c r="V81" i="13"/>
  <c r="U77" i="13"/>
  <c r="U76" i="13"/>
  <c r="V76" i="13" s="1"/>
  <c r="Q76" i="13"/>
  <c r="M76" i="13"/>
  <c r="V75" i="13"/>
  <c r="U75" i="13"/>
  <c r="Q75" i="13"/>
  <c r="M75" i="13"/>
  <c r="M69" i="13"/>
  <c r="V69" i="13" s="1"/>
  <c r="U67" i="13"/>
  <c r="V67" i="13" s="1"/>
  <c r="Q67" i="13"/>
  <c r="M67" i="13"/>
  <c r="U66" i="13"/>
  <c r="V66" i="13" s="1"/>
  <c r="Q66" i="13"/>
  <c r="M66" i="13"/>
  <c r="V64" i="13"/>
  <c r="V63" i="13"/>
  <c r="V61" i="13"/>
  <c r="Q60" i="13"/>
  <c r="V60" i="13" s="1"/>
  <c r="Q59" i="13"/>
  <c r="V59" i="13" s="1"/>
  <c r="V58" i="13"/>
  <c r="V57" i="13"/>
  <c r="V56" i="13"/>
  <c r="V55" i="13"/>
  <c r="V54" i="13"/>
  <c r="V53" i="13"/>
  <c r="V51" i="13"/>
  <c r="V50" i="13"/>
  <c r="V49" i="13"/>
  <c r="V48" i="13"/>
  <c r="V47" i="13"/>
  <c r="V46" i="13"/>
  <c r="V45" i="13"/>
  <c r="V44" i="13"/>
  <c r="V42" i="13"/>
  <c r="V41" i="13"/>
  <c r="V40" i="13"/>
  <c r="V39" i="13"/>
  <c r="V38" i="13"/>
  <c r="V37" i="13"/>
  <c r="V36" i="13"/>
  <c r="V35" i="13"/>
  <c r="V33" i="13"/>
  <c r="V32" i="13"/>
  <c r="V31" i="13"/>
  <c r="V30" i="13"/>
  <c r="V29" i="13"/>
  <c r="V28" i="13"/>
  <c r="V27" i="13"/>
  <c r="V26" i="13"/>
  <c r="V24" i="13"/>
  <c r="V23" i="13"/>
  <c r="V22" i="13"/>
  <c r="V21" i="13"/>
  <c r="V20" i="13"/>
  <c r="V19" i="13"/>
  <c r="V18" i="13"/>
  <c r="V17" i="13"/>
  <c r="V16" i="13"/>
  <c r="V15" i="13"/>
  <c r="V14" i="13"/>
  <c r="V13" i="13"/>
  <c r="V12" i="13"/>
  <c r="V11" i="13"/>
  <c r="V38" i="12"/>
  <c r="V35" i="12"/>
  <c r="V34" i="12"/>
  <c r="V33" i="12"/>
  <c r="V32" i="12"/>
  <c r="V31" i="12"/>
  <c r="V21" i="12"/>
  <c r="V14" i="12"/>
  <c r="N321" i="11"/>
  <c r="P316" i="11"/>
  <c r="O316" i="11"/>
  <c r="R316" i="11" s="1"/>
  <c r="S315" i="11"/>
  <c r="R315" i="11"/>
  <c r="N315" i="11"/>
  <c r="S311" i="11"/>
  <c r="R311" i="11"/>
  <c r="N310" i="11"/>
  <c r="R308" i="11"/>
  <c r="N308" i="11"/>
  <c r="R306" i="11"/>
  <c r="S306" i="11" s="1"/>
  <c r="R304" i="11"/>
  <c r="N304" i="11"/>
  <c r="R300" i="11"/>
  <c r="S300" i="11" s="1"/>
  <c r="T300" i="11" s="1"/>
  <c r="V300" i="11" s="1"/>
  <c r="N299" i="11"/>
  <c r="R297" i="11"/>
  <c r="N297" i="11"/>
  <c r="T295" i="11"/>
  <c r="R295" i="11"/>
  <c r="S295" i="11" s="1"/>
  <c r="Q294" i="11"/>
  <c r="P294" i="11"/>
  <c r="O294" i="11"/>
  <c r="L294" i="11"/>
  <c r="K294" i="11"/>
  <c r="R293" i="11"/>
  <c r="N293" i="11"/>
  <c r="T292" i="11"/>
  <c r="R292" i="11"/>
  <c r="S292" i="11" s="1"/>
  <c r="V292" i="11" s="1"/>
  <c r="N292" i="11"/>
  <c r="R291" i="11"/>
  <c r="N291" i="11"/>
  <c r="R290" i="11"/>
  <c r="N290" i="11"/>
  <c r="R289" i="11"/>
  <c r="S289" i="11" s="1"/>
  <c r="N288" i="11"/>
  <c r="R286" i="11"/>
  <c r="N286" i="11"/>
  <c r="R284" i="11"/>
  <c r="S284" i="11" s="1"/>
  <c r="T284" i="11" s="1"/>
  <c r="Q283" i="11"/>
  <c r="P283" i="11"/>
  <c r="O283" i="11"/>
  <c r="L283" i="11"/>
  <c r="K283" i="11"/>
  <c r="R282" i="11"/>
  <c r="S282" i="11" s="1"/>
  <c r="N282" i="11"/>
  <c r="S281" i="11"/>
  <c r="R281" i="11"/>
  <c r="T281" i="11" s="1"/>
  <c r="N281" i="11"/>
  <c r="R280" i="11"/>
  <c r="S280" i="11" s="1"/>
  <c r="N280" i="11"/>
  <c r="R279" i="11"/>
  <c r="N279" i="11"/>
  <c r="R278" i="11"/>
  <c r="N277" i="11"/>
  <c r="R275" i="11"/>
  <c r="N275" i="11"/>
  <c r="R273" i="11"/>
  <c r="S273" i="11" s="1"/>
  <c r="Q272" i="11"/>
  <c r="P272" i="11"/>
  <c r="O272" i="11"/>
  <c r="L272" i="11"/>
  <c r="K272" i="11"/>
  <c r="R271" i="11"/>
  <c r="N271" i="11"/>
  <c r="R270" i="11"/>
  <c r="N270" i="11"/>
  <c r="S269" i="11"/>
  <c r="R269" i="11"/>
  <c r="N269" i="11"/>
  <c r="R268" i="11"/>
  <c r="S268" i="11" s="1"/>
  <c r="T268" i="11" s="1"/>
  <c r="N268" i="11"/>
  <c r="R267" i="11"/>
  <c r="N266" i="11"/>
  <c r="R264" i="11"/>
  <c r="N264" i="11"/>
  <c r="V262" i="11"/>
  <c r="R262" i="11"/>
  <c r="N262" i="11"/>
  <c r="T261" i="11"/>
  <c r="S261" i="11"/>
  <c r="Q261" i="11"/>
  <c r="P261" i="11"/>
  <c r="O261" i="11"/>
  <c r="L261" i="11"/>
  <c r="K261" i="11"/>
  <c r="V260" i="11"/>
  <c r="R260" i="11"/>
  <c r="N260" i="11"/>
  <c r="V259" i="11"/>
  <c r="R259" i="11"/>
  <c r="N259" i="11"/>
  <c r="V258" i="11"/>
  <c r="R258" i="11"/>
  <c r="N258" i="11"/>
  <c r="V257" i="11"/>
  <c r="R257" i="11"/>
  <c r="N257" i="11"/>
  <c r="V256" i="11"/>
  <c r="R256" i="11"/>
  <c r="N256" i="11"/>
  <c r="N255" i="11"/>
  <c r="R253" i="11"/>
  <c r="N253" i="11"/>
  <c r="R251" i="11"/>
  <c r="Q250" i="11"/>
  <c r="P250" i="11"/>
  <c r="O250" i="11"/>
  <c r="L250" i="11"/>
  <c r="K250" i="11"/>
  <c r="R249" i="11"/>
  <c r="S249" i="11" s="1"/>
  <c r="N249" i="11"/>
  <c r="R248" i="11"/>
  <c r="N248" i="11"/>
  <c r="R247" i="11"/>
  <c r="N247" i="11"/>
  <c r="S246" i="11"/>
  <c r="R246" i="11"/>
  <c r="N246" i="11"/>
  <c r="R245" i="11"/>
  <c r="S245" i="11" s="1"/>
  <c r="N244" i="11"/>
  <c r="R238" i="11"/>
  <c r="N238" i="11"/>
  <c r="R234" i="11"/>
  <c r="S234" i="11" s="1"/>
  <c r="N233" i="11"/>
  <c r="R231" i="11"/>
  <c r="N231" i="11"/>
  <c r="R229" i="11"/>
  <c r="Q228" i="11"/>
  <c r="P228" i="11"/>
  <c r="O228" i="11"/>
  <c r="L228" i="11"/>
  <c r="K228" i="11"/>
  <c r="R227" i="11"/>
  <c r="N227" i="11"/>
  <c r="R226" i="11"/>
  <c r="S226" i="11" s="1"/>
  <c r="N226" i="11"/>
  <c r="S225" i="11"/>
  <c r="T225" i="11" s="1"/>
  <c r="R225" i="11"/>
  <c r="N225" i="11"/>
  <c r="R224" i="11"/>
  <c r="S224" i="11" s="1"/>
  <c r="N224" i="11"/>
  <c r="R223" i="11"/>
  <c r="N222" i="11"/>
  <c r="R220" i="11"/>
  <c r="N220" i="11"/>
  <c r="R218" i="11"/>
  <c r="Q217" i="11"/>
  <c r="P217" i="11"/>
  <c r="O217" i="11"/>
  <c r="L217" i="11"/>
  <c r="K217" i="11"/>
  <c r="R216" i="11"/>
  <c r="S216" i="11" s="1"/>
  <c r="N216" i="11"/>
  <c r="R215" i="11"/>
  <c r="N215" i="11"/>
  <c r="S214" i="11"/>
  <c r="R214" i="11"/>
  <c r="N214" i="11"/>
  <c r="T213" i="11"/>
  <c r="S213" i="11"/>
  <c r="R213" i="11"/>
  <c r="N213" i="11"/>
  <c r="R212" i="11"/>
  <c r="S212" i="11" s="1"/>
  <c r="N211" i="11"/>
  <c r="R209" i="11"/>
  <c r="N209" i="11"/>
  <c r="R207" i="11"/>
  <c r="S207" i="11" s="1"/>
  <c r="Q206" i="11"/>
  <c r="P206" i="11"/>
  <c r="O206" i="11"/>
  <c r="L206" i="11"/>
  <c r="K206" i="11"/>
  <c r="R205" i="11"/>
  <c r="N205" i="11"/>
  <c r="T204" i="11"/>
  <c r="R204" i="11"/>
  <c r="S204" i="11" s="1"/>
  <c r="V204" i="11" s="1"/>
  <c r="N204" i="11"/>
  <c r="R203" i="11"/>
  <c r="N203" i="11"/>
  <c r="R202" i="11"/>
  <c r="N202" i="11"/>
  <c r="R201" i="11"/>
  <c r="S201" i="11" s="1"/>
  <c r="N200" i="11"/>
  <c r="R198" i="11"/>
  <c r="N198" i="11"/>
  <c r="R196" i="11"/>
  <c r="S196" i="11" s="1"/>
  <c r="T196" i="11" s="1"/>
  <c r="Q195" i="11"/>
  <c r="P195" i="11"/>
  <c r="O195" i="11"/>
  <c r="L195" i="11"/>
  <c r="K195" i="11"/>
  <c r="R194" i="11"/>
  <c r="S194" i="11" s="1"/>
  <c r="N194" i="11"/>
  <c r="S193" i="11"/>
  <c r="R193" i="11"/>
  <c r="T193" i="11" s="1"/>
  <c r="N193" i="11"/>
  <c r="R192" i="11"/>
  <c r="S192" i="11" s="1"/>
  <c r="N192" i="11"/>
  <c r="R191" i="11"/>
  <c r="N191" i="11"/>
  <c r="S190" i="11"/>
  <c r="R190" i="11"/>
  <c r="N189" i="11"/>
  <c r="R187" i="11"/>
  <c r="N187" i="11"/>
  <c r="R185" i="11"/>
  <c r="S185" i="11" s="1"/>
  <c r="Q184" i="11"/>
  <c r="P184" i="11"/>
  <c r="O184" i="11"/>
  <c r="L184" i="11"/>
  <c r="K184" i="11"/>
  <c r="R183" i="11"/>
  <c r="N183" i="11"/>
  <c r="R182" i="11"/>
  <c r="S182" i="11" s="1"/>
  <c r="N182" i="11"/>
  <c r="R181" i="11"/>
  <c r="S181" i="11" s="1"/>
  <c r="N181" i="11"/>
  <c r="S180" i="11"/>
  <c r="R180" i="11"/>
  <c r="T180" i="11" s="1"/>
  <c r="V180" i="11" s="1"/>
  <c r="N180" i="11"/>
  <c r="R179" i="11"/>
  <c r="N178" i="11"/>
  <c r="R176" i="11"/>
  <c r="N176" i="11"/>
  <c r="R174" i="11"/>
  <c r="Q173" i="11"/>
  <c r="P173" i="11"/>
  <c r="O173" i="11"/>
  <c r="L173" i="11"/>
  <c r="K173" i="11"/>
  <c r="R172" i="11"/>
  <c r="S172" i="11" s="1"/>
  <c r="N172" i="11"/>
  <c r="R171" i="11"/>
  <c r="N171" i="11"/>
  <c r="R170" i="11"/>
  <c r="S170" i="11" s="1"/>
  <c r="N170" i="11"/>
  <c r="R169" i="11"/>
  <c r="S169" i="11" s="1"/>
  <c r="T169" i="11" s="1"/>
  <c r="N169" i="11"/>
  <c r="R168" i="11"/>
  <c r="S168" i="11" s="1"/>
  <c r="N167" i="11"/>
  <c r="R165" i="11"/>
  <c r="N165" i="11"/>
  <c r="R163" i="11"/>
  <c r="S163" i="11" s="1"/>
  <c r="Q162" i="11"/>
  <c r="P162" i="11"/>
  <c r="O162" i="11"/>
  <c r="L162" i="11"/>
  <c r="K162" i="11"/>
  <c r="R161" i="11"/>
  <c r="S161" i="11" s="1"/>
  <c r="N161" i="11"/>
  <c r="R160" i="11"/>
  <c r="S160" i="11" s="1"/>
  <c r="N160" i="11"/>
  <c r="R159" i="11"/>
  <c r="N159" i="11"/>
  <c r="R158" i="11"/>
  <c r="N158" i="11"/>
  <c r="S157" i="11"/>
  <c r="T157" i="11" s="1"/>
  <c r="R157" i="11"/>
  <c r="N156" i="11"/>
  <c r="R154" i="11"/>
  <c r="N154" i="11"/>
  <c r="R152" i="11"/>
  <c r="S152" i="11" s="1"/>
  <c r="Q151" i="11"/>
  <c r="P151" i="11"/>
  <c r="O151" i="11"/>
  <c r="L151" i="11"/>
  <c r="K151" i="11"/>
  <c r="S150" i="11"/>
  <c r="R150" i="11"/>
  <c r="N150" i="11"/>
  <c r="R149" i="11"/>
  <c r="S149" i="11" s="1"/>
  <c r="T149" i="11" s="1"/>
  <c r="N149" i="11"/>
  <c r="R148" i="11"/>
  <c r="S148" i="11" s="1"/>
  <c r="N148" i="11"/>
  <c r="R147" i="11"/>
  <c r="N147" i="11"/>
  <c r="R146" i="11"/>
  <c r="N145" i="11"/>
  <c r="R143" i="11"/>
  <c r="N143" i="11"/>
  <c r="R141" i="11"/>
  <c r="S141" i="11" s="1"/>
  <c r="Q140" i="11"/>
  <c r="P140" i="11"/>
  <c r="O140" i="11"/>
  <c r="L140" i="11"/>
  <c r="K140" i="11"/>
  <c r="R139" i="11"/>
  <c r="N139" i="11"/>
  <c r="R138" i="11"/>
  <c r="N138" i="11"/>
  <c r="R137" i="11"/>
  <c r="N137" i="11"/>
  <c r="R136" i="11"/>
  <c r="S136" i="11" s="1"/>
  <c r="N136" i="11"/>
  <c r="R135" i="11"/>
  <c r="N134" i="11"/>
  <c r="R132" i="11"/>
  <c r="N132" i="11"/>
  <c r="R130" i="11"/>
  <c r="Q129" i="11"/>
  <c r="P129" i="11"/>
  <c r="O129" i="11"/>
  <c r="L129" i="11"/>
  <c r="K129" i="11"/>
  <c r="R128" i="11"/>
  <c r="S128" i="11" s="1"/>
  <c r="N128" i="11"/>
  <c r="R127" i="11"/>
  <c r="N127" i="11"/>
  <c r="R126" i="11"/>
  <c r="N126" i="11"/>
  <c r="R125" i="11"/>
  <c r="S125" i="11" s="1"/>
  <c r="T125" i="11" s="1"/>
  <c r="N125" i="11"/>
  <c r="R124" i="11"/>
  <c r="S124" i="11" s="1"/>
  <c r="N123" i="11"/>
  <c r="R121" i="11"/>
  <c r="N121" i="11"/>
  <c r="R119" i="11"/>
  <c r="S119" i="11" s="1"/>
  <c r="Q118" i="11"/>
  <c r="P118" i="11"/>
  <c r="O118" i="11"/>
  <c r="L118" i="11"/>
  <c r="K118" i="11"/>
  <c r="R117" i="11"/>
  <c r="S117" i="11" s="1"/>
  <c r="T117" i="11" s="1"/>
  <c r="N117" i="11"/>
  <c r="R116" i="11"/>
  <c r="S116" i="11" s="1"/>
  <c r="N116" i="11"/>
  <c r="R115" i="11"/>
  <c r="N115" i="11"/>
  <c r="R114" i="11"/>
  <c r="N114" i="11"/>
  <c r="R113" i="11"/>
  <c r="S113" i="11" s="1"/>
  <c r="N112" i="11"/>
  <c r="R110" i="11"/>
  <c r="N110" i="11"/>
  <c r="R108" i="11"/>
  <c r="Q107" i="11"/>
  <c r="P107" i="11"/>
  <c r="O107" i="11"/>
  <c r="L107" i="11"/>
  <c r="K107" i="11"/>
  <c r="R106" i="11"/>
  <c r="S106" i="11" s="1"/>
  <c r="T106" i="11" s="1"/>
  <c r="N106" i="11"/>
  <c r="S105" i="11"/>
  <c r="R105" i="11"/>
  <c r="N105" i="11"/>
  <c r="R104" i="11"/>
  <c r="N104" i="11"/>
  <c r="R103" i="11"/>
  <c r="S103" i="11" s="1"/>
  <c r="N103" i="11"/>
  <c r="S102" i="11"/>
  <c r="R102" i="11"/>
  <c r="T102" i="11" s="1"/>
  <c r="N101" i="11"/>
  <c r="R99" i="11"/>
  <c r="N99" i="11"/>
  <c r="R97" i="11"/>
  <c r="S97" i="11" s="1"/>
  <c r="Q96" i="11"/>
  <c r="P96" i="11"/>
  <c r="O96" i="11"/>
  <c r="L96" i="11"/>
  <c r="K96" i="11"/>
  <c r="R95" i="11"/>
  <c r="N95" i="11"/>
  <c r="R94" i="11"/>
  <c r="S94" i="11" s="1"/>
  <c r="N94" i="11"/>
  <c r="S93" i="11"/>
  <c r="R93" i="11"/>
  <c r="T93" i="11" s="1"/>
  <c r="V93" i="11" s="1"/>
  <c r="N93" i="11"/>
  <c r="R92" i="11"/>
  <c r="N92" i="11"/>
  <c r="R91" i="11"/>
  <c r="N90" i="11"/>
  <c r="Q85" i="11"/>
  <c r="P85" i="11"/>
  <c r="O85" i="11"/>
  <c r="L85" i="11"/>
  <c r="K85" i="11"/>
  <c r="R84" i="11"/>
  <c r="N84" i="11"/>
  <c r="V83" i="11"/>
  <c r="R83" i="11"/>
  <c r="N83" i="11"/>
  <c r="V82" i="11"/>
  <c r="R82" i="11"/>
  <c r="N82" i="11"/>
  <c r="R80" i="11"/>
  <c r="N79" i="11"/>
  <c r="R77" i="11"/>
  <c r="N77" i="11"/>
  <c r="R75" i="11"/>
  <c r="Q74" i="11"/>
  <c r="P74" i="11"/>
  <c r="O74" i="11"/>
  <c r="L74" i="11"/>
  <c r="K74" i="11"/>
  <c r="R73" i="11"/>
  <c r="S73" i="11" s="1"/>
  <c r="T73" i="11" s="1"/>
  <c r="V73" i="11" s="1"/>
  <c r="N73" i="11"/>
  <c r="R72" i="11"/>
  <c r="N72" i="11"/>
  <c r="R71" i="11"/>
  <c r="N71" i="11"/>
  <c r="S70" i="11"/>
  <c r="T70" i="11" s="1"/>
  <c r="R70" i="11"/>
  <c r="N70" i="11"/>
  <c r="R69" i="11"/>
  <c r="N68" i="11"/>
  <c r="R66" i="11"/>
  <c r="N66" i="11"/>
  <c r="S64" i="11"/>
  <c r="R64" i="11"/>
  <c r="Q63" i="11"/>
  <c r="P63" i="11"/>
  <c r="O63" i="11"/>
  <c r="L63" i="11"/>
  <c r="K63" i="11"/>
  <c r="R62" i="11"/>
  <c r="S62" i="11" s="1"/>
  <c r="N62" i="11"/>
  <c r="R61" i="11"/>
  <c r="N61" i="11"/>
  <c r="T60" i="11"/>
  <c r="R60" i="11"/>
  <c r="S60" i="11" s="1"/>
  <c r="V60" i="11" s="1"/>
  <c r="N60" i="11"/>
  <c r="S59" i="11"/>
  <c r="R59" i="11"/>
  <c r="N59" i="11"/>
  <c r="R58" i="11"/>
  <c r="S58" i="11" s="1"/>
  <c r="T58" i="11" s="1"/>
  <c r="N57" i="11"/>
  <c r="R55" i="11"/>
  <c r="N55" i="11"/>
  <c r="S53" i="11"/>
  <c r="R53" i="11"/>
  <c r="Q52" i="11"/>
  <c r="P52" i="11"/>
  <c r="O52" i="11"/>
  <c r="L52" i="11"/>
  <c r="K52" i="11"/>
  <c r="R51" i="11"/>
  <c r="S51" i="11" s="1"/>
  <c r="N51" i="11"/>
  <c r="R50" i="11"/>
  <c r="N50" i="11"/>
  <c r="R49" i="11"/>
  <c r="S49" i="11" s="1"/>
  <c r="N49" i="11"/>
  <c r="R48" i="11"/>
  <c r="S48" i="11" s="1"/>
  <c r="N48" i="11"/>
  <c r="R47" i="11"/>
  <c r="S47" i="11" s="1"/>
  <c r="N46" i="11"/>
  <c r="R44" i="11"/>
  <c r="N44" i="11"/>
  <c r="R42" i="11"/>
  <c r="S42" i="11" s="1"/>
  <c r="Q41" i="11"/>
  <c r="P41" i="11"/>
  <c r="O41" i="11"/>
  <c r="L41" i="11"/>
  <c r="K41" i="11"/>
  <c r="R40" i="11"/>
  <c r="S40" i="11" s="1"/>
  <c r="N40" i="11"/>
  <c r="R39" i="11"/>
  <c r="S39" i="11" s="1"/>
  <c r="N39" i="11"/>
  <c r="R38" i="11"/>
  <c r="N38" i="11"/>
  <c r="R37" i="11"/>
  <c r="S37" i="11" s="1"/>
  <c r="N37" i="11"/>
  <c r="R36" i="11"/>
  <c r="S36" i="11" s="1"/>
  <c r="N35" i="11"/>
  <c r="R33" i="11"/>
  <c r="N33" i="11"/>
  <c r="R31" i="11"/>
  <c r="S31" i="11" s="1"/>
  <c r="Q30" i="11"/>
  <c r="P30" i="11"/>
  <c r="O30" i="11"/>
  <c r="L30" i="11"/>
  <c r="K30" i="11"/>
  <c r="R29" i="11"/>
  <c r="S29" i="11" s="1"/>
  <c r="T29" i="11" s="1"/>
  <c r="V29" i="11" s="1"/>
  <c r="N29" i="11"/>
  <c r="R28" i="11"/>
  <c r="S28" i="11" s="1"/>
  <c r="N28" i="11"/>
  <c r="R27" i="11"/>
  <c r="S27" i="11" s="1"/>
  <c r="N27" i="11"/>
  <c r="S26" i="11"/>
  <c r="T26" i="11" s="1"/>
  <c r="R26" i="11"/>
  <c r="N26" i="11"/>
  <c r="R25" i="11"/>
  <c r="N24" i="11"/>
  <c r="R22" i="11"/>
  <c r="N22" i="11"/>
  <c r="P19" i="11"/>
  <c r="O19" i="11"/>
  <c r="R18" i="11"/>
  <c r="N18" i="11"/>
  <c r="R17" i="11"/>
  <c r="R16" i="11"/>
  <c r="R15" i="11"/>
  <c r="S14" i="11"/>
  <c r="Y85" i="6"/>
  <c r="Y84" i="6"/>
  <c r="Y83" i="6"/>
  <c r="Y82" i="6"/>
  <c r="W81" i="6"/>
  <c r="V81" i="6"/>
  <c r="Y81" i="6" s="1"/>
  <c r="Y80" i="6"/>
  <c r="Y79" i="6"/>
  <c r="Y78" i="6"/>
  <c r="Y77" i="6"/>
  <c r="Y76" i="6"/>
  <c r="U77" i="6"/>
  <c r="U78" i="6"/>
  <c r="U79" i="6"/>
  <c r="U80" i="6"/>
  <c r="U82" i="6"/>
  <c r="U83" i="6"/>
  <c r="U84" i="6"/>
  <c r="U85" i="6"/>
  <c r="U76" i="6"/>
  <c r="Q77" i="6"/>
  <c r="Q78" i="6"/>
  <c r="Q79" i="6"/>
  <c r="Q80" i="6"/>
  <c r="Q82" i="6"/>
  <c r="Q83" i="6"/>
  <c r="Q84" i="6"/>
  <c r="Q85" i="6"/>
  <c r="P81" i="6"/>
  <c r="Q76" i="6"/>
  <c r="O81" i="6"/>
  <c r="N81" i="6"/>
  <c r="AB77" i="6"/>
  <c r="AB78" i="6"/>
  <c r="M77" i="6"/>
  <c r="M78" i="6"/>
  <c r="M79" i="6"/>
  <c r="M80" i="6"/>
  <c r="M82" i="6"/>
  <c r="M83" i="6"/>
  <c r="M84" i="6"/>
  <c r="M85" i="6"/>
  <c r="M76" i="6"/>
  <c r="L81" i="6"/>
  <c r="K81" i="6"/>
  <c r="M81" i="6" s="1"/>
  <c r="Z76" i="6"/>
  <c r="AA76" i="6"/>
  <c r="AB76" i="6"/>
  <c r="Z77" i="6"/>
  <c r="AA77" i="6"/>
  <c r="Z78" i="6"/>
  <c r="AA78" i="6"/>
  <c r="Z79" i="6"/>
  <c r="AA79" i="6"/>
  <c r="AB79" i="6"/>
  <c r="Z80" i="6"/>
  <c r="AA80" i="6"/>
  <c r="AB80" i="6"/>
  <c r="Z82" i="6"/>
  <c r="AA82" i="6"/>
  <c r="AB82" i="6"/>
  <c r="Z83" i="6"/>
  <c r="AA83" i="6"/>
  <c r="AB83" i="6"/>
  <c r="Z84" i="6"/>
  <c r="AA84" i="6"/>
  <c r="AB84" i="6"/>
  <c r="Z85" i="6"/>
  <c r="AA85" i="6"/>
  <c r="AB85" i="6"/>
  <c r="T81" i="6"/>
  <c r="S81" i="6"/>
  <c r="R81" i="6"/>
  <c r="U81" i="6" s="1"/>
  <c r="AC60" i="10" l="1"/>
  <c r="T108" i="11"/>
  <c r="T69" i="11"/>
  <c r="V212" i="11"/>
  <c r="T293" i="11"/>
  <c r="V293" i="11" s="1"/>
  <c r="V49" i="11"/>
  <c r="T49" i="11"/>
  <c r="T50" i="11"/>
  <c r="V50" i="11" s="1"/>
  <c r="S50" i="11"/>
  <c r="T128" i="11"/>
  <c r="V128" i="11" s="1"/>
  <c r="T148" i="11"/>
  <c r="V148" i="11" s="1"/>
  <c r="T168" i="11"/>
  <c r="S304" i="11"/>
  <c r="T304" i="11" s="1"/>
  <c r="V304" i="11" s="1"/>
  <c r="V95" i="13"/>
  <c r="V115" i="13"/>
  <c r="V320" i="13"/>
  <c r="V322" i="13"/>
  <c r="T192" i="11"/>
  <c r="V192" i="11" s="1"/>
  <c r="T280" i="11"/>
  <c r="V280" i="11" s="1"/>
  <c r="V86" i="13"/>
  <c r="V203" i="13"/>
  <c r="V247" i="13"/>
  <c r="V257" i="13"/>
  <c r="V259" i="13"/>
  <c r="V337" i="13"/>
  <c r="V339" i="13"/>
  <c r="V341" i="13"/>
  <c r="S61" i="11"/>
  <c r="T61" i="11" s="1"/>
  <c r="V61" i="11" s="1"/>
  <c r="T64" i="11"/>
  <c r="U64" i="11" s="1"/>
  <c r="V64" i="11" s="1"/>
  <c r="S69" i="11"/>
  <c r="T105" i="11"/>
  <c r="V105" i="11" s="1"/>
  <c r="S108" i="11"/>
  <c r="T119" i="11"/>
  <c r="U119" i="11" s="1"/>
  <c r="S137" i="11"/>
  <c r="T137" i="11" s="1"/>
  <c r="V137" i="11" s="1"/>
  <c r="S205" i="11"/>
  <c r="T212" i="11"/>
  <c r="T249" i="11"/>
  <c r="V249" i="11" s="1"/>
  <c r="S293" i="11"/>
  <c r="V96" i="13"/>
  <c r="V321" i="13"/>
  <c r="T28" i="11"/>
  <c r="V28" i="11" s="1"/>
  <c r="Q81" i="6"/>
  <c r="T160" i="11"/>
  <c r="V160" i="11" s="1"/>
  <c r="T224" i="11"/>
  <c r="V224" i="11" s="1"/>
  <c r="V85" i="13"/>
  <c r="V202" i="13"/>
  <c r="V248" i="13"/>
  <c r="V256" i="13"/>
  <c r="V258" i="13"/>
  <c r="V338" i="13"/>
  <c r="V340" i="13"/>
  <c r="V36" i="11"/>
  <c r="S52" i="11"/>
  <c r="T116" i="11"/>
  <c r="V116" i="11" s="1"/>
  <c r="S146" i="11"/>
  <c r="T146" i="11" s="1"/>
  <c r="U163" i="11"/>
  <c r="V163" i="11" s="1"/>
  <c r="T163" i="11"/>
  <c r="S215" i="11"/>
  <c r="S217" i="11" s="1"/>
  <c r="T246" i="11"/>
  <c r="V246" i="11" s="1"/>
  <c r="T269" i="11"/>
  <c r="V269" i="11" s="1"/>
  <c r="V311" i="11"/>
  <c r="S18" i="11"/>
  <c r="T53" i="11"/>
  <c r="S75" i="11"/>
  <c r="T127" i="11"/>
  <c r="S127" i="11"/>
  <c r="U152" i="11"/>
  <c r="S179" i="11"/>
  <c r="T245" i="11"/>
  <c r="T311" i="11"/>
  <c r="S25" i="11"/>
  <c r="T27" i="11"/>
  <c r="V27" i="11" s="1"/>
  <c r="T31" i="11"/>
  <c r="U31" i="11" s="1"/>
  <c r="T37" i="11"/>
  <c r="V37" i="11" s="1"/>
  <c r="S38" i="11"/>
  <c r="T40" i="11"/>
  <c r="V40" i="11" s="1"/>
  <c r="T42" i="11"/>
  <c r="T48" i="11"/>
  <c r="V48" i="11" s="1"/>
  <c r="T51" i="11"/>
  <c r="V51" i="11" s="1"/>
  <c r="T59" i="11"/>
  <c r="V59" i="11" s="1"/>
  <c r="V70" i="11"/>
  <c r="S71" i="11"/>
  <c r="S91" i="11"/>
  <c r="T91" i="11" s="1"/>
  <c r="T94" i="11"/>
  <c r="V94" i="11" s="1"/>
  <c r="T97" i="11"/>
  <c r="U97" i="11" s="1"/>
  <c r="V97" i="11" s="1"/>
  <c r="T103" i="11"/>
  <c r="V106" i="11"/>
  <c r="T113" i="11"/>
  <c r="S115" i="11"/>
  <c r="T115" i="11" s="1"/>
  <c r="S147" i="11"/>
  <c r="V149" i="11"/>
  <c r="T152" i="11"/>
  <c r="S158" i="11"/>
  <c r="T158" i="11" s="1"/>
  <c r="T162" i="11" s="1"/>
  <c r="V168" i="11"/>
  <c r="T202" i="11"/>
  <c r="T218" i="11"/>
  <c r="S218" i="11"/>
  <c r="U218" i="11"/>
  <c r="S238" i="11"/>
  <c r="T238" i="11" s="1"/>
  <c r="T267" i="11"/>
  <c r="S267" i="11"/>
  <c r="T270" i="11"/>
  <c r="S290" i="11"/>
  <c r="S72" i="11"/>
  <c r="T72" i="11" s="1"/>
  <c r="S92" i="11"/>
  <c r="T92" i="11" s="1"/>
  <c r="S114" i="11"/>
  <c r="T114" i="11" s="1"/>
  <c r="S130" i="11"/>
  <c r="T159" i="11"/>
  <c r="S159" i="11"/>
  <c r="T201" i="11"/>
  <c r="S227" i="11"/>
  <c r="T227" i="11" s="1"/>
  <c r="V268" i="11"/>
  <c r="T36" i="11"/>
  <c r="T39" i="11"/>
  <c r="V39" i="11" s="1"/>
  <c r="T47" i="11"/>
  <c r="T62" i="11"/>
  <c r="V62" i="11" s="1"/>
  <c r="S84" i="11"/>
  <c r="T84" i="11" s="1"/>
  <c r="T85" i="11" s="1"/>
  <c r="S95" i="11"/>
  <c r="S104" i="11"/>
  <c r="S107" i="11" s="1"/>
  <c r="T124" i="11"/>
  <c r="S138" i="11"/>
  <c r="T138" i="11" s="1"/>
  <c r="T161" i="11"/>
  <c r="V161" i="11" s="1"/>
  <c r="V169" i="11"/>
  <c r="V172" i="11"/>
  <c r="T172" i="11"/>
  <c r="T181" i="11"/>
  <c r="V181" i="11" s="1"/>
  <c r="T207" i="11"/>
  <c r="V26" i="11"/>
  <c r="V58" i="11"/>
  <c r="S63" i="11"/>
  <c r="T80" i="11"/>
  <c r="S80" i="11"/>
  <c r="V102" i="11"/>
  <c r="V103" i="11"/>
  <c r="S126" i="11"/>
  <c r="T126" i="11" s="1"/>
  <c r="T136" i="11"/>
  <c r="V136" i="11" s="1"/>
  <c r="S139" i="11"/>
  <c r="T139" i="11" s="1"/>
  <c r="T182" i="11"/>
  <c r="V182" i="11" s="1"/>
  <c r="T190" i="11"/>
  <c r="V190" i="11" s="1"/>
  <c r="S202" i="11"/>
  <c r="S206" i="11" s="1"/>
  <c r="T216" i="11"/>
  <c r="V216" i="11" s="1"/>
  <c r="S229" i="11"/>
  <c r="S247" i="11"/>
  <c r="S270" i="11"/>
  <c r="S278" i="11"/>
  <c r="T278" i="11" s="1"/>
  <c r="T289" i="11"/>
  <c r="V289" i="11" s="1"/>
  <c r="U295" i="11"/>
  <c r="V295" i="11" s="1"/>
  <c r="V117" i="11"/>
  <c r="V125" i="11"/>
  <c r="S135" i="11"/>
  <c r="V157" i="11"/>
  <c r="S171" i="11"/>
  <c r="S174" i="11"/>
  <c r="T174" i="11" s="1"/>
  <c r="T185" i="11"/>
  <c r="T194" i="11"/>
  <c r="V194" i="11" s="1"/>
  <c r="T214" i="11"/>
  <c r="T226" i="11"/>
  <c r="V226" i="11" s="1"/>
  <c r="T234" i="11"/>
  <c r="V234" i="11" s="1"/>
  <c r="T273" i="11"/>
  <c r="U273" i="11" s="1"/>
  <c r="T282" i="11"/>
  <c r="U141" i="11"/>
  <c r="T141" i="11"/>
  <c r="T150" i="11"/>
  <c r="V150" i="11" s="1"/>
  <c r="T170" i="11"/>
  <c r="V170" i="11" s="1"/>
  <c r="T183" i="11"/>
  <c r="S183" i="11"/>
  <c r="S191" i="11"/>
  <c r="V193" i="11"/>
  <c r="U196" i="11"/>
  <c r="V196" i="11" s="1"/>
  <c r="S203" i="11"/>
  <c r="T203" i="11" s="1"/>
  <c r="V213" i="11"/>
  <c r="S223" i="11"/>
  <c r="T223" i="11" s="1"/>
  <c r="V225" i="11"/>
  <c r="S248" i="11"/>
  <c r="T248" i="11" s="1"/>
  <c r="T251" i="11"/>
  <c r="S251" i="11"/>
  <c r="S271" i="11"/>
  <c r="S279" i="11"/>
  <c r="T279" i="11" s="1"/>
  <c r="V281" i="11"/>
  <c r="V282" i="11"/>
  <c r="U284" i="11"/>
  <c r="V284" i="11" s="1"/>
  <c r="S291" i="11"/>
  <c r="T306" i="11"/>
  <c r="T315" i="11"/>
  <c r="V315" i="11" s="1"/>
  <c r="AB81" i="6"/>
  <c r="Z81" i="6"/>
  <c r="AC83" i="6"/>
  <c r="AC80" i="6"/>
  <c r="AC76" i="6"/>
  <c r="AA81" i="6"/>
  <c r="AC77" i="6"/>
  <c r="AC84" i="6"/>
  <c r="AC85" i="6"/>
  <c r="AC78" i="6"/>
  <c r="AC82" i="6"/>
  <c r="AC79" i="6"/>
  <c r="U75" i="11" l="1"/>
  <c r="V207" i="11"/>
  <c r="T75" i="11"/>
  <c r="V75" i="11" s="1"/>
  <c r="T228" i="11"/>
  <c r="U53" i="11"/>
  <c r="V53" i="11" s="1"/>
  <c r="T129" i="11"/>
  <c r="T52" i="11"/>
  <c r="T215" i="11"/>
  <c r="T217" i="11" s="1"/>
  <c r="U108" i="11"/>
  <c r="V108" i="11" s="1"/>
  <c r="T205" i="11"/>
  <c r="T206" i="11" s="1"/>
  <c r="V152" i="11"/>
  <c r="U207" i="11"/>
  <c r="V119" i="11"/>
  <c r="T104" i="11"/>
  <c r="T107" i="11"/>
  <c r="V69" i="11"/>
  <c r="U130" i="11"/>
  <c r="V130" i="11" s="1"/>
  <c r="T283" i="11"/>
  <c r="T151" i="11"/>
  <c r="T191" i="11"/>
  <c r="V191" i="11" s="1"/>
  <c r="T171" i="11"/>
  <c r="T173" i="11" s="1"/>
  <c r="V124" i="11"/>
  <c r="T130" i="11"/>
  <c r="T118" i="11"/>
  <c r="V71" i="11"/>
  <c r="S30" i="11"/>
  <c r="S184" i="11"/>
  <c r="T71" i="11"/>
  <c r="T74" i="11" s="1"/>
  <c r="V245" i="11"/>
  <c r="T63" i="11"/>
  <c r="V279" i="11"/>
  <c r="U251" i="11"/>
  <c r="V251" i="11" s="1"/>
  <c r="V203" i="11"/>
  <c r="V183" i="11"/>
  <c r="U306" i="11"/>
  <c r="V306" i="11" s="1"/>
  <c r="U174" i="11"/>
  <c r="V174" i="11"/>
  <c r="V278" i="11"/>
  <c r="S283" i="11"/>
  <c r="V139" i="11"/>
  <c r="V126" i="11"/>
  <c r="V138" i="11"/>
  <c r="S129" i="11"/>
  <c r="V84" i="11"/>
  <c r="S85" i="11"/>
  <c r="V227" i="11"/>
  <c r="V201" i="11"/>
  <c r="V159" i="11"/>
  <c r="V114" i="11"/>
  <c r="S41" i="11"/>
  <c r="S272" i="11"/>
  <c r="V267" i="11"/>
  <c r="V218" i="11"/>
  <c r="S118" i="11"/>
  <c r="V113" i="11"/>
  <c r="T179" i="11"/>
  <c r="T184" i="11" s="1"/>
  <c r="V127" i="11"/>
  <c r="S250" i="11"/>
  <c r="T38" i="11"/>
  <c r="V38" i="11" s="1"/>
  <c r="V248" i="11"/>
  <c r="V185" i="11"/>
  <c r="S140" i="11"/>
  <c r="S294" i="11"/>
  <c r="T247" i="11"/>
  <c r="V247" i="11" s="1"/>
  <c r="T291" i="11"/>
  <c r="V291" i="11" s="1"/>
  <c r="T271" i="11"/>
  <c r="V271" i="11" s="1"/>
  <c r="S228" i="11"/>
  <c r="V223" i="11"/>
  <c r="S173" i="11"/>
  <c r="V273" i="11"/>
  <c r="U185" i="11"/>
  <c r="T135" i="11"/>
  <c r="T140" i="11" s="1"/>
  <c r="V92" i="11"/>
  <c r="V238" i="11"/>
  <c r="T147" i="11"/>
  <c r="V147" i="11" s="1"/>
  <c r="V214" i="11"/>
  <c r="V141" i="11"/>
  <c r="V270" i="11"/>
  <c r="V202" i="11"/>
  <c r="V80" i="11"/>
  <c r="V104" i="11"/>
  <c r="S74" i="11"/>
  <c r="T41" i="11"/>
  <c r="S195" i="11"/>
  <c r="V72" i="11"/>
  <c r="V290" i="11"/>
  <c r="T229" i="11"/>
  <c r="U229" i="11" s="1"/>
  <c r="V158" i="11"/>
  <c r="S162" i="11"/>
  <c r="V115" i="11"/>
  <c r="V91" i="11"/>
  <c r="S96" i="11"/>
  <c r="U42" i="11"/>
  <c r="V42" i="11" s="1"/>
  <c r="V31" i="11"/>
  <c r="T290" i="11"/>
  <c r="V18" i="11"/>
  <c r="V215" i="11"/>
  <c r="V146" i="11"/>
  <c r="S151" i="11"/>
  <c r="T95" i="11"/>
  <c r="T96" i="11" s="1"/>
  <c r="T18" i="11"/>
  <c r="V47" i="11"/>
  <c r="T25" i="11"/>
  <c r="T30" i="11" s="1"/>
  <c r="AC81" i="6"/>
  <c r="W30" i="4"/>
  <c r="V205" i="11" l="1"/>
  <c r="T272" i="11"/>
  <c r="T250" i="11"/>
  <c r="T195" i="11"/>
  <c r="T294" i="11"/>
  <c r="V229" i="11"/>
  <c r="V95" i="11"/>
  <c r="V25" i="11"/>
  <c r="V171" i="11"/>
  <c r="V135" i="11"/>
  <c r="V179" i="11"/>
  <c r="U24" i="4"/>
  <c r="Q24" i="4"/>
  <c r="M24" i="4"/>
  <c r="U23" i="4"/>
  <c r="Q23" i="4"/>
  <c r="M23" i="4"/>
  <c r="U22" i="4"/>
  <c r="Q22" i="4"/>
  <c r="M22" i="4"/>
  <c r="U21" i="4"/>
  <c r="Q21" i="4"/>
  <c r="M21" i="4"/>
  <c r="T20" i="4"/>
  <c r="S20" i="4"/>
  <c r="R20" i="4"/>
  <c r="P20" i="4"/>
  <c r="Q20" i="4" s="1"/>
  <c r="O20" i="4"/>
  <c r="N20" i="4"/>
  <c r="L20" i="4"/>
  <c r="K20" i="4"/>
  <c r="J20" i="4"/>
  <c r="U19" i="4"/>
  <c r="Q19" i="4"/>
  <c r="M19" i="4"/>
  <c r="U18" i="4"/>
  <c r="Q18" i="4"/>
  <c r="M18" i="4"/>
  <c r="U17" i="4"/>
  <c r="Q17" i="4"/>
  <c r="M17" i="4"/>
  <c r="U16" i="4"/>
  <c r="Q16" i="4"/>
  <c r="M16" i="4"/>
  <c r="U15" i="4"/>
  <c r="Q15" i="4"/>
  <c r="M15" i="4"/>
  <c r="U206" i="3"/>
  <c r="U207" i="3"/>
  <c r="U208" i="3"/>
  <c r="U209" i="3"/>
  <c r="U211" i="3"/>
  <c r="U212" i="3"/>
  <c r="U213" i="3"/>
  <c r="U214" i="3"/>
  <c r="Q214" i="3"/>
  <c r="Q213" i="3"/>
  <c r="Q212" i="3"/>
  <c r="Q211" i="3"/>
  <c r="P210" i="3"/>
  <c r="O210" i="3"/>
  <c r="N210" i="3"/>
  <c r="Q209" i="3"/>
  <c r="Q208" i="3"/>
  <c r="Q207" i="3"/>
  <c r="Q206" i="3"/>
  <c r="Q205" i="3"/>
  <c r="M206" i="3"/>
  <c r="M207" i="3"/>
  <c r="M208" i="3"/>
  <c r="M209" i="3"/>
  <c r="M211" i="3"/>
  <c r="M212" i="3"/>
  <c r="M213" i="3"/>
  <c r="M214" i="3"/>
  <c r="Q210" i="3" l="1"/>
  <c r="M20" i="4"/>
  <c r="U20" i="4"/>
  <c r="Y206" i="3"/>
  <c r="Y207" i="3"/>
  <c r="Y208" i="3"/>
  <c r="Y209" i="3"/>
  <c r="Y211" i="3"/>
  <c r="Y212" i="3"/>
  <c r="Y213" i="3"/>
  <c r="Y214" i="3"/>
  <c r="Y156" i="3" l="1"/>
  <c r="Y157" i="3"/>
  <c r="Y158" i="3"/>
  <c r="Y159" i="3"/>
  <c r="Y161" i="3"/>
  <c r="Y162" i="3"/>
  <c r="Y163" i="3"/>
  <c r="Y164" i="3"/>
  <c r="M156" i="3"/>
  <c r="M157" i="3"/>
  <c r="M158" i="3"/>
  <c r="M159" i="3"/>
  <c r="M161" i="3"/>
  <c r="M162" i="3"/>
  <c r="M163" i="3"/>
  <c r="M164" i="3"/>
  <c r="U156" i="3"/>
  <c r="U157" i="3"/>
  <c r="U158" i="3"/>
  <c r="U159" i="3"/>
  <c r="U161" i="3"/>
  <c r="U162" i="3"/>
  <c r="U163" i="3"/>
  <c r="U164" i="3"/>
  <c r="Q156" i="3"/>
  <c r="Q157" i="3"/>
  <c r="Q158" i="3"/>
  <c r="Q159" i="3"/>
  <c r="Q161" i="3"/>
  <c r="Q162" i="3"/>
  <c r="Q163" i="3"/>
  <c r="Q164" i="3"/>
  <c r="AC132" i="3"/>
  <c r="AC131" i="3"/>
  <c r="Y44" i="10" l="1"/>
  <c r="Y43" i="10"/>
  <c r="Y42" i="10"/>
  <c r="Y41" i="10"/>
  <c r="X40" i="10"/>
  <c r="W40" i="10"/>
  <c r="V40" i="10"/>
  <c r="Y39" i="10"/>
  <c r="Y38" i="10"/>
  <c r="Y37" i="10"/>
  <c r="Y36" i="10"/>
  <c r="Y35" i="10"/>
  <c r="Z16" i="10"/>
  <c r="AC16" i="10" s="1"/>
  <c r="AA16" i="10"/>
  <c r="AB16" i="10"/>
  <c r="Z17" i="10"/>
  <c r="AA17" i="10"/>
  <c r="AB17" i="10"/>
  <c r="Z18" i="10"/>
  <c r="AC18" i="10" s="1"/>
  <c r="AA18" i="10"/>
  <c r="AB18" i="10"/>
  <c r="Z19" i="10"/>
  <c r="AA19" i="10"/>
  <c r="AB19" i="10"/>
  <c r="Z21" i="10"/>
  <c r="AA21" i="10"/>
  <c r="AB21" i="10"/>
  <c r="Z22" i="10"/>
  <c r="AA22" i="10"/>
  <c r="AB22" i="10"/>
  <c r="Z23" i="10"/>
  <c r="AA23" i="10"/>
  <c r="AB23" i="10"/>
  <c r="Z24" i="10"/>
  <c r="AA24" i="10"/>
  <c r="AB24" i="10"/>
  <c r="Z25" i="10"/>
  <c r="AA25" i="10"/>
  <c r="AB25" i="10"/>
  <c r="Z26" i="10"/>
  <c r="AA26" i="10"/>
  <c r="AB26" i="10"/>
  <c r="Z27" i="10"/>
  <c r="AA27" i="10"/>
  <c r="AB27" i="10"/>
  <c r="Z28" i="10"/>
  <c r="AA28" i="10"/>
  <c r="AB28" i="10"/>
  <c r="Z29" i="10"/>
  <c r="AA29" i="10"/>
  <c r="AB29" i="10"/>
  <c r="Z31" i="10"/>
  <c r="AA31" i="10"/>
  <c r="AB31" i="10"/>
  <c r="Z32" i="10"/>
  <c r="AA32" i="10"/>
  <c r="AB32" i="10"/>
  <c r="Z33" i="10"/>
  <c r="AA33" i="10"/>
  <c r="AB33" i="10"/>
  <c r="Z34" i="10"/>
  <c r="AA34" i="10"/>
  <c r="AB34" i="10"/>
  <c r="Z35" i="10"/>
  <c r="AA35" i="10"/>
  <c r="AB35" i="10"/>
  <c r="Z36" i="10"/>
  <c r="AA36" i="10"/>
  <c r="AB36" i="10"/>
  <c r="Z37" i="10"/>
  <c r="AA37" i="10"/>
  <c r="AB37" i="10"/>
  <c r="Z38" i="10"/>
  <c r="AA38" i="10"/>
  <c r="AC38" i="10" s="1"/>
  <c r="AB38" i="10"/>
  <c r="Z39" i="10"/>
  <c r="AA39" i="10"/>
  <c r="AC39" i="10" s="1"/>
  <c r="AB39" i="10"/>
  <c r="Z41" i="10"/>
  <c r="AA41" i="10"/>
  <c r="AB41" i="10"/>
  <c r="Z42" i="10"/>
  <c r="AA42" i="10"/>
  <c r="AC42" i="10" s="1"/>
  <c r="AB42" i="10"/>
  <c r="Z43" i="10"/>
  <c r="AA43" i="10"/>
  <c r="AB43" i="10"/>
  <c r="Z44" i="10"/>
  <c r="AA44" i="10"/>
  <c r="AB44" i="10"/>
  <c r="AB15" i="10"/>
  <c r="AA15" i="10"/>
  <c r="Z15" i="10"/>
  <c r="AC15" i="10" s="1"/>
  <c r="Y15" i="10"/>
  <c r="Y16" i="10"/>
  <c r="Y17" i="10"/>
  <c r="Y18" i="10"/>
  <c r="Y19" i="10"/>
  <c r="V20" i="10"/>
  <c r="W20" i="10"/>
  <c r="X20" i="10"/>
  <c r="Y21" i="10"/>
  <c r="Y22" i="10"/>
  <c r="Y23" i="10"/>
  <c r="Y24" i="10"/>
  <c r="Y25" i="10"/>
  <c r="Y26" i="10"/>
  <c r="Y27" i="10"/>
  <c r="Y28" i="10"/>
  <c r="Y29" i="10"/>
  <c r="V30" i="10"/>
  <c r="W30" i="10"/>
  <c r="X30" i="10"/>
  <c r="Y31" i="10"/>
  <c r="Y32" i="10"/>
  <c r="Y33" i="10"/>
  <c r="Y34" i="10"/>
  <c r="AC130" i="3"/>
  <c r="AC90" i="3"/>
  <c r="AC80" i="3"/>
  <c r="AC71" i="3"/>
  <c r="AC70" i="3"/>
  <c r="AC63" i="3"/>
  <c r="AC62" i="3"/>
  <c r="AC61" i="3"/>
  <c r="AC60" i="3"/>
  <c r="AC50" i="3"/>
  <c r="AC40" i="3"/>
  <c r="AC30" i="3"/>
  <c r="AC20" i="3"/>
  <c r="Z16" i="3"/>
  <c r="AA16" i="3"/>
  <c r="AB16" i="3"/>
  <c r="Z17" i="3"/>
  <c r="AA17" i="3"/>
  <c r="AB17" i="3"/>
  <c r="Z18" i="3"/>
  <c r="AA18" i="3"/>
  <c r="AC18" i="3" s="1"/>
  <c r="AB18" i="3"/>
  <c r="Z19" i="3"/>
  <c r="AA19" i="3"/>
  <c r="AB19" i="3"/>
  <c r="Z20" i="3"/>
  <c r="AA20" i="3"/>
  <c r="AB20" i="3"/>
  <c r="Z21" i="3"/>
  <c r="AA21" i="3"/>
  <c r="AB21" i="3"/>
  <c r="Z22" i="3"/>
  <c r="AA22" i="3"/>
  <c r="AC22" i="3" s="1"/>
  <c r="AB22" i="3"/>
  <c r="Z23" i="3"/>
  <c r="AA23" i="3"/>
  <c r="AB23" i="3"/>
  <c r="Z24" i="3"/>
  <c r="AA24" i="3"/>
  <c r="AB24" i="3"/>
  <c r="Z25" i="3"/>
  <c r="AA25" i="3"/>
  <c r="AB25" i="3"/>
  <c r="Z26" i="3"/>
  <c r="AA26" i="3"/>
  <c r="AC26" i="3" s="1"/>
  <c r="AB26" i="3"/>
  <c r="Z27" i="3"/>
  <c r="AA27" i="3"/>
  <c r="AB27" i="3"/>
  <c r="Z28" i="3"/>
  <c r="AA28" i="3"/>
  <c r="AB28" i="3"/>
  <c r="Z29" i="3"/>
  <c r="AA29" i="3"/>
  <c r="AB29" i="3"/>
  <c r="Z30" i="3"/>
  <c r="AA30" i="3"/>
  <c r="AB30" i="3"/>
  <c r="Z31" i="3"/>
  <c r="AA31" i="3"/>
  <c r="AB31" i="3"/>
  <c r="Z32" i="3"/>
  <c r="AA32" i="3"/>
  <c r="AB32" i="3"/>
  <c r="Z33" i="3"/>
  <c r="AA33" i="3"/>
  <c r="AB33" i="3"/>
  <c r="Z34" i="3"/>
  <c r="AA34" i="3"/>
  <c r="AC34" i="3" s="1"/>
  <c r="AB34" i="3"/>
  <c r="Z35" i="3"/>
  <c r="AA35" i="3"/>
  <c r="AB35" i="3"/>
  <c r="Z36" i="3"/>
  <c r="AA36" i="3"/>
  <c r="AB36" i="3"/>
  <c r="Z37" i="3"/>
  <c r="AA37" i="3"/>
  <c r="AB37" i="3"/>
  <c r="Z38" i="3"/>
  <c r="AA38" i="3"/>
  <c r="AC38" i="3" s="1"/>
  <c r="AB38" i="3"/>
  <c r="Z39" i="3"/>
  <c r="AA39" i="3"/>
  <c r="AB39" i="3"/>
  <c r="Z40" i="3"/>
  <c r="AA40" i="3"/>
  <c r="AB40" i="3"/>
  <c r="Z41" i="3"/>
  <c r="AA41" i="3"/>
  <c r="AB41" i="3"/>
  <c r="Z42" i="3"/>
  <c r="AA42" i="3"/>
  <c r="AC42" i="3" s="1"/>
  <c r="AB42" i="3"/>
  <c r="Z43" i="3"/>
  <c r="AA43" i="3"/>
  <c r="AB43" i="3"/>
  <c r="Z44" i="3"/>
  <c r="AA44" i="3"/>
  <c r="AB44" i="3"/>
  <c r="Z45" i="3"/>
  <c r="AA45" i="3"/>
  <c r="AB45" i="3"/>
  <c r="Z46" i="3"/>
  <c r="AA46" i="3"/>
  <c r="AC46" i="3" s="1"/>
  <c r="AB46" i="3"/>
  <c r="Z47" i="3"/>
  <c r="AA47" i="3"/>
  <c r="AB47" i="3"/>
  <c r="Z48" i="3"/>
  <c r="AA48" i="3"/>
  <c r="AB48" i="3"/>
  <c r="Z49" i="3"/>
  <c r="AA49" i="3"/>
  <c r="AB49" i="3"/>
  <c r="Z50" i="3"/>
  <c r="AA50" i="3"/>
  <c r="AB50" i="3"/>
  <c r="Z51" i="3"/>
  <c r="AA51" i="3"/>
  <c r="AB51" i="3"/>
  <c r="Z52" i="3"/>
  <c r="AA52" i="3"/>
  <c r="AB52" i="3"/>
  <c r="Z53" i="3"/>
  <c r="AA53" i="3"/>
  <c r="AB53" i="3"/>
  <c r="Z54" i="3"/>
  <c r="AA54" i="3"/>
  <c r="AC54" i="3" s="1"/>
  <c r="AB54" i="3"/>
  <c r="Z55" i="3"/>
  <c r="AA55" i="3"/>
  <c r="AB55" i="3"/>
  <c r="Z56" i="3"/>
  <c r="AA56" i="3"/>
  <c r="AB56" i="3"/>
  <c r="Z57" i="3"/>
  <c r="AA57" i="3"/>
  <c r="AB57" i="3"/>
  <c r="Z58" i="3"/>
  <c r="AA58" i="3"/>
  <c r="AC58" i="3" s="1"/>
  <c r="AB58" i="3"/>
  <c r="Z59" i="3"/>
  <c r="AA59" i="3"/>
  <c r="AB59" i="3"/>
  <c r="Z60" i="3"/>
  <c r="AA60" i="3"/>
  <c r="AB60" i="3"/>
  <c r="Z61" i="3"/>
  <c r="AA61" i="3"/>
  <c r="AB61" i="3"/>
  <c r="Z62" i="3"/>
  <c r="AA62" i="3"/>
  <c r="AB62" i="3"/>
  <c r="Z63" i="3"/>
  <c r="AA63" i="3"/>
  <c r="AB63" i="3"/>
  <c r="Z64" i="3"/>
  <c r="AA64" i="3"/>
  <c r="AB64" i="3"/>
  <c r="Z65" i="3"/>
  <c r="AA65" i="3"/>
  <c r="AB65" i="3"/>
  <c r="Z66" i="3"/>
  <c r="AA66" i="3"/>
  <c r="AC66" i="3" s="1"/>
  <c r="AB66" i="3"/>
  <c r="Z67" i="3"/>
  <c r="AA67" i="3"/>
  <c r="AB67" i="3"/>
  <c r="Z68" i="3"/>
  <c r="AA68" i="3"/>
  <c r="AB68" i="3"/>
  <c r="Z69" i="3"/>
  <c r="AA69" i="3"/>
  <c r="AB69" i="3"/>
  <c r="Z70" i="3"/>
  <c r="AA70" i="3"/>
  <c r="AB70" i="3"/>
  <c r="Z71" i="3"/>
  <c r="AA71" i="3"/>
  <c r="AB71" i="3"/>
  <c r="Z72" i="3"/>
  <c r="AA72" i="3"/>
  <c r="AB72" i="3"/>
  <c r="Z73" i="3"/>
  <c r="AA73" i="3"/>
  <c r="AB73" i="3"/>
  <c r="Z74" i="3"/>
  <c r="AA74" i="3"/>
  <c r="AB74" i="3"/>
  <c r="Z75" i="3"/>
  <c r="AA75" i="3"/>
  <c r="AB75" i="3"/>
  <c r="Z76" i="3"/>
  <c r="AA76" i="3"/>
  <c r="AB76" i="3"/>
  <c r="Z77" i="3"/>
  <c r="AA77" i="3"/>
  <c r="AB77" i="3"/>
  <c r="Z78" i="3"/>
  <c r="AA78" i="3"/>
  <c r="AC78" i="3" s="1"/>
  <c r="AB78" i="3"/>
  <c r="Z79" i="3"/>
  <c r="AA79" i="3"/>
  <c r="AB79" i="3"/>
  <c r="Z80" i="3"/>
  <c r="AA80" i="3"/>
  <c r="AB80" i="3"/>
  <c r="Z81" i="3"/>
  <c r="AA81" i="3"/>
  <c r="AB81" i="3"/>
  <c r="Z82" i="3"/>
  <c r="AA82" i="3"/>
  <c r="AC82" i="3" s="1"/>
  <c r="AB82" i="3"/>
  <c r="Z83" i="3"/>
  <c r="AA83" i="3"/>
  <c r="AB83" i="3"/>
  <c r="Z84" i="3"/>
  <c r="AA84" i="3"/>
  <c r="AB84" i="3"/>
  <c r="Z85" i="3"/>
  <c r="AA85" i="3"/>
  <c r="AB85" i="3"/>
  <c r="Z86" i="3"/>
  <c r="AA86" i="3"/>
  <c r="AC86" i="3" s="1"/>
  <c r="AB86" i="3"/>
  <c r="Z87" i="3"/>
  <c r="AA87" i="3"/>
  <c r="AB87" i="3"/>
  <c r="Z88" i="3"/>
  <c r="AA88" i="3"/>
  <c r="AB88" i="3"/>
  <c r="Z89" i="3"/>
  <c r="AA89" i="3"/>
  <c r="AB89" i="3"/>
  <c r="Z90" i="3"/>
  <c r="AA90" i="3"/>
  <c r="AB90" i="3"/>
  <c r="Z91" i="3"/>
  <c r="AA91" i="3"/>
  <c r="AB91" i="3"/>
  <c r="Z92" i="3"/>
  <c r="AA92" i="3"/>
  <c r="AB92" i="3"/>
  <c r="Z93" i="3"/>
  <c r="AA93" i="3"/>
  <c r="AB93" i="3"/>
  <c r="Z94" i="3"/>
  <c r="AA94" i="3"/>
  <c r="AC94" i="3" s="1"/>
  <c r="AB94" i="3"/>
  <c r="Z95" i="3"/>
  <c r="AA95" i="3"/>
  <c r="AB95" i="3"/>
  <c r="Z96" i="3"/>
  <c r="AA96" i="3"/>
  <c r="AB96" i="3"/>
  <c r="Z97" i="3"/>
  <c r="AA97" i="3"/>
  <c r="AB97" i="3"/>
  <c r="Z98" i="3"/>
  <c r="AA98" i="3"/>
  <c r="AC98" i="3" s="1"/>
  <c r="AB98" i="3"/>
  <c r="Z99" i="3"/>
  <c r="AA99" i="3"/>
  <c r="AB99" i="3"/>
  <c r="Z100" i="3"/>
  <c r="AA100" i="3"/>
  <c r="AB100" i="3"/>
  <c r="Z101" i="3"/>
  <c r="AA101" i="3"/>
  <c r="AB101" i="3"/>
  <c r="Z102" i="3"/>
  <c r="AA102" i="3"/>
  <c r="AC102" i="3" s="1"/>
  <c r="AB102" i="3"/>
  <c r="Z103" i="3"/>
  <c r="AA103" i="3"/>
  <c r="AB103" i="3"/>
  <c r="Z104" i="3"/>
  <c r="AA104" i="3"/>
  <c r="AB104" i="3"/>
  <c r="Z105" i="3"/>
  <c r="AA105" i="3"/>
  <c r="AB105" i="3"/>
  <c r="Z106" i="3"/>
  <c r="AA106" i="3"/>
  <c r="AC106" i="3" s="1"/>
  <c r="AB106" i="3"/>
  <c r="Z107" i="3"/>
  <c r="AA107" i="3"/>
  <c r="AB107" i="3"/>
  <c r="Z108" i="3"/>
  <c r="AA108" i="3"/>
  <c r="AB108" i="3"/>
  <c r="Z109" i="3"/>
  <c r="AA109" i="3"/>
  <c r="AB109" i="3"/>
  <c r="Z110" i="3"/>
  <c r="AA110" i="3"/>
  <c r="AC110" i="3" s="1"/>
  <c r="AB110" i="3"/>
  <c r="Z111" i="3"/>
  <c r="AA111" i="3"/>
  <c r="AB111" i="3"/>
  <c r="Z112" i="3"/>
  <c r="AA112" i="3"/>
  <c r="AB112" i="3"/>
  <c r="Z113" i="3"/>
  <c r="AA113" i="3"/>
  <c r="AB113" i="3"/>
  <c r="Z114" i="3"/>
  <c r="AA114" i="3"/>
  <c r="AC114" i="3" s="1"/>
  <c r="AB114" i="3"/>
  <c r="Z115" i="3"/>
  <c r="AA115" i="3"/>
  <c r="AB115" i="3"/>
  <c r="Z116" i="3"/>
  <c r="AA116" i="3"/>
  <c r="AB116" i="3"/>
  <c r="Z117" i="3"/>
  <c r="AA117" i="3"/>
  <c r="AB117" i="3"/>
  <c r="Z118" i="3"/>
  <c r="AA118" i="3"/>
  <c r="AC118" i="3" s="1"/>
  <c r="AB118" i="3"/>
  <c r="Z119" i="3"/>
  <c r="AA119" i="3"/>
  <c r="AB119" i="3"/>
  <c r="Z121" i="3"/>
  <c r="AA121" i="3"/>
  <c r="AC121" i="3" s="1"/>
  <c r="AB121" i="3"/>
  <c r="Z122" i="3"/>
  <c r="AA122" i="3"/>
  <c r="AB122" i="3"/>
  <c r="Z123" i="3"/>
  <c r="AA123" i="3"/>
  <c r="AB123" i="3"/>
  <c r="Z124" i="3"/>
  <c r="AA124" i="3"/>
  <c r="AB124" i="3"/>
  <c r="Z125" i="3"/>
  <c r="AA125" i="3"/>
  <c r="AC125" i="3" s="1"/>
  <c r="AB125" i="3"/>
  <c r="Z126" i="3"/>
  <c r="AA126" i="3"/>
  <c r="AB126" i="3"/>
  <c r="Z127" i="3"/>
  <c r="AA127" i="3"/>
  <c r="AB127" i="3"/>
  <c r="Z128" i="3"/>
  <c r="AA128" i="3"/>
  <c r="AB128" i="3"/>
  <c r="Z129" i="3"/>
  <c r="AA129" i="3"/>
  <c r="AC129" i="3" s="1"/>
  <c r="AB129" i="3"/>
  <c r="Z131" i="3"/>
  <c r="AA131" i="3"/>
  <c r="AB131" i="3"/>
  <c r="Z132" i="3"/>
  <c r="AA132" i="3"/>
  <c r="AB132" i="3"/>
  <c r="Z133" i="3"/>
  <c r="AA133" i="3"/>
  <c r="AB133" i="3"/>
  <c r="Z134" i="3"/>
  <c r="AA134" i="3"/>
  <c r="AC134" i="3" s="1"/>
  <c r="AB134" i="3"/>
  <c r="Z135" i="3"/>
  <c r="AA135" i="3"/>
  <c r="AB135" i="3"/>
  <c r="Z136" i="3"/>
  <c r="AA136" i="3"/>
  <c r="AB136" i="3"/>
  <c r="Z137" i="3"/>
  <c r="AA137" i="3"/>
  <c r="AB137" i="3"/>
  <c r="Z138" i="3"/>
  <c r="AA138" i="3"/>
  <c r="AC138" i="3" s="1"/>
  <c r="AB138" i="3"/>
  <c r="Z139" i="3"/>
  <c r="AA139" i="3"/>
  <c r="AB139" i="3"/>
  <c r="Z141" i="3"/>
  <c r="AA141" i="3"/>
  <c r="AC141" i="3" s="1"/>
  <c r="AB141" i="3"/>
  <c r="Z142" i="3"/>
  <c r="AA142" i="3"/>
  <c r="AB142" i="3"/>
  <c r="Z143" i="3"/>
  <c r="AA143" i="3"/>
  <c r="AB143" i="3"/>
  <c r="Z144" i="3"/>
  <c r="AA144" i="3"/>
  <c r="AB144" i="3"/>
  <c r="Z145" i="3"/>
  <c r="AA145" i="3"/>
  <c r="AC145" i="3" s="1"/>
  <c r="AB145" i="3"/>
  <c r="Z146" i="3"/>
  <c r="AA146" i="3"/>
  <c r="AB146" i="3"/>
  <c r="Z147" i="3"/>
  <c r="AA147" i="3"/>
  <c r="AB147" i="3"/>
  <c r="Z148" i="3"/>
  <c r="AA148" i="3"/>
  <c r="AB148" i="3"/>
  <c r="Z149" i="3"/>
  <c r="AA149" i="3"/>
  <c r="AC149" i="3" s="1"/>
  <c r="AB149" i="3"/>
  <c r="Z151" i="3"/>
  <c r="AA151" i="3"/>
  <c r="AB151" i="3"/>
  <c r="Z152" i="3"/>
  <c r="AA152" i="3"/>
  <c r="AB152" i="3"/>
  <c r="Z153" i="3"/>
  <c r="AA153" i="3"/>
  <c r="AB153" i="3"/>
  <c r="Z154" i="3"/>
  <c r="AA154" i="3"/>
  <c r="AB154" i="3"/>
  <c r="Z155" i="3"/>
  <c r="AA155" i="3"/>
  <c r="AB155" i="3"/>
  <c r="Z156" i="3"/>
  <c r="AA156" i="3"/>
  <c r="AB156" i="3"/>
  <c r="Z157" i="3"/>
  <c r="AA157" i="3"/>
  <c r="AB157" i="3"/>
  <c r="Z158" i="3"/>
  <c r="AA158" i="3"/>
  <c r="AB158" i="3"/>
  <c r="Z159" i="3"/>
  <c r="AA159" i="3"/>
  <c r="AB159" i="3"/>
  <c r="Z161" i="3"/>
  <c r="AA161" i="3"/>
  <c r="AB161" i="3"/>
  <c r="Z162" i="3"/>
  <c r="AA162" i="3"/>
  <c r="AB162" i="3"/>
  <c r="Z163" i="3"/>
  <c r="AA163" i="3"/>
  <c r="AB163" i="3"/>
  <c r="Z164" i="3"/>
  <c r="AA164" i="3"/>
  <c r="AB164" i="3"/>
  <c r="Z165" i="3"/>
  <c r="AA165" i="3"/>
  <c r="AC165" i="3" s="1"/>
  <c r="AB165" i="3"/>
  <c r="Z166" i="3"/>
  <c r="AA166" i="3"/>
  <c r="AB166" i="3"/>
  <c r="Z167" i="3"/>
  <c r="AA167" i="3"/>
  <c r="AB167" i="3"/>
  <c r="Z168" i="3"/>
  <c r="AA168" i="3"/>
  <c r="AB168" i="3"/>
  <c r="Z169" i="3"/>
  <c r="AA169" i="3"/>
  <c r="AC169" i="3" s="1"/>
  <c r="AB169" i="3"/>
  <c r="Z171" i="3"/>
  <c r="AA171" i="3"/>
  <c r="AB171" i="3"/>
  <c r="Z172" i="3"/>
  <c r="AA172" i="3"/>
  <c r="AC172" i="3" s="1"/>
  <c r="AB172" i="3"/>
  <c r="Z173" i="3"/>
  <c r="AA173" i="3"/>
  <c r="AB173" i="3"/>
  <c r="Z174" i="3"/>
  <c r="AA174" i="3"/>
  <c r="AB174" i="3"/>
  <c r="Z175" i="3"/>
  <c r="AA175" i="3"/>
  <c r="AB175" i="3"/>
  <c r="Z176" i="3"/>
  <c r="AA176" i="3"/>
  <c r="AC176" i="3" s="1"/>
  <c r="AB176" i="3"/>
  <c r="Z177" i="3"/>
  <c r="AA177" i="3"/>
  <c r="AB177" i="3"/>
  <c r="Z178" i="3"/>
  <c r="AA178" i="3"/>
  <c r="AB178" i="3"/>
  <c r="Z179" i="3"/>
  <c r="AA179" i="3"/>
  <c r="AB179" i="3"/>
  <c r="Z181" i="3"/>
  <c r="AA181" i="3"/>
  <c r="AB181" i="3"/>
  <c r="Z182" i="3"/>
  <c r="AA182" i="3"/>
  <c r="AB182" i="3"/>
  <c r="Z183" i="3"/>
  <c r="AA183" i="3"/>
  <c r="AB183" i="3"/>
  <c r="Z184" i="3"/>
  <c r="AA184" i="3"/>
  <c r="AB184" i="3"/>
  <c r="Z185" i="3"/>
  <c r="AA185" i="3"/>
  <c r="AB185" i="3"/>
  <c r="Z186" i="3"/>
  <c r="AA186" i="3"/>
  <c r="AB186" i="3"/>
  <c r="Z187" i="3"/>
  <c r="AA187" i="3"/>
  <c r="AB187" i="3"/>
  <c r="Z188" i="3"/>
  <c r="AA188" i="3"/>
  <c r="AB188" i="3"/>
  <c r="Z189" i="3"/>
  <c r="AA189" i="3"/>
  <c r="AB189" i="3"/>
  <c r="Z191" i="3"/>
  <c r="AA191" i="3"/>
  <c r="AB191" i="3"/>
  <c r="Z192" i="3"/>
  <c r="AA192" i="3"/>
  <c r="AB192" i="3"/>
  <c r="Z193" i="3"/>
  <c r="AA193" i="3"/>
  <c r="AB193" i="3"/>
  <c r="Z194" i="3"/>
  <c r="AA194" i="3"/>
  <c r="AB194" i="3"/>
  <c r="Z195" i="3"/>
  <c r="AA195" i="3"/>
  <c r="AB195" i="3"/>
  <c r="Z196" i="3"/>
  <c r="AA196" i="3"/>
  <c r="AB196" i="3"/>
  <c r="Z197" i="3"/>
  <c r="AA197" i="3"/>
  <c r="AB197" i="3"/>
  <c r="Z198" i="3"/>
  <c r="AA198" i="3"/>
  <c r="AB198" i="3"/>
  <c r="Z199" i="3"/>
  <c r="AA199" i="3"/>
  <c r="AB199" i="3"/>
  <c r="Z201" i="3"/>
  <c r="AA201" i="3"/>
  <c r="AC201" i="3" s="1"/>
  <c r="AB201" i="3"/>
  <c r="Z202" i="3"/>
  <c r="AA202" i="3"/>
  <c r="AB202" i="3"/>
  <c r="Z203" i="3"/>
  <c r="AA203" i="3"/>
  <c r="AB203" i="3"/>
  <c r="Z204" i="3"/>
  <c r="AA204" i="3"/>
  <c r="AB204" i="3"/>
  <c r="Z205" i="3"/>
  <c r="AA205" i="3"/>
  <c r="AB205" i="3"/>
  <c r="Z206" i="3"/>
  <c r="AA206" i="3"/>
  <c r="AB206" i="3"/>
  <c r="Z207" i="3"/>
  <c r="AA207" i="3"/>
  <c r="AB207" i="3"/>
  <c r="Z208" i="3"/>
  <c r="AA208" i="3"/>
  <c r="AB208" i="3"/>
  <c r="Z209" i="3"/>
  <c r="AA209" i="3"/>
  <c r="AB209" i="3"/>
  <c r="Z211" i="3"/>
  <c r="AA211" i="3"/>
  <c r="AB211" i="3"/>
  <c r="Z212" i="3"/>
  <c r="AA212" i="3"/>
  <c r="AB212" i="3"/>
  <c r="Z213" i="3"/>
  <c r="AA213" i="3"/>
  <c r="AB213" i="3"/>
  <c r="Z214" i="3"/>
  <c r="AA214" i="3"/>
  <c r="AB214" i="3"/>
  <c r="Z215" i="3"/>
  <c r="AA215" i="3"/>
  <c r="AB215" i="3"/>
  <c r="Z216" i="3"/>
  <c r="AA216" i="3"/>
  <c r="AB216" i="3"/>
  <c r="Z217" i="3"/>
  <c r="AA217" i="3"/>
  <c r="AB217" i="3"/>
  <c r="Z218" i="3"/>
  <c r="AA218" i="3"/>
  <c r="AC218" i="3" s="1"/>
  <c r="AB218" i="3"/>
  <c r="Z219" i="3"/>
  <c r="AA219" i="3"/>
  <c r="AB219" i="3"/>
  <c r="Z221" i="3"/>
  <c r="AA221" i="3"/>
  <c r="AB221" i="3"/>
  <c r="Z222" i="3"/>
  <c r="AA222" i="3"/>
  <c r="AB222" i="3"/>
  <c r="Z223" i="3"/>
  <c r="AA223" i="3"/>
  <c r="AC223" i="3" s="1"/>
  <c r="AB223" i="3"/>
  <c r="Z224" i="3"/>
  <c r="AA224" i="3"/>
  <c r="AB224" i="3"/>
  <c r="AB15" i="3"/>
  <c r="AA15" i="3"/>
  <c r="Z15" i="3"/>
  <c r="Y224" i="3"/>
  <c r="Y223" i="3"/>
  <c r="X220" i="3"/>
  <c r="W220" i="3"/>
  <c r="V220" i="3"/>
  <c r="Y219" i="3"/>
  <c r="Y218" i="3"/>
  <c r="Y217" i="3"/>
  <c r="Y216" i="3"/>
  <c r="Y215" i="3"/>
  <c r="X210" i="3"/>
  <c r="W210" i="3"/>
  <c r="V210" i="3"/>
  <c r="Y205" i="3"/>
  <c r="Y204" i="3"/>
  <c r="Y203" i="3"/>
  <c r="X200" i="3"/>
  <c r="W200" i="3"/>
  <c r="V200" i="3"/>
  <c r="Y199" i="3"/>
  <c r="Y198" i="3"/>
  <c r="Y197" i="3"/>
  <c r="Y196" i="3"/>
  <c r="Y195" i="3"/>
  <c r="Y194" i="3"/>
  <c r="Y193" i="3"/>
  <c r="X190" i="3"/>
  <c r="W190" i="3"/>
  <c r="V190" i="3"/>
  <c r="Y189" i="3"/>
  <c r="Y188" i="3"/>
  <c r="Y187" i="3"/>
  <c r="Y186" i="3"/>
  <c r="Y185" i="3"/>
  <c r="Y184" i="3"/>
  <c r="Y183" i="3"/>
  <c r="X180" i="3"/>
  <c r="W180" i="3"/>
  <c r="V180" i="3"/>
  <c r="Y179" i="3"/>
  <c r="Y178" i="3"/>
  <c r="Y177" i="3"/>
  <c r="Y176" i="3"/>
  <c r="Y175" i="3"/>
  <c r="Y174" i="3"/>
  <c r="Y173" i="3"/>
  <c r="X170" i="3"/>
  <c r="W170" i="3"/>
  <c r="V170" i="3"/>
  <c r="Y169" i="3"/>
  <c r="Y168" i="3"/>
  <c r="Y167" i="3"/>
  <c r="Y166" i="3"/>
  <c r="Y165" i="3"/>
  <c r="X160" i="3"/>
  <c r="W160" i="3"/>
  <c r="V160" i="3"/>
  <c r="Y155" i="3"/>
  <c r="Y154" i="3"/>
  <c r="Y153" i="3"/>
  <c r="X150" i="3"/>
  <c r="W150" i="3"/>
  <c r="V150" i="3"/>
  <c r="Y149" i="3"/>
  <c r="Y148" i="3"/>
  <c r="Y147" i="3"/>
  <c r="Y146" i="3"/>
  <c r="Y145" i="3"/>
  <c r="Y144" i="3"/>
  <c r="Y143" i="3"/>
  <c r="X140" i="3"/>
  <c r="W140" i="3"/>
  <c r="V140" i="3"/>
  <c r="Y139" i="3"/>
  <c r="Y138" i="3"/>
  <c r="Y137" i="3"/>
  <c r="Y136" i="3"/>
  <c r="Y135" i="3"/>
  <c r="Y134" i="3"/>
  <c r="Y133" i="3"/>
  <c r="X130" i="3"/>
  <c r="W130" i="3"/>
  <c r="V130" i="3"/>
  <c r="Y129" i="3"/>
  <c r="Y128" i="3"/>
  <c r="Y127" i="3"/>
  <c r="Y126" i="3"/>
  <c r="Y125" i="3"/>
  <c r="Y124" i="3"/>
  <c r="Y123" i="3"/>
  <c r="Y122" i="3"/>
  <c r="Y121" i="3"/>
  <c r="X120" i="3"/>
  <c r="W120" i="3"/>
  <c r="V120" i="3"/>
  <c r="Y119" i="3"/>
  <c r="Y118" i="3"/>
  <c r="Y117" i="3"/>
  <c r="Y116" i="3"/>
  <c r="Y115" i="3"/>
  <c r="Y82" i="3"/>
  <c r="Y83" i="3"/>
  <c r="Y84" i="3"/>
  <c r="Y85" i="3"/>
  <c r="Y86" i="3"/>
  <c r="Y87" i="3"/>
  <c r="Y88" i="3"/>
  <c r="Y89" i="3"/>
  <c r="Y81" i="3"/>
  <c r="Y72" i="3"/>
  <c r="AC72" i="3" s="1"/>
  <c r="Y73" i="3"/>
  <c r="AC73" i="3" s="1"/>
  <c r="Y74" i="3"/>
  <c r="AC74" i="3" s="1"/>
  <c r="Y75" i="3"/>
  <c r="Y76" i="3"/>
  <c r="Y77" i="3"/>
  <c r="Y78" i="3"/>
  <c r="Y79" i="3"/>
  <c r="Z16" i="4"/>
  <c r="AA16" i="4"/>
  <c r="AC16" i="4" s="1"/>
  <c r="AB16" i="4"/>
  <c r="Z17" i="4"/>
  <c r="AA17" i="4"/>
  <c r="AB17" i="4"/>
  <c r="Z18" i="4"/>
  <c r="AA18" i="4"/>
  <c r="AB18" i="4"/>
  <c r="Z19" i="4"/>
  <c r="AA19" i="4"/>
  <c r="AB19" i="4"/>
  <c r="Z21" i="4"/>
  <c r="AA21" i="4"/>
  <c r="AB21" i="4"/>
  <c r="Z22" i="4"/>
  <c r="AA22" i="4"/>
  <c r="AB22" i="4"/>
  <c r="Z23" i="4"/>
  <c r="AA23" i="4"/>
  <c r="AB23" i="4"/>
  <c r="Z24" i="4"/>
  <c r="AA24" i="4"/>
  <c r="AB24" i="4"/>
  <c r="Z25" i="4"/>
  <c r="AA25" i="4"/>
  <c r="AC25" i="4" s="1"/>
  <c r="AB25" i="4"/>
  <c r="Z26" i="4"/>
  <c r="AA26" i="4"/>
  <c r="AB26" i="4"/>
  <c r="Z27" i="4"/>
  <c r="AC27" i="4" s="1"/>
  <c r="AA27" i="4"/>
  <c r="AB27" i="4"/>
  <c r="Z28" i="4"/>
  <c r="AA28" i="4"/>
  <c r="AB28" i="4"/>
  <c r="Z29" i="4"/>
  <c r="AA29" i="4"/>
  <c r="AB29" i="4"/>
  <c r="Z31" i="4"/>
  <c r="AA31" i="4"/>
  <c r="AB31" i="4"/>
  <c r="Z32" i="4"/>
  <c r="AA32" i="4"/>
  <c r="AB32" i="4"/>
  <c r="Z33" i="4"/>
  <c r="AA33" i="4"/>
  <c r="AB33" i="4"/>
  <c r="Z34" i="4"/>
  <c r="AA34" i="4"/>
  <c r="AB34" i="4"/>
  <c r="Z35" i="4"/>
  <c r="AA35" i="4"/>
  <c r="AB35" i="4"/>
  <c r="Z36" i="4"/>
  <c r="AA36" i="4"/>
  <c r="AB36" i="4"/>
  <c r="Z37" i="4"/>
  <c r="AA37" i="4"/>
  <c r="AB37" i="4"/>
  <c r="Z38" i="4"/>
  <c r="AA38" i="4"/>
  <c r="AB38" i="4"/>
  <c r="Z39" i="4"/>
  <c r="AA39" i="4"/>
  <c r="AB39" i="4"/>
  <c r="Z41" i="4"/>
  <c r="AA41" i="4"/>
  <c r="AB41" i="4"/>
  <c r="Z42" i="4"/>
  <c r="AA42" i="4"/>
  <c r="AC42" i="4" s="1"/>
  <c r="AB42" i="4"/>
  <c r="Z43" i="4"/>
  <c r="AA43" i="4"/>
  <c r="AB43" i="4"/>
  <c r="Z44" i="4"/>
  <c r="AC44" i="4" s="1"/>
  <c r="AA44" i="4"/>
  <c r="AB44" i="4"/>
  <c r="Z45" i="4"/>
  <c r="AA45" i="4"/>
  <c r="AB45" i="4"/>
  <c r="Z46" i="4"/>
  <c r="AA46" i="4"/>
  <c r="AB46" i="4"/>
  <c r="Z47" i="4"/>
  <c r="AA47" i="4"/>
  <c r="AB47" i="4"/>
  <c r="Z48" i="4"/>
  <c r="AA48" i="4"/>
  <c r="AB48" i="4"/>
  <c r="Z49" i="4"/>
  <c r="AA49" i="4"/>
  <c r="AB49" i="4"/>
  <c r="Z51" i="4"/>
  <c r="AA51" i="4"/>
  <c r="AB51" i="4"/>
  <c r="Z52" i="4"/>
  <c r="AA52" i="4"/>
  <c r="AB52" i="4"/>
  <c r="Z53" i="4"/>
  <c r="AA53" i="4"/>
  <c r="AB53" i="4"/>
  <c r="Z54" i="4"/>
  <c r="AA54" i="4"/>
  <c r="AB54" i="4"/>
  <c r="Z55" i="4"/>
  <c r="AA55" i="4"/>
  <c r="AB55" i="4"/>
  <c r="Z56" i="4"/>
  <c r="AA56" i="4"/>
  <c r="AB56" i="4"/>
  <c r="Z57" i="4"/>
  <c r="AA57" i="4"/>
  <c r="AB57" i="4"/>
  <c r="Z58" i="4"/>
  <c r="AA58" i="4"/>
  <c r="AB58" i="4"/>
  <c r="Z59" i="4"/>
  <c r="AA59" i="4"/>
  <c r="AB59" i="4"/>
  <c r="Z61" i="4"/>
  <c r="AA61" i="4"/>
  <c r="AB61" i="4"/>
  <c r="Z62" i="4"/>
  <c r="AA62" i="4"/>
  <c r="AB62" i="4"/>
  <c r="Z63" i="4"/>
  <c r="AA63" i="4"/>
  <c r="AB63" i="4"/>
  <c r="Z64" i="4"/>
  <c r="AA64" i="4"/>
  <c r="AB64" i="4"/>
  <c r="Z65" i="4"/>
  <c r="AA65" i="4"/>
  <c r="AB65" i="4"/>
  <c r="Z66" i="4"/>
  <c r="AA66" i="4"/>
  <c r="AB66" i="4"/>
  <c r="Z67" i="4"/>
  <c r="AA67" i="4"/>
  <c r="AB67" i="4"/>
  <c r="Z68" i="4"/>
  <c r="AA68" i="4"/>
  <c r="AB68" i="4"/>
  <c r="Z69" i="4"/>
  <c r="AA69" i="4"/>
  <c r="AB69" i="4"/>
  <c r="Z71" i="4"/>
  <c r="AA71" i="4"/>
  <c r="AB71" i="4"/>
  <c r="Z72" i="4"/>
  <c r="AA72" i="4"/>
  <c r="AB72" i="4"/>
  <c r="Z73" i="4"/>
  <c r="AA73" i="4"/>
  <c r="AB73" i="4"/>
  <c r="Z74" i="4"/>
  <c r="AA74" i="4"/>
  <c r="AB74" i="4"/>
  <c r="Z75" i="4"/>
  <c r="AA75" i="4"/>
  <c r="AB75" i="4"/>
  <c r="Z76" i="4"/>
  <c r="AA76" i="4"/>
  <c r="AB76" i="4"/>
  <c r="Z77" i="4"/>
  <c r="AA77" i="4"/>
  <c r="AB77" i="4"/>
  <c r="Z78" i="4"/>
  <c r="AA78" i="4"/>
  <c r="AB78" i="4"/>
  <c r="Z79" i="4"/>
  <c r="AA79" i="4"/>
  <c r="AB79" i="4"/>
  <c r="Z81" i="4"/>
  <c r="AA81" i="4"/>
  <c r="AB81" i="4"/>
  <c r="Z82" i="4"/>
  <c r="AA82" i="4"/>
  <c r="AB82" i="4"/>
  <c r="Z83" i="4"/>
  <c r="AA83" i="4"/>
  <c r="AB83" i="4"/>
  <c r="Z84" i="4"/>
  <c r="AA84" i="4"/>
  <c r="AB84" i="4"/>
  <c r="Z85" i="4"/>
  <c r="AA85" i="4"/>
  <c r="AB85" i="4"/>
  <c r="Z86" i="4"/>
  <c r="AA86" i="4"/>
  <c r="AB86" i="4"/>
  <c r="Z87" i="4"/>
  <c r="AA87" i="4"/>
  <c r="AB87" i="4"/>
  <c r="Z88" i="4"/>
  <c r="AA88" i="4"/>
  <c r="AB88" i="4"/>
  <c r="Z89" i="4"/>
  <c r="AA89" i="4"/>
  <c r="AB89" i="4"/>
  <c r="Z91" i="4"/>
  <c r="AA91" i="4"/>
  <c r="AB91" i="4"/>
  <c r="Z92" i="4"/>
  <c r="AA92" i="4"/>
  <c r="AB92" i="4"/>
  <c r="Z93" i="4"/>
  <c r="AA93" i="4"/>
  <c r="AB93" i="4"/>
  <c r="Z94" i="4"/>
  <c r="AA94" i="4"/>
  <c r="AB94" i="4"/>
  <c r="Z95" i="4"/>
  <c r="AA95" i="4"/>
  <c r="AB95" i="4"/>
  <c r="Z96" i="4"/>
  <c r="AA96" i="4"/>
  <c r="AB96" i="4"/>
  <c r="Z97" i="4"/>
  <c r="AA97" i="4"/>
  <c r="AB97" i="4"/>
  <c r="Z98" i="4"/>
  <c r="AA98" i="4"/>
  <c r="AB98" i="4"/>
  <c r="Z99" i="4"/>
  <c r="AA99" i="4"/>
  <c r="AB99" i="4"/>
  <c r="Z101" i="4"/>
  <c r="AA101" i="4"/>
  <c r="AB101" i="4"/>
  <c r="Z102" i="4"/>
  <c r="AA102" i="4"/>
  <c r="AB102" i="4"/>
  <c r="Z103" i="4"/>
  <c r="AA103" i="4"/>
  <c r="AB103" i="4"/>
  <c r="Z104" i="4"/>
  <c r="AA104" i="4"/>
  <c r="AB104" i="4"/>
  <c r="Z105" i="4"/>
  <c r="AA105" i="4"/>
  <c r="AB105" i="4"/>
  <c r="Z106" i="4"/>
  <c r="AA106" i="4"/>
  <c r="AB106" i="4"/>
  <c r="Z107" i="4"/>
  <c r="AA107" i="4"/>
  <c r="AB107" i="4"/>
  <c r="Z108" i="4"/>
  <c r="AA108" i="4"/>
  <c r="AB108" i="4"/>
  <c r="Z109" i="4"/>
  <c r="AA109" i="4"/>
  <c r="AB109" i="4"/>
  <c r="Z111" i="4"/>
  <c r="AA111" i="4"/>
  <c r="AB111" i="4"/>
  <c r="Z112" i="4"/>
  <c r="AA112" i="4"/>
  <c r="AB112" i="4"/>
  <c r="Z113" i="4"/>
  <c r="AA113" i="4"/>
  <c r="AB113" i="4"/>
  <c r="Z114" i="4"/>
  <c r="AA114" i="4"/>
  <c r="AB114" i="4"/>
  <c r="Z115" i="4"/>
  <c r="AA115" i="4"/>
  <c r="AB115" i="4"/>
  <c r="Z116" i="4"/>
  <c r="AA116" i="4"/>
  <c r="AB116" i="4"/>
  <c r="Z117" i="4"/>
  <c r="AA117" i="4"/>
  <c r="AB117" i="4"/>
  <c r="Z118" i="4"/>
  <c r="AA118" i="4"/>
  <c r="AB118" i="4"/>
  <c r="Z119" i="4"/>
  <c r="AA119" i="4"/>
  <c r="AB119" i="4"/>
  <c r="Z121" i="4"/>
  <c r="AA121" i="4"/>
  <c r="AB121" i="4"/>
  <c r="Z122" i="4"/>
  <c r="AA122" i="4"/>
  <c r="AB122" i="4"/>
  <c r="Z123" i="4"/>
  <c r="AA123" i="4"/>
  <c r="AB123" i="4"/>
  <c r="Z124" i="4"/>
  <c r="AA124" i="4"/>
  <c r="AB124" i="4"/>
  <c r="Z125" i="4"/>
  <c r="AA125" i="4"/>
  <c r="AB125" i="4"/>
  <c r="Z126" i="4"/>
  <c r="AA126" i="4"/>
  <c r="AB126" i="4"/>
  <c r="Z127" i="4"/>
  <c r="AA127" i="4"/>
  <c r="AB127" i="4"/>
  <c r="Z128" i="4"/>
  <c r="AA128" i="4"/>
  <c r="AB128" i="4"/>
  <c r="Z129" i="4"/>
  <c r="AA129" i="4"/>
  <c r="AB129" i="4"/>
  <c r="Z131" i="4"/>
  <c r="AA131" i="4"/>
  <c r="AB131" i="4"/>
  <c r="Z132" i="4"/>
  <c r="AA132" i="4"/>
  <c r="AB132" i="4"/>
  <c r="Z133" i="4"/>
  <c r="AA133" i="4"/>
  <c r="AB133" i="4"/>
  <c r="Z134" i="4"/>
  <c r="AA134" i="4"/>
  <c r="AB134" i="4"/>
  <c r="Z135" i="4"/>
  <c r="AA135" i="4"/>
  <c r="AB135" i="4"/>
  <c r="Z136" i="4"/>
  <c r="AA136" i="4"/>
  <c r="AB136" i="4"/>
  <c r="Z137" i="4"/>
  <c r="AA137" i="4"/>
  <c r="AB137" i="4"/>
  <c r="Z138" i="4"/>
  <c r="AA138" i="4"/>
  <c r="AB138" i="4"/>
  <c r="Z139" i="4"/>
  <c r="AA139" i="4"/>
  <c r="AB139" i="4"/>
  <c r="Z141" i="4"/>
  <c r="AA141" i="4"/>
  <c r="AB141" i="4"/>
  <c r="Z142" i="4"/>
  <c r="AA142" i="4"/>
  <c r="AB142" i="4"/>
  <c r="Z143" i="4"/>
  <c r="AA143" i="4"/>
  <c r="AB143" i="4"/>
  <c r="Z144" i="4"/>
  <c r="AA144" i="4"/>
  <c r="AB144" i="4"/>
  <c r="AB15" i="4"/>
  <c r="AA15" i="4"/>
  <c r="Z15" i="4"/>
  <c r="Y15" i="4"/>
  <c r="Y16" i="4"/>
  <c r="Y17" i="4"/>
  <c r="Y18" i="4"/>
  <c r="Y19" i="4"/>
  <c r="V20" i="4"/>
  <c r="Z20" i="4" s="1"/>
  <c r="W20" i="4"/>
  <c r="AA20" i="4" s="1"/>
  <c r="X20" i="4"/>
  <c r="AB20" i="4" s="1"/>
  <c r="Y21" i="4"/>
  <c r="Y22" i="4"/>
  <c r="Y23" i="4"/>
  <c r="Y24" i="4"/>
  <c r="Y25" i="4"/>
  <c r="Y26" i="4"/>
  <c r="Y27" i="4"/>
  <c r="Y28" i="4"/>
  <c r="Y29" i="4"/>
  <c r="V30" i="4"/>
  <c r="X30" i="4"/>
  <c r="Y31" i="4"/>
  <c r="Y32" i="4"/>
  <c r="Y33" i="4"/>
  <c r="Y34" i="4"/>
  <c r="Y35" i="4"/>
  <c r="Y36" i="4"/>
  <c r="Y37" i="4"/>
  <c r="Y38" i="4"/>
  <c r="Y39" i="4"/>
  <c r="V40" i="4"/>
  <c r="W40" i="4"/>
  <c r="X40" i="4"/>
  <c r="Y41" i="4"/>
  <c r="Y42" i="4"/>
  <c r="Y43" i="4"/>
  <c r="Y44" i="4"/>
  <c r="Y45" i="4"/>
  <c r="Y46" i="4"/>
  <c r="Y47" i="4"/>
  <c r="Y48" i="4"/>
  <c r="Y49" i="4"/>
  <c r="V50" i="4"/>
  <c r="W50" i="4"/>
  <c r="X50" i="4"/>
  <c r="Y51" i="4"/>
  <c r="Y52" i="4"/>
  <c r="Y53" i="4"/>
  <c r="Y54" i="4"/>
  <c r="Y55" i="4"/>
  <c r="Y56" i="4"/>
  <c r="Y57" i="4"/>
  <c r="Y58" i="4"/>
  <c r="Y59" i="4"/>
  <c r="V60" i="4"/>
  <c r="W60" i="4"/>
  <c r="X60" i="4"/>
  <c r="Y61" i="4"/>
  <c r="Y62" i="4"/>
  <c r="Y63" i="4"/>
  <c r="Y64" i="4"/>
  <c r="Y65" i="4"/>
  <c r="Y66" i="4"/>
  <c r="Y67" i="4"/>
  <c r="Y68" i="4"/>
  <c r="Y69" i="4"/>
  <c r="V70" i="4"/>
  <c r="W70" i="4"/>
  <c r="X70" i="4"/>
  <c r="Y71" i="4"/>
  <c r="Y72" i="4"/>
  <c r="Y73" i="4"/>
  <c r="Y74" i="4"/>
  <c r="Y75" i="4"/>
  <c r="Y76" i="4"/>
  <c r="Y77" i="4"/>
  <c r="Y78" i="4"/>
  <c r="Y79" i="4"/>
  <c r="V80" i="4"/>
  <c r="W80" i="4"/>
  <c r="X80" i="4"/>
  <c r="Y81" i="4"/>
  <c r="Y82" i="4"/>
  <c r="Y83" i="4"/>
  <c r="Y84" i="4"/>
  <c r="Y85" i="4"/>
  <c r="Y86" i="4"/>
  <c r="Y87" i="4"/>
  <c r="Y88" i="4"/>
  <c r="Y89" i="4"/>
  <c r="V90" i="4"/>
  <c r="W90" i="4"/>
  <c r="X90" i="4"/>
  <c r="Y91" i="4"/>
  <c r="Y92" i="4"/>
  <c r="Y93" i="4"/>
  <c r="Y94" i="4"/>
  <c r="Y95" i="4"/>
  <c r="Y96" i="4"/>
  <c r="Y97" i="4"/>
  <c r="Y98" i="4"/>
  <c r="Y99" i="4"/>
  <c r="V100" i="4"/>
  <c r="W100" i="4"/>
  <c r="X100" i="4"/>
  <c r="Y101" i="4"/>
  <c r="Y102" i="4"/>
  <c r="Y103" i="4"/>
  <c r="Y104" i="4"/>
  <c r="Y105" i="4"/>
  <c r="Y106" i="4"/>
  <c r="Y107" i="4"/>
  <c r="Y108" i="4"/>
  <c r="Y109" i="4"/>
  <c r="V110" i="4"/>
  <c r="W110" i="4"/>
  <c r="X110" i="4"/>
  <c r="Y111" i="4"/>
  <c r="Y112" i="4"/>
  <c r="Y113" i="4"/>
  <c r="Y114" i="4"/>
  <c r="Y115" i="4"/>
  <c r="Y116" i="4"/>
  <c r="Y117" i="4"/>
  <c r="Y118" i="4"/>
  <c r="Y119" i="4"/>
  <c r="V120" i="4"/>
  <c r="W120" i="4"/>
  <c r="X120" i="4"/>
  <c r="Y121" i="4"/>
  <c r="Y122" i="4"/>
  <c r="Y123" i="4"/>
  <c r="Y124" i="4"/>
  <c r="Y125" i="4"/>
  <c r="Y126" i="4"/>
  <c r="Y127" i="4"/>
  <c r="Y128" i="4"/>
  <c r="Y129" i="4"/>
  <c r="V130" i="4"/>
  <c r="W130" i="4"/>
  <c r="X130" i="4"/>
  <c r="Y131" i="4"/>
  <c r="Y132" i="4"/>
  <c r="Y133" i="4"/>
  <c r="Y134" i="4"/>
  <c r="Y135" i="4"/>
  <c r="Y136" i="4"/>
  <c r="Y137" i="4"/>
  <c r="Y138" i="4"/>
  <c r="Y139" i="4"/>
  <c r="V140" i="4"/>
  <c r="W140" i="4"/>
  <c r="X140" i="4"/>
  <c r="Y141" i="4"/>
  <c r="Y142" i="4"/>
  <c r="Y143" i="4"/>
  <c r="Y144" i="4"/>
  <c r="Z16" i="7"/>
  <c r="AA16" i="7"/>
  <c r="AB16" i="7"/>
  <c r="Z17" i="7"/>
  <c r="AA17" i="7"/>
  <c r="AB17" i="7"/>
  <c r="Z18" i="7"/>
  <c r="AA18" i="7"/>
  <c r="AB18" i="7"/>
  <c r="Z19" i="7"/>
  <c r="AA19" i="7"/>
  <c r="AB19" i="7"/>
  <c r="Z20" i="7"/>
  <c r="AA20" i="7"/>
  <c r="AB20" i="7"/>
  <c r="Z21" i="7"/>
  <c r="AA21" i="7"/>
  <c r="AB21" i="7"/>
  <c r="Z22" i="7"/>
  <c r="AA22" i="7"/>
  <c r="AB22" i="7"/>
  <c r="Z23" i="7"/>
  <c r="AA23" i="7"/>
  <c r="AB23" i="7"/>
  <c r="Z24" i="7"/>
  <c r="AA24" i="7"/>
  <c r="AB24" i="7"/>
  <c r="Z25" i="7"/>
  <c r="AA25" i="7"/>
  <c r="AB25" i="7"/>
  <c r="Z26" i="7"/>
  <c r="AA26" i="7"/>
  <c r="AB26" i="7"/>
  <c r="Z27" i="7"/>
  <c r="AA27" i="7"/>
  <c r="AB27" i="7"/>
  <c r="Z28" i="7"/>
  <c r="AA28" i="7"/>
  <c r="AB28" i="7"/>
  <c r="Z29" i="7"/>
  <c r="AA29" i="7"/>
  <c r="AB29" i="7"/>
  <c r="Z30" i="7"/>
  <c r="AA30" i="7"/>
  <c r="AB30" i="7"/>
  <c r="Z31" i="7"/>
  <c r="AA31" i="7"/>
  <c r="AB31" i="7"/>
  <c r="Z32" i="7"/>
  <c r="AA32" i="7"/>
  <c r="AB32" i="7"/>
  <c r="Z33" i="7"/>
  <c r="AA33" i="7"/>
  <c r="AB33" i="7"/>
  <c r="Z34" i="7"/>
  <c r="AA34" i="7"/>
  <c r="AB34" i="7"/>
  <c r="Z35" i="7"/>
  <c r="AA35" i="7"/>
  <c r="AB35" i="7"/>
  <c r="Z36" i="7"/>
  <c r="AA36" i="7"/>
  <c r="AB36" i="7"/>
  <c r="Z37" i="7"/>
  <c r="AA37" i="7"/>
  <c r="AB37" i="7"/>
  <c r="Z38" i="7"/>
  <c r="AA38" i="7"/>
  <c r="AB38" i="7"/>
  <c r="Z39" i="7"/>
  <c r="AA39" i="7"/>
  <c r="AB39" i="7"/>
  <c r="Z40" i="7"/>
  <c r="AA40" i="7"/>
  <c r="AB40" i="7"/>
  <c r="Z41" i="7"/>
  <c r="AA41" i="7"/>
  <c r="AB41" i="7"/>
  <c r="Z42" i="7"/>
  <c r="AA42" i="7"/>
  <c r="AB42" i="7"/>
  <c r="Z43" i="7"/>
  <c r="AA43" i="7"/>
  <c r="AB43" i="7"/>
  <c r="Z44" i="7"/>
  <c r="AA44" i="7"/>
  <c r="AB44" i="7"/>
  <c r="AB15" i="7"/>
  <c r="AC15" i="7" s="1"/>
  <c r="AA15" i="7"/>
  <c r="Z15" i="7"/>
  <c r="Z16" i="5"/>
  <c r="AA16" i="5"/>
  <c r="AC16" i="5" s="1"/>
  <c r="AB16" i="5"/>
  <c r="Z17" i="5"/>
  <c r="AA17" i="5"/>
  <c r="AB17" i="5"/>
  <c r="Z18" i="5"/>
  <c r="AA18" i="5"/>
  <c r="AB18" i="5"/>
  <c r="Z19" i="5"/>
  <c r="AA19" i="5"/>
  <c r="AB19" i="5"/>
  <c r="Z21" i="5"/>
  <c r="AA21" i="5"/>
  <c r="AB21" i="5"/>
  <c r="Z22" i="5"/>
  <c r="AA22" i="5"/>
  <c r="AB22" i="5"/>
  <c r="Z23" i="5"/>
  <c r="AA23" i="5"/>
  <c r="AB23" i="5"/>
  <c r="Z24" i="5"/>
  <c r="AA24" i="5"/>
  <c r="AB24" i="5"/>
  <c r="Z25" i="5"/>
  <c r="AA25" i="5"/>
  <c r="AB25" i="5"/>
  <c r="Z26" i="5"/>
  <c r="AA26" i="5"/>
  <c r="AB26" i="5"/>
  <c r="Z27" i="5"/>
  <c r="AA27" i="5"/>
  <c r="AB27" i="5"/>
  <c r="Z28" i="5"/>
  <c r="AA28" i="5"/>
  <c r="AB28" i="5"/>
  <c r="Z29" i="5"/>
  <c r="AA29" i="5"/>
  <c r="AB29" i="5"/>
  <c r="Z31" i="5"/>
  <c r="AA31" i="5"/>
  <c r="AB31" i="5"/>
  <c r="Z32" i="5"/>
  <c r="AA32" i="5"/>
  <c r="AC32" i="5" s="1"/>
  <c r="AB32" i="5"/>
  <c r="Z33" i="5"/>
  <c r="AA33" i="5"/>
  <c r="AB33" i="5"/>
  <c r="Z34" i="5"/>
  <c r="AA34" i="5"/>
  <c r="AB34" i="5"/>
  <c r="Z35" i="5"/>
  <c r="AA35" i="5"/>
  <c r="AB35" i="5"/>
  <c r="Z36" i="5"/>
  <c r="AA36" i="5"/>
  <c r="AC36" i="5" s="1"/>
  <c r="AB36" i="5"/>
  <c r="Z37" i="5"/>
  <c r="AA37" i="5"/>
  <c r="AB37" i="5"/>
  <c r="Z38" i="5"/>
  <c r="AA38" i="5"/>
  <c r="AB38" i="5"/>
  <c r="Z39" i="5"/>
  <c r="AA39" i="5"/>
  <c r="AB39" i="5"/>
  <c r="Z41" i="5"/>
  <c r="AA41" i="5"/>
  <c r="AB41" i="5"/>
  <c r="Z42" i="5"/>
  <c r="AA42" i="5"/>
  <c r="AB42" i="5"/>
  <c r="Z43" i="5"/>
  <c r="AA43" i="5"/>
  <c r="AB43" i="5"/>
  <c r="Z44" i="5"/>
  <c r="AA44" i="5"/>
  <c r="AB44" i="5"/>
  <c r="Z45" i="5"/>
  <c r="AA45" i="5"/>
  <c r="AB45" i="5"/>
  <c r="Z46" i="5"/>
  <c r="AA46" i="5"/>
  <c r="AB46" i="5"/>
  <c r="Z47" i="5"/>
  <c r="AA47" i="5"/>
  <c r="AB47" i="5"/>
  <c r="Z48" i="5"/>
  <c r="AA48" i="5"/>
  <c r="AB48" i="5"/>
  <c r="Z49" i="5"/>
  <c r="AA49" i="5"/>
  <c r="AB49" i="5"/>
  <c r="Z51" i="5"/>
  <c r="AA51" i="5"/>
  <c r="AB51" i="5"/>
  <c r="Z52" i="5"/>
  <c r="AA52" i="5"/>
  <c r="AB52" i="5"/>
  <c r="Z53" i="5"/>
  <c r="AA53" i="5"/>
  <c r="AB53" i="5"/>
  <c r="Z54" i="5"/>
  <c r="AA54" i="5"/>
  <c r="AB54" i="5"/>
  <c r="Z55" i="5"/>
  <c r="AA55" i="5"/>
  <c r="AB55" i="5"/>
  <c r="Z56" i="5"/>
  <c r="AA56" i="5"/>
  <c r="AC56" i="5" s="1"/>
  <c r="AB56" i="5"/>
  <c r="Z57" i="5"/>
  <c r="AA57" i="5"/>
  <c r="AB57" i="5"/>
  <c r="Z58" i="5"/>
  <c r="AA58" i="5"/>
  <c r="AB58" i="5"/>
  <c r="Z59" i="5"/>
  <c r="AA59" i="5"/>
  <c r="AB59" i="5"/>
  <c r="Z61" i="5"/>
  <c r="AA61" i="5"/>
  <c r="AB61" i="5"/>
  <c r="Z62" i="5"/>
  <c r="AA62" i="5"/>
  <c r="AB62" i="5"/>
  <c r="Z63" i="5"/>
  <c r="AA63" i="5"/>
  <c r="AB63" i="5"/>
  <c r="Z64" i="5"/>
  <c r="AA64" i="5"/>
  <c r="AB64" i="5"/>
  <c r="Z65" i="5"/>
  <c r="AA65" i="5"/>
  <c r="AB65" i="5"/>
  <c r="Z66" i="5"/>
  <c r="AA66" i="5"/>
  <c r="AB66" i="5"/>
  <c r="Z67" i="5"/>
  <c r="AA67" i="5"/>
  <c r="AB67" i="5"/>
  <c r="Z68" i="5"/>
  <c r="AA68" i="5"/>
  <c r="AB68" i="5"/>
  <c r="Z69" i="5"/>
  <c r="AA69" i="5"/>
  <c r="AB69" i="5"/>
  <c r="Z71" i="5"/>
  <c r="AA71" i="5"/>
  <c r="AB71" i="5"/>
  <c r="Z72" i="5"/>
  <c r="AA72" i="5"/>
  <c r="AB72" i="5"/>
  <c r="Z73" i="5"/>
  <c r="AA73" i="5"/>
  <c r="AB73" i="5"/>
  <c r="Z74" i="5"/>
  <c r="AA74" i="5"/>
  <c r="AC74" i="5" s="1"/>
  <c r="AB74" i="5"/>
  <c r="Z75" i="5"/>
  <c r="AA75" i="5"/>
  <c r="AB75" i="5"/>
  <c r="Z76" i="5"/>
  <c r="AA76" i="5"/>
  <c r="AB76" i="5"/>
  <c r="Z77" i="5"/>
  <c r="AA77" i="5"/>
  <c r="AB77" i="5"/>
  <c r="Z78" i="5"/>
  <c r="AA78" i="5"/>
  <c r="AC78" i="5" s="1"/>
  <c r="AB78" i="5"/>
  <c r="Z79" i="5"/>
  <c r="AA79" i="5"/>
  <c r="AB79" i="5"/>
  <c r="Z81" i="5"/>
  <c r="AA81" i="5"/>
  <c r="AB81" i="5"/>
  <c r="Z82" i="5"/>
  <c r="AA82" i="5"/>
  <c r="AB82" i="5"/>
  <c r="Z83" i="5"/>
  <c r="AA83" i="5"/>
  <c r="AB83" i="5"/>
  <c r="Z84" i="5"/>
  <c r="AA84" i="5"/>
  <c r="AB84" i="5"/>
  <c r="Z85" i="5"/>
  <c r="AA85" i="5"/>
  <c r="AB85" i="5"/>
  <c r="Z86" i="5"/>
  <c r="AA86" i="5"/>
  <c r="AB86" i="5"/>
  <c r="Z87" i="5"/>
  <c r="AA87" i="5"/>
  <c r="AB87" i="5"/>
  <c r="Z88" i="5"/>
  <c r="AA88" i="5"/>
  <c r="AB88" i="5"/>
  <c r="Z89" i="5"/>
  <c r="AA89" i="5"/>
  <c r="AB89" i="5"/>
  <c r="Z91" i="5"/>
  <c r="AA91" i="5"/>
  <c r="AB91" i="5"/>
  <c r="Z92" i="5"/>
  <c r="AA92" i="5"/>
  <c r="AB92" i="5"/>
  <c r="Z93" i="5"/>
  <c r="AA93" i="5"/>
  <c r="AB93" i="5"/>
  <c r="Z94" i="5"/>
  <c r="AA94" i="5"/>
  <c r="AC94" i="5" s="1"/>
  <c r="AB94" i="5"/>
  <c r="Z95" i="5"/>
  <c r="AA95" i="5"/>
  <c r="AB95" i="5"/>
  <c r="Z96" i="5"/>
  <c r="AA96" i="5"/>
  <c r="AB96" i="5"/>
  <c r="Z97" i="5"/>
  <c r="AA97" i="5"/>
  <c r="AB97" i="5"/>
  <c r="Z98" i="5"/>
  <c r="AA98" i="5"/>
  <c r="AC98" i="5" s="1"/>
  <c r="AB98" i="5"/>
  <c r="Z99" i="5"/>
  <c r="AA99" i="5"/>
  <c r="AB99" i="5"/>
  <c r="Z101" i="5"/>
  <c r="AA101" i="5"/>
  <c r="AB101" i="5"/>
  <c r="Z102" i="5"/>
  <c r="AA102" i="5"/>
  <c r="AB102" i="5"/>
  <c r="Z103" i="5"/>
  <c r="AA103" i="5"/>
  <c r="AB103" i="5"/>
  <c r="Z104" i="5"/>
  <c r="AA104" i="5"/>
  <c r="AB104" i="5"/>
  <c r="Z105" i="5"/>
  <c r="AA105" i="5"/>
  <c r="AB105" i="5"/>
  <c r="Z106" i="5"/>
  <c r="AA106" i="5"/>
  <c r="AB106" i="5"/>
  <c r="Z107" i="5"/>
  <c r="AA107" i="5"/>
  <c r="AB107" i="5"/>
  <c r="Z108" i="5"/>
  <c r="AA108" i="5"/>
  <c r="AB108" i="5"/>
  <c r="Z109" i="5"/>
  <c r="AA109" i="5"/>
  <c r="AB109" i="5"/>
  <c r="Z111" i="5"/>
  <c r="AA111" i="5"/>
  <c r="AB111" i="5"/>
  <c r="Z112" i="5"/>
  <c r="AA112" i="5"/>
  <c r="AB112" i="5"/>
  <c r="Z113" i="5"/>
  <c r="AA113" i="5"/>
  <c r="AB113" i="5"/>
  <c r="Z114" i="5"/>
  <c r="AA114" i="5"/>
  <c r="AC114" i="5" s="1"/>
  <c r="AB114" i="5"/>
  <c r="AB15" i="5"/>
  <c r="AA15" i="5"/>
  <c r="Z15" i="5"/>
  <c r="Z22" i="6"/>
  <c r="AA22" i="6"/>
  <c r="AB22" i="6"/>
  <c r="Z23" i="6"/>
  <c r="AC23" i="6" s="1"/>
  <c r="AA23" i="6"/>
  <c r="AB23" i="6"/>
  <c r="Z24" i="6"/>
  <c r="AA24" i="6"/>
  <c r="AB24" i="6"/>
  <c r="Z25" i="6"/>
  <c r="AA25" i="6"/>
  <c r="AB25" i="6"/>
  <c r="Z26" i="6"/>
  <c r="AA26" i="6"/>
  <c r="AB26" i="6"/>
  <c r="Z27" i="6"/>
  <c r="AC27" i="6" s="1"/>
  <c r="AA27" i="6"/>
  <c r="AB27" i="6"/>
  <c r="Z28" i="6"/>
  <c r="AA28" i="6"/>
  <c r="AB28" i="6"/>
  <c r="Z29" i="6"/>
  <c r="AA29" i="6"/>
  <c r="AB29" i="6"/>
  <c r="Z30" i="6"/>
  <c r="AA30" i="6"/>
  <c r="AB30" i="6"/>
  <c r="Z32" i="6"/>
  <c r="AA32" i="6"/>
  <c r="AB32" i="6"/>
  <c r="Z33" i="6"/>
  <c r="AA33" i="6"/>
  <c r="AB33" i="6"/>
  <c r="Z34" i="6"/>
  <c r="AC34" i="6" s="1"/>
  <c r="AA34" i="6"/>
  <c r="AB34" i="6"/>
  <c r="Z35" i="6"/>
  <c r="AA35" i="6"/>
  <c r="AB35" i="6"/>
  <c r="AB36" i="6"/>
  <c r="Z37" i="6"/>
  <c r="AA37" i="6"/>
  <c r="AB37" i="6"/>
  <c r="Z38" i="6"/>
  <c r="AA38" i="6"/>
  <c r="AB38" i="6"/>
  <c r="AB39" i="6"/>
  <c r="Z40" i="6"/>
  <c r="AA40" i="6"/>
  <c r="AB40" i="6"/>
  <c r="Z42" i="6"/>
  <c r="AA42" i="6"/>
  <c r="AB42" i="6"/>
  <c r="Z43" i="6"/>
  <c r="AA43" i="6"/>
  <c r="AB43" i="6"/>
  <c r="Z44" i="6"/>
  <c r="AA44" i="6"/>
  <c r="AB44" i="6"/>
  <c r="Z45" i="6"/>
  <c r="AA45" i="6"/>
  <c r="AB45" i="6"/>
  <c r="AB46" i="6"/>
  <c r="Z47" i="6"/>
  <c r="AC47" i="6" s="1"/>
  <c r="AA47" i="6"/>
  <c r="AB47" i="6"/>
  <c r="Z48" i="6"/>
  <c r="AA48" i="6"/>
  <c r="AB48" i="6"/>
  <c r="AB49" i="6"/>
  <c r="Z50" i="6"/>
  <c r="AA50" i="6"/>
  <c r="AB50" i="6"/>
  <c r="Z52" i="6"/>
  <c r="AA52" i="6"/>
  <c r="AB52" i="6"/>
  <c r="Z53" i="6"/>
  <c r="AA53" i="6"/>
  <c r="AB53" i="6"/>
  <c r="Z54" i="6"/>
  <c r="AC54" i="6" s="1"/>
  <c r="AA54" i="6"/>
  <c r="AB54" i="6"/>
  <c r="Z55" i="6"/>
  <c r="AA55" i="6"/>
  <c r="AB55" i="6"/>
  <c r="AB56" i="6"/>
  <c r="Z57" i="6"/>
  <c r="AA57" i="6"/>
  <c r="AB57" i="6"/>
  <c r="Z58" i="6"/>
  <c r="AA58" i="6"/>
  <c r="AB58" i="6"/>
  <c r="AB59" i="6"/>
  <c r="Z60" i="6"/>
  <c r="AA60" i="6"/>
  <c r="AB60" i="6"/>
  <c r="Z62" i="6"/>
  <c r="AA62" i="6"/>
  <c r="AB62" i="6"/>
  <c r="Z63" i="6"/>
  <c r="AA63" i="6"/>
  <c r="AB63" i="6"/>
  <c r="Z64" i="6"/>
  <c r="AA64" i="6"/>
  <c r="AB64" i="6"/>
  <c r="Z65" i="6"/>
  <c r="AC65" i="6" s="1"/>
  <c r="AA65" i="6"/>
  <c r="AB65" i="6"/>
  <c r="Z66" i="6"/>
  <c r="AA66" i="6"/>
  <c r="AB66" i="6"/>
  <c r="Z67" i="6"/>
  <c r="AA67" i="6"/>
  <c r="AB67" i="6"/>
  <c r="Z68" i="6"/>
  <c r="AA68" i="6"/>
  <c r="AB68" i="6"/>
  <c r="Z69" i="6"/>
  <c r="AC69" i="6" s="1"/>
  <c r="AA69" i="6"/>
  <c r="AB69" i="6"/>
  <c r="Z70" i="6"/>
  <c r="AA70" i="6"/>
  <c r="AB70" i="6"/>
  <c r="Z72" i="6"/>
  <c r="AC72" i="6" s="1"/>
  <c r="AA72" i="6"/>
  <c r="AB72" i="6"/>
  <c r="Z73" i="6"/>
  <c r="AA73" i="6"/>
  <c r="AB73" i="6"/>
  <c r="Z74" i="6"/>
  <c r="AA74" i="6"/>
  <c r="AB74" i="6"/>
  <c r="Z75" i="6"/>
  <c r="AA75" i="6"/>
  <c r="AB75" i="6"/>
  <c r="Z17" i="6"/>
  <c r="AC17" i="6" s="1"/>
  <c r="AA17" i="6"/>
  <c r="AB17" i="6"/>
  <c r="Z18" i="6"/>
  <c r="AA18" i="6"/>
  <c r="AB18" i="6"/>
  <c r="Z19" i="6"/>
  <c r="AA19" i="6"/>
  <c r="AB19" i="6"/>
  <c r="Z20" i="6"/>
  <c r="AA20" i="6"/>
  <c r="AB20" i="6"/>
  <c r="AB16" i="6"/>
  <c r="AA16" i="6"/>
  <c r="Z16" i="6"/>
  <c r="AC16" i="6" s="1"/>
  <c r="AC70" i="6" l="1"/>
  <c r="AC48" i="6"/>
  <c r="AC197" i="3"/>
  <c r="AC157" i="3"/>
  <c r="AC58" i="6"/>
  <c r="AC43" i="6"/>
  <c r="AC40" i="6"/>
  <c r="Y120" i="4"/>
  <c r="Y90" i="4"/>
  <c r="AC141" i="4"/>
  <c r="AC129" i="4"/>
  <c r="AC125" i="4"/>
  <c r="AC121" i="4"/>
  <c r="AC118" i="4"/>
  <c r="AC114" i="4"/>
  <c r="AC98" i="4"/>
  <c r="AC94" i="4"/>
  <c r="AC89" i="4"/>
  <c r="AC85" i="4"/>
  <c r="AC81" i="4"/>
  <c r="AC56" i="4"/>
  <c r="AC36" i="4"/>
  <c r="AC24" i="4"/>
  <c r="AC23" i="10"/>
  <c r="AC21" i="10"/>
  <c r="AC73" i="6"/>
  <c r="AC62" i="6"/>
  <c r="AC24" i="6"/>
  <c r="Y60" i="4"/>
  <c r="AC193" i="3"/>
  <c r="AC55" i="6"/>
  <c r="AC37" i="6"/>
  <c r="AC106" i="5"/>
  <c r="AC102" i="5"/>
  <c r="AC84" i="5"/>
  <c r="AC64" i="5"/>
  <c r="AC46" i="5"/>
  <c r="AC26" i="5"/>
  <c r="AC41" i="7"/>
  <c r="AC37" i="7"/>
  <c r="AC33" i="7"/>
  <c r="AC29" i="7"/>
  <c r="AC25" i="7"/>
  <c r="AC21" i="7"/>
  <c r="AC17" i="7"/>
  <c r="AC32" i="4"/>
  <c r="AC34" i="10"/>
  <c r="AC33" i="6"/>
  <c r="AC184" i="3"/>
  <c r="AC153" i="3"/>
  <c r="AC33" i="10"/>
  <c r="AC19" i="10"/>
  <c r="AC18" i="6"/>
  <c r="AC66" i="6"/>
  <c r="AC28" i="6"/>
  <c r="AC188" i="3"/>
  <c r="AC44" i="6"/>
  <c r="AC137" i="4"/>
  <c r="AC133" i="4"/>
  <c r="AC108" i="4"/>
  <c r="AC104" i="4"/>
  <c r="AC77" i="4"/>
  <c r="AC73" i="4"/>
  <c r="AC66" i="4"/>
  <c r="AC62" i="4"/>
  <c r="AC57" i="4"/>
  <c r="AC53" i="4"/>
  <c r="AC18" i="4"/>
  <c r="AC24" i="10"/>
  <c r="AC22" i="10"/>
  <c r="Y40" i="10"/>
  <c r="AC19" i="6"/>
  <c r="AC74" i="6"/>
  <c r="AC67" i="6"/>
  <c r="AC63" i="6"/>
  <c r="AC60" i="6"/>
  <c r="AC52" i="6"/>
  <c r="AC45" i="6"/>
  <c r="AC38" i="6"/>
  <c r="AC35" i="6"/>
  <c r="AC29" i="6"/>
  <c r="AC25" i="6"/>
  <c r="AC20" i="6"/>
  <c r="AC75" i="6"/>
  <c r="AC68" i="6"/>
  <c r="AC64" i="6"/>
  <c r="AC57" i="6"/>
  <c r="AC53" i="6"/>
  <c r="AC50" i="6"/>
  <c r="AC42" i="6"/>
  <c r="AC32" i="6"/>
  <c r="AC30" i="6"/>
  <c r="AC26" i="6"/>
  <c r="AC22" i="6"/>
  <c r="AC15" i="3"/>
  <c r="AC107" i="5"/>
  <c r="AC95" i="5"/>
  <c r="AC75" i="5"/>
  <c r="AC69" i="5"/>
  <c r="AC65" i="5"/>
  <c r="AC78" i="4"/>
  <c r="AC74" i="4"/>
  <c r="AC112" i="5"/>
  <c r="AC108" i="5"/>
  <c r="AC104" i="5"/>
  <c r="AC96" i="5"/>
  <c r="AC86" i="5"/>
  <c r="AC76" i="5"/>
  <c r="AC66" i="5"/>
  <c r="Y80" i="4"/>
  <c r="Y70" i="4"/>
  <c r="AC126" i="4"/>
  <c r="AC122" i="4"/>
  <c r="AC58" i="4"/>
  <c r="AC54" i="4"/>
  <c r="AC47" i="4"/>
  <c r="AC33" i="4"/>
  <c r="AC26" i="4"/>
  <c r="AC21" i="4"/>
  <c r="AC146" i="3"/>
  <c r="AC142" i="3"/>
  <c r="AC111" i="5"/>
  <c r="AC103" i="5"/>
  <c r="AC99" i="5"/>
  <c r="AC85" i="5"/>
  <c r="AC81" i="5"/>
  <c r="AC113" i="5"/>
  <c r="AC109" i="5"/>
  <c r="AC105" i="5"/>
  <c r="AC101" i="5"/>
  <c r="AC97" i="5"/>
  <c r="AC87" i="5"/>
  <c r="AC83" i="5"/>
  <c r="AC77" i="5"/>
  <c r="AC73" i="5"/>
  <c r="AC67" i="5"/>
  <c r="AC63" i="5"/>
  <c r="AC57" i="5"/>
  <c r="AC53" i="5"/>
  <c r="AC37" i="5"/>
  <c r="AC33" i="5"/>
  <c r="AC27" i="5"/>
  <c r="AC23" i="5"/>
  <c r="AC17" i="5"/>
  <c r="AC42" i="7"/>
  <c r="AC38" i="7"/>
  <c r="AC34" i="7"/>
  <c r="AC30" i="7"/>
  <c r="AC26" i="7"/>
  <c r="AC22" i="7"/>
  <c r="AC18" i="7"/>
  <c r="AC15" i="4"/>
  <c r="AC144" i="4"/>
  <c r="AC138" i="4"/>
  <c r="AC134" i="4"/>
  <c r="AC117" i="4"/>
  <c r="AC113" i="4"/>
  <c r="AC107" i="4"/>
  <c r="AC103" i="4"/>
  <c r="AC97" i="4"/>
  <c r="AC93" i="4"/>
  <c r="AC86" i="4"/>
  <c r="AC82" i="4"/>
  <c r="AC69" i="4"/>
  <c r="AC65" i="4"/>
  <c r="AC61" i="4"/>
  <c r="AC55" i="4"/>
  <c r="AC34" i="4"/>
  <c r="AC204" i="3"/>
  <c r="AC177" i="3"/>
  <c r="AC173" i="3"/>
  <c r="AC58" i="5"/>
  <c r="AC54" i="5"/>
  <c r="AC44" i="5"/>
  <c r="AC34" i="5"/>
  <c r="AC24" i="5"/>
  <c r="AC18" i="5"/>
  <c r="AC43" i="7"/>
  <c r="AC39" i="7"/>
  <c r="AC35" i="7"/>
  <c r="AC31" i="7"/>
  <c r="AC27" i="7"/>
  <c r="AC23" i="7"/>
  <c r="AC19" i="7"/>
  <c r="Y140" i="4"/>
  <c r="AC142" i="4"/>
  <c r="AC139" i="4"/>
  <c r="AC135" i="4"/>
  <c r="AC131" i="4"/>
  <c r="AC127" i="4"/>
  <c r="AC123" i="4"/>
  <c r="AC119" i="4"/>
  <c r="AC115" i="4"/>
  <c r="AC109" i="4"/>
  <c r="AC105" i="4"/>
  <c r="AC101" i="4"/>
  <c r="AC95" i="4"/>
  <c r="AC91" i="4"/>
  <c r="AC87" i="4"/>
  <c r="AC83" i="4"/>
  <c r="AC79" i="4"/>
  <c r="AC75" i="4"/>
  <c r="AC71" i="4"/>
  <c r="AC67" i="4"/>
  <c r="AC63" i="4"/>
  <c r="AC59" i="4"/>
  <c r="AC51" i="4"/>
  <c r="AC48" i="4"/>
  <c r="AC43" i="4"/>
  <c r="AC37" i="4"/>
  <c r="AC35" i="4"/>
  <c r="AC219" i="3"/>
  <c r="AC215" i="3"/>
  <c r="AC189" i="3"/>
  <c r="AC185" i="3"/>
  <c r="AC181" i="3"/>
  <c r="AC168" i="3"/>
  <c r="AC158" i="3"/>
  <c r="AC154" i="3"/>
  <c r="AC137" i="3"/>
  <c r="AC133" i="3"/>
  <c r="AC126" i="3"/>
  <c r="AC122" i="3"/>
  <c r="AC61" i="5"/>
  <c r="AC55" i="5"/>
  <c r="AC51" i="5"/>
  <c r="AC41" i="5"/>
  <c r="AC35" i="5"/>
  <c r="AC25" i="5"/>
  <c r="AC44" i="7"/>
  <c r="AC40" i="7"/>
  <c r="AC36" i="7"/>
  <c r="AC32" i="7"/>
  <c r="AC28" i="7"/>
  <c r="AC24" i="7"/>
  <c r="AC20" i="7"/>
  <c r="AC16" i="7"/>
  <c r="Y130" i="4"/>
  <c r="Y100" i="4"/>
  <c r="AC143" i="4"/>
  <c r="AC136" i="4"/>
  <c r="AC132" i="4"/>
  <c r="AC128" i="4"/>
  <c r="AC124" i="4"/>
  <c r="AC116" i="4"/>
  <c r="AC106" i="4"/>
  <c r="AC102" i="4"/>
  <c r="AC96" i="4"/>
  <c r="AC92" i="4"/>
  <c r="AC88" i="4"/>
  <c r="AC84" i="4"/>
  <c r="AC76" i="4"/>
  <c r="AC72" i="4"/>
  <c r="AC68" i="4"/>
  <c r="AC64" i="4"/>
  <c r="AC46" i="4"/>
  <c r="AC45" i="4"/>
  <c r="AC38" i="4"/>
  <c r="AC31" i="4"/>
  <c r="AC29" i="4"/>
  <c r="AC23" i="4"/>
  <c r="AC17" i="4"/>
  <c r="Y160" i="3"/>
  <c r="Y210" i="3"/>
  <c r="AC222" i="3"/>
  <c r="AC196" i="3"/>
  <c r="AC192" i="3"/>
  <c r="AC117" i="3"/>
  <c r="AC113" i="3"/>
  <c r="AC109" i="3"/>
  <c r="AC105" i="3"/>
  <c r="AC101" i="3"/>
  <c r="AC97" i="3"/>
  <c r="AC93" i="3"/>
  <c r="AC89" i="3"/>
  <c r="AC85" i="3"/>
  <c r="AC81" i="3"/>
  <c r="AC77" i="3"/>
  <c r="AC69" i="3"/>
  <c r="AC65" i="3"/>
  <c r="AC57" i="3"/>
  <c r="AC53" i="3"/>
  <c r="AC49" i="3"/>
  <c r="AC45" i="3"/>
  <c r="AC41" i="3"/>
  <c r="AC37" i="3"/>
  <c r="AC33" i="3"/>
  <c r="AC29" i="3"/>
  <c r="AC25" i="3"/>
  <c r="AC21" i="3"/>
  <c r="AC17" i="3"/>
  <c r="AC224" i="3"/>
  <c r="AC216" i="3"/>
  <c r="AC206" i="3"/>
  <c r="AC202" i="3"/>
  <c r="AC198" i="3"/>
  <c r="AC194" i="3"/>
  <c r="AC186" i="3"/>
  <c r="AC182" i="3"/>
  <c r="AC178" i="3"/>
  <c r="AC174" i="3"/>
  <c r="AC166" i="3"/>
  <c r="AC155" i="3"/>
  <c r="AC151" i="3"/>
  <c r="AC147" i="3"/>
  <c r="AC143" i="3"/>
  <c r="AC139" i="3"/>
  <c r="AC135" i="3"/>
  <c r="AC127" i="3"/>
  <c r="AC123" i="3"/>
  <c r="AC119" i="3"/>
  <c r="AC115" i="3"/>
  <c r="AC111" i="3"/>
  <c r="AC107" i="3"/>
  <c r="AC103" i="3"/>
  <c r="AC99" i="3"/>
  <c r="AC95" i="3"/>
  <c r="AC91" i="3"/>
  <c r="AC87" i="3"/>
  <c r="AC83" i="3"/>
  <c r="AC79" i="3"/>
  <c r="AC75" i="3"/>
  <c r="AC67" i="3"/>
  <c r="AC59" i="3"/>
  <c r="AC55" i="3"/>
  <c r="AC51" i="3"/>
  <c r="AC47" i="3"/>
  <c r="AC43" i="3"/>
  <c r="AC39" i="3"/>
  <c r="AC35" i="3"/>
  <c r="AC31" i="3"/>
  <c r="AC27" i="3"/>
  <c r="AC23" i="3"/>
  <c r="AC19" i="3"/>
  <c r="AC43" i="10"/>
  <c r="AC221" i="3"/>
  <c r="AC217" i="3"/>
  <c r="AC203" i="3"/>
  <c r="AC199" i="3"/>
  <c r="AC195" i="3"/>
  <c r="AC191" i="3"/>
  <c r="AC187" i="3"/>
  <c r="AC183" i="3"/>
  <c r="AC179" i="3"/>
  <c r="AC175" i="3"/>
  <c r="AC171" i="3"/>
  <c r="AC167" i="3"/>
  <c r="AC156" i="3"/>
  <c r="AC152" i="3"/>
  <c r="AC148" i="3"/>
  <c r="AC144" i="3"/>
  <c r="AC136" i="3"/>
  <c r="AC128" i="3"/>
  <c r="AC124" i="3"/>
  <c r="AC116" i="3"/>
  <c r="AC112" i="3"/>
  <c r="AC108" i="3"/>
  <c r="AC104" i="3"/>
  <c r="AC100" i="3"/>
  <c r="AC96" i="3"/>
  <c r="AC92" i="3"/>
  <c r="AC88" i="3"/>
  <c r="AC84" i="3"/>
  <c r="AC76" i="3"/>
  <c r="AC68" i="3"/>
  <c r="AC64" i="3"/>
  <c r="AC56" i="3"/>
  <c r="AC52" i="3"/>
  <c r="AC48" i="3"/>
  <c r="AC44" i="3"/>
  <c r="AC36" i="3"/>
  <c r="AC32" i="3"/>
  <c r="AC28" i="3"/>
  <c r="AC24" i="3"/>
  <c r="AC16" i="3"/>
  <c r="Y20" i="10"/>
  <c r="AC44" i="10"/>
  <c r="AC36" i="10"/>
  <c r="AC31" i="10"/>
  <c r="AC17" i="10"/>
  <c r="AC41" i="10"/>
  <c r="AC28" i="4"/>
  <c r="AC93" i="5"/>
  <c r="AC92" i="5"/>
  <c r="AC91" i="5"/>
  <c r="AC89" i="5"/>
  <c r="AC88" i="5"/>
  <c r="AC82" i="5"/>
  <c r="AC79" i="5"/>
  <c r="AC72" i="5"/>
  <c r="AC71" i="5"/>
  <c r="AC68" i="5"/>
  <c r="AC62" i="5"/>
  <c r="AC59" i="5"/>
  <c r="AC52" i="5"/>
  <c r="AC49" i="5"/>
  <c r="AC48" i="5"/>
  <c r="AC47" i="5"/>
  <c r="AC45" i="5"/>
  <c r="AC43" i="5"/>
  <c r="AC42" i="5"/>
  <c r="AC39" i="5"/>
  <c r="AC38" i="5"/>
  <c r="AC31" i="5"/>
  <c r="AC29" i="5"/>
  <c r="AC28" i="5"/>
  <c r="AC15" i="5"/>
  <c r="AC22" i="5"/>
  <c r="AC21" i="5"/>
  <c r="AC19" i="5"/>
  <c r="AC22" i="4"/>
  <c r="AC19" i="4"/>
  <c r="AC20" i="4"/>
  <c r="AC49" i="4"/>
  <c r="AC52" i="4"/>
  <c r="AC207" i="3"/>
  <c r="AC213" i="3"/>
  <c r="AC214" i="3"/>
  <c r="AC208" i="3"/>
  <c r="AC211" i="3"/>
  <c r="AC212" i="3"/>
  <c r="AC209" i="3"/>
  <c r="AC205" i="3"/>
  <c r="AC112" i="4"/>
  <c r="AC111" i="4"/>
  <c r="AC99" i="4"/>
  <c r="AC41" i="4"/>
  <c r="AC39" i="4"/>
  <c r="AC161" i="3"/>
  <c r="AC163" i="3"/>
  <c r="AC164" i="3"/>
  <c r="AC162" i="3"/>
  <c r="AC159" i="3"/>
  <c r="AC37" i="10"/>
  <c r="AC35" i="10"/>
  <c r="AC29" i="10"/>
  <c r="AC27" i="10"/>
  <c r="AC25" i="10"/>
  <c r="AC32" i="10"/>
  <c r="AC28" i="10"/>
  <c r="AC26" i="10"/>
  <c r="Y30" i="10"/>
  <c r="Y120" i="3"/>
  <c r="Y110" i="4"/>
  <c r="Y50" i="4"/>
  <c r="Y40" i="4"/>
  <c r="Y20" i="4"/>
  <c r="Y30" i="4"/>
  <c r="Q17" i="6"/>
  <c r="Q18" i="6"/>
  <c r="Q19" i="6"/>
  <c r="Q20" i="6"/>
  <c r="V90" i="5" l="1"/>
  <c r="Y15" i="5"/>
  <c r="Y16" i="5"/>
  <c r="Y17" i="5"/>
  <c r="Y18" i="5"/>
  <c r="Y19" i="5"/>
  <c r="V20" i="5"/>
  <c r="W20" i="5"/>
  <c r="X20" i="5"/>
  <c r="Y21" i="5"/>
  <c r="Y22" i="5"/>
  <c r="Y23" i="5"/>
  <c r="Y24" i="5"/>
  <c r="Y25" i="5"/>
  <c r="Y26" i="5"/>
  <c r="Y27" i="5"/>
  <c r="Y28" i="5"/>
  <c r="Y29" i="5"/>
  <c r="V30" i="5"/>
  <c r="W30" i="5"/>
  <c r="X30" i="5"/>
  <c r="Y31" i="5"/>
  <c r="Y32" i="5"/>
  <c r="Y33" i="5"/>
  <c r="Y34" i="5"/>
  <c r="Y35" i="5"/>
  <c r="Y36" i="5"/>
  <c r="Y37" i="5"/>
  <c r="Y38" i="5"/>
  <c r="Y39" i="5"/>
  <c r="V40" i="5"/>
  <c r="W40" i="5"/>
  <c r="X40" i="5"/>
  <c r="Y41" i="5"/>
  <c r="Y42" i="5"/>
  <c r="Y43" i="5"/>
  <c r="Y44" i="5"/>
  <c r="Y45" i="5"/>
  <c r="Y46" i="5"/>
  <c r="Y47" i="5"/>
  <c r="Y48" i="5"/>
  <c r="Y49" i="5"/>
  <c r="V50" i="5"/>
  <c r="W50" i="5"/>
  <c r="X50" i="5"/>
  <c r="Y51" i="5"/>
  <c r="Y52" i="5"/>
  <c r="Y53" i="5"/>
  <c r="Y54" i="5"/>
  <c r="Y55" i="5"/>
  <c r="Y56" i="5"/>
  <c r="Y57" i="5"/>
  <c r="Y58" i="5"/>
  <c r="Y59" i="5"/>
  <c r="V60" i="5"/>
  <c r="W60" i="5"/>
  <c r="X60" i="5"/>
  <c r="Y61" i="5"/>
  <c r="Y62" i="5"/>
  <c r="Y63" i="5"/>
  <c r="Y64" i="5"/>
  <c r="Y65" i="5"/>
  <c r="Y66" i="5"/>
  <c r="Y67" i="5"/>
  <c r="Y68" i="5"/>
  <c r="Y69" i="5"/>
  <c r="V70" i="5"/>
  <c r="W70" i="5"/>
  <c r="X70" i="5"/>
  <c r="Y71" i="5"/>
  <c r="Y72" i="5"/>
  <c r="Y73" i="5"/>
  <c r="Y74" i="5"/>
  <c r="Y75" i="5"/>
  <c r="Y76" i="5"/>
  <c r="Y77" i="5"/>
  <c r="Y78" i="5"/>
  <c r="Y79" i="5"/>
  <c r="V80" i="5"/>
  <c r="W80" i="5"/>
  <c r="X80" i="5"/>
  <c r="Y81" i="5"/>
  <c r="Y82" i="5"/>
  <c r="Y83" i="5"/>
  <c r="Y84" i="5"/>
  <c r="Y85" i="5"/>
  <c r="Y86" i="5"/>
  <c r="Y87" i="5"/>
  <c r="Y88" i="5"/>
  <c r="Y89" i="5"/>
  <c r="W90" i="5"/>
  <c r="X90" i="5"/>
  <c r="Y91" i="5"/>
  <c r="Y92" i="5"/>
  <c r="Y93" i="5"/>
  <c r="Y94" i="5"/>
  <c r="Y95" i="5"/>
  <c r="Y96" i="5"/>
  <c r="Y97" i="5"/>
  <c r="Y98" i="5"/>
  <c r="Y99" i="5"/>
  <c r="V100" i="5"/>
  <c r="W100" i="5"/>
  <c r="X100" i="5"/>
  <c r="Y101" i="5"/>
  <c r="Y102" i="5"/>
  <c r="Y103" i="5"/>
  <c r="Y104" i="5"/>
  <c r="Y105" i="5"/>
  <c r="Y106" i="5"/>
  <c r="Y107" i="5"/>
  <c r="Y108" i="5"/>
  <c r="Y109" i="5"/>
  <c r="V110" i="5"/>
  <c r="W110" i="5"/>
  <c r="X110" i="5"/>
  <c r="Y111" i="5"/>
  <c r="Y112" i="5"/>
  <c r="Y113" i="5"/>
  <c r="Y114" i="5"/>
  <c r="Y16" i="6"/>
  <c r="Y17" i="6"/>
  <c r="Y18" i="6"/>
  <c r="Y19" i="6"/>
  <c r="Y20" i="6"/>
  <c r="V21" i="6"/>
  <c r="W21" i="6"/>
  <c r="X21" i="6"/>
  <c r="Y22" i="6"/>
  <c r="Y23" i="6"/>
  <c r="Y24" i="6"/>
  <c r="Y25" i="6"/>
  <c r="Y26" i="6"/>
  <c r="Y27" i="6"/>
  <c r="Y28" i="6"/>
  <c r="Y29" i="6"/>
  <c r="Y30" i="6"/>
  <c r="W31" i="6"/>
  <c r="X31" i="6"/>
  <c r="Y32" i="6"/>
  <c r="Y33" i="6"/>
  <c r="Y34" i="6"/>
  <c r="Y35" i="6"/>
  <c r="V41" i="6"/>
  <c r="Y37" i="6"/>
  <c r="Y38" i="6"/>
  <c r="Y40" i="6"/>
  <c r="W41" i="6"/>
  <c r="X41" i="6"/>
  <c r="Y42" i="6"/>
  <c r="Y43" i="6"/>
  <c r="Y44" i="6"/>
  <c r="Y45" i="6"/>
  <c r="W51" i="6"/>
  <c r="Y47" i="6"/>
  <c r="Y48" i="6"/>
  <c r="Y50" i="6"/>
  <c r="V51" i="6"/>
  <c r="X51" i="6"/>
  <c r="Y52" i="6"/>
  <c r="Y53" i="6"/>
  <c r="Y54" i="6"/>
  <c r="Y55" i="6"/>
  <c r="W61" i="6"/>
  <c r="Y57" i="6"/>
  <c r="Y58" i="6"/>
  <c r="Y59" i="6"/>
  <c r="Y60" i="6"/>
  <c r="X61" i="6"/>
  <c r="Y62" i="6"/>
  <c r="Y63" i="6"/>
  <c r="Y64" i="6"/>
  <c r="Y65" i="6"/>
  <c r="Y66" i="6"/>
  <c r="Y67" i="6"/>
  <c r="Y68" i="6"/>
  <c r="Y69" i="6"/>
  <c r="Y70" i="6"/>
  <c r="V71" i="6"/>
  <c r="W71" i="6"/>
  <c r="X71" i="6"/>
  <c r="Y72" i="6"/>
  <c r="Y73" i="6"/>
  <c r="Y74" i="6"/>
  <c r="Y75" i="6"/>
  <c r="M105" i="5"/>
  <c r="Q105" i="5"/>
  <c r="U105" i="5"/>
  <c r="M106" i="5"/>
  <c r="Q106" i="5"/>
  <c r="U106" i="5"/>
  <c r="M107" i="5"/>
  <c r="Q107" i="5"/>
  <c r="U107" i="5"/>
  <c r="M108" i="5"/>
  <c r="Q108" i="5"/>
  <c r="U108" i="5"/>
  <c r="M109" i="5"/>
  <c r="Q109" i="5"/>
  <c r="U109" i="5"/>
  <c r="J110" i="5"/>
  <c r="K110" i="5"/>
  <c r="L110" i="5"/>
  <c r="N110" i="5"/>
  <c r="O110" i="5"/>
  <c r="P110" i="5"/>
  <c r="R110" i="5"/>
  <c r="S110" i="5"/>
  <c r="T110" i="5"/>
  <c r="M111" i="5"/>
  <c r="Q111" i="5"/>
  <c r="U111" i="5"/>
  <c r="M112" i="5"/>
  <c r="Q112" i="5"/>
  <c r="U112" i="5"/>
  <c r="M113" i="5"/>
  <c r="Q113" i="5"/>
  <c r="U113" i="5"/>
  <c r="M114" i="5"/>
  <c r="Q114" i="5"/>
  <c r="U114" i="5"/>
  <c r="M95" i="5"/>
  <c r="Q95" i="5"/>
  <c r="U95" i="5"/>
  <c r="M96" i="5"/>
  <c r="Q96" i="5"/>
  <c r="U96" i="5"/>
  <c r="M97" i="5"/>
  <c r="Q97" i="5"/>
  <c r="U97" i="5"/>
  <c r="M98" i="5"/>
  <c r="Q98" i="5"/>
  <c r="U98" i="5"/>
  <c r="M99" i="5"/>
  <c r="Q99" i="5"/>
  <c r="U99" i="5"/>
  <c r="J100" i="5"/>
  <c r="K100" i="5"/>
  <c r="L100" i="5"/>
  <c r="N100" i="5"/>
  <c r="O100" i="5"/>
  <c r="P100" i="5"/>
  <c r="R100" i="5"/>
  <c r="S100" i="5"/>
  <c r="T100" i="5"/>
  <c r="M101" i="5"/>
  <c r="Q101" i="5"/>
  <c r="U101" i="5"/>
  <c r="M102" i="5"/>
  <c r="Q102" i="5"/>
  <c r="U102" i="5"/>
  <c r="M103" i="5"/>
  <c r="Q103" i="5"/>
  <c r="U103" i="5"/>
  <c r="M104" i="5"/>
  <c r="Q104" i="5"/>
  <c r="U104" i="5"/>
  <c r="U34" i="10"/>
  <c r="Q34" i="10"/>
  <c r="M34" i="10"/>
  <c r="U33" i="10"/>
  <c r="Q33" i="10"/>
  <c r="M33" i="10"/>
  <c r="U32" i="10"/>
  <c r="Q32" i="10"/>
  <c r="M32" i="10"/>
  <c r="U31" i="10"/>
  <c r="Q31" i="10"/>
  <c r="M31" i="10"/>
  <c r="T30" i="10"/>
  <c r="S30" i="10"/>
  <c r="R30" i="10"/>
  <c r="P30" i="10"/>
  <c r="O30" i="10"/>
  <c r="N30" i="10"/>
  <c r="L30" i="10"/>
  <c r="K30" i="10"/>
  <c r="J30" i="10"/>
  <c r="U29" i="10"/>
  <c r="Q29" i="10"/>
  <c r="M29" i="10"/>
  <c r="U28" i="10"/>
  <c r="Q28" i="10"/>
  <c r="M28" i="10"/>
  <c r="U27" i="10"/>
  <c r="Q27" i="10"/>
  <c r="M27" i="10"/>
  <c r="U26" i="10"/>
  <c r="Q26" i="10"/>
  <c r="M26" i="10"/>
  <c r="U25" i="10"/>
  <c r="Q25" i="10"/>
  <c r="M25" i="10"/>
  <c r="U44" i="10"/>
  <c r="Q44" i="10"/>
  <c r="M44" i="10"/>
  <c r="U43" i="10"/>
  <c r="Q43" i="10"/>
  <c r="M43" i="10"/>
  <c r="U42" i="10"/>
  <c r="Q42" i="10"/>
  <c r="M42" i="10"/>
  <c r="U41" i="10"/>
  <c r="Q41" i="10"/>
  <c r="M41" i="10"/>
  <c r="T40" i="10"/>
  <c r="S40" i="10"/>
  <c r="R40" i="10"/>
  <c r="P40" i="10"/>
  <c r="O40" i="10"/>
  <c r="N40" i="10"/>
  <c r="L40" i="10"/>
  <c r="K40" i="10"/>
  <c r="J40" i="10"/>
  <c r="U39" i="10"/>
  <c r="Q39" i="10"/>
  <c r="M39" i="10"/>
  <c r="U38" i="10"/>
  <c r="Q38" i="10"/>
  <c r="M38" i="10"/>
  <c r="U37" i="10"/>
  <c r="Q37" i="10"/>
  <c r="M37" i="10"/>
  <c r="U36" i="10"/>
  <c r="Q36" i="10"/>
  <c r="M36" i="10"/>
  <c r="U35" i="10"/>
  <c r="Q35" i="10"/>
  <c r="M35" i="10"/>
  <c r="Q30" i="10" l="1"/>
  <c r="AB100" i="5"/>
  <c r="AB110" i="5"/>
  <c r="AA100" i="5"/>
  <c r="Y100" i="5"/>
  <c r="Z40" i="10"/>
  <c r="M30" i="10"/>
  <c r="Z30" i="10"/>
  <c r="Y110" i="5"/>
  <c r="U40" i="10"/>
  <c r="AA110" i="5"/>
  <c r="AA40" i="10"/>
  <c r="Q40" i="10"/>
  <c r="AA30" i="10"/>
  <c r="Z100" i="5"/>
  <c r="AC100" i="5" s="1"/>
  <c r="Z110" i="5"/>
  <c r="M40" i="10"/>
  <c r="AB40" i="10"/>
  <c r="AB30" i="10"/>
  <c r="U30" i="10"/>
  <c r="Y90" i="5"/>
  <c r="Y80" i="5"/>
  <c r="Y70" i="5"/>
  <c r="Y60" i="5"/>
  <c r="Y50" i="5"/>
  <c r="Y40" i="5"/>
  <c r="Y30" i="5"/>
  <c r="Y20" i="5"/>
  <c r="Y41" i="6"/>
  <c r="V61" i="6"/>
  <c r="Y61" i="6" s="1"/>
  <c r="Y71" i="6"/>
  <c r="Y51" i="6"/>
  <c r="Y39" i="6"/>
  <c r="Y49" i="6"/>
  <c r="Y46" i="6"/>
  <c r="Y36" i="6"/>
  <c r="Y31" i="6"/>
  <c r="Y21" i="6"/>
  <c r="Y56" i="6"/>
  <c r="U100" i="5"/>
  <c r="U110" i="5"/>
  <c r="Q110" i="5"/>
  <c r="Q100" i="5"/>
  <c r="M110" i="5"/>
  <c r="M100" i="5"/>
  <c r="AC110" i="5" l="1"/>
  <c r="AC40" i="10"/>
  <c r="AC30" i="10"/>
  <c r="U24" i="10"/>
  <c r="Q24" i="10"/>
  <c r="M24" i="10"/>
  <c r="U23" i="10"/>
  <c r="Q23" i="10"/>
  <c r="M23" i="10"/>
  <c r="U22" i="10"/>
  <c r="Q22" i="10"/>
  <c r="M22" i="10"/>
  <c r="U21" i="10"/>
  <c r="Q21" i="10"/>
  <c r="M21" i="10"/>
  <c r="T20" i="10"/>
  <c r="S20" i="10"/>
  <c r="R20" i="10"/>
  <c r="P20" i="10"/>
  <c r="O20" i="10"/>
  <c r="N20" i="10"/>
  <c r="L20" i="10"/>
  <c r="K20" i="10"/>
  <c r="J20" i="10"/>
  <c r="Z20" i="10" s="1"/>
  <c r="U19" i="10"/>
  <c r="Q19" i="10"/>
  <c r="M19" i="10"/>
  <c r="U18" i="10"/>
  <c r="Q18" i="10"/>
  <c r="M18" i="10"/>
  <c r="U17" i="10"/>
  <c r="Q17" i="10"/>
  <c r="M17" i="10"/>
  <c r="U16" i="10"/>
  <c r="Q16" i="10"/>
  <c r="M16" i="10"/>
  <c r="U15" i="10"/>
  <c r="Q15" i="10"/>
  <c r="M15" i="10"/>
  <c r="AA20" i="10" l="1"/>
  <c r="AB20" i="10"/>
  <c r="U20" i="10"/>
  <c r="Q20" i="10"/>
  <c r="M20" i="10"/>
  <c r="U224" i="3"/>
  <c r="Q224" i="3"/>
  <c r="M224" i="3"/>
  <c r="U223" i="3"/>
  <c r="Q223" i="3"/>
  <c r="M223" i="3"/>
  <c r="T220" i="3"/>
  <c r="S220" i="3"/>
  <c r="R220" i="3"/>
  <c r="P220" i="3"/>
  <c r="O220" i="3"/>
  <c r="N220" i="3"/>
  <c r="L220" i="3"/>
  <c r="K220" i="3"/>
  <c r="J220" i="3"/>
  <c r="U219" i="3"/>
  <c r="Q219" i="3"/>
  <c r="M219" i="3"/>
  <c r="U218" i="3"/>
  <c r="Q218" i="3"/>
  <c r="M218" i="3"/>
  <c r="U217" i="3"/>
  <c r="Q217" i="3"/>
  <c r="M217" i="3"/>
  <c r="U216" i="3"/>
  <c r="Q216" i="3"/>
  <c r="M216" i="3"/>
  <c r="U215" i="3"/>
  <c r="Q215" i="3"/>
  <c r="M215" i="3"/>
  <c r="T210" i="3"/>
  <c r="S210" i="3"/>
  <c r="R210" i="3"/>
  <c r="L210" i="3"/>
  <c r="K210" i="3"/>
  <c r="J210" i="3"/>
  <c r="U205" i="3"/>
  <c r="M205" i="3"/>
  <c r="U184" i="3"/>
  <c r="Q184" i="3"/>
  <c r="M184" i="3"/>
  <c r="U183" i="3"/>
  <c r="Q183" i="3"/>
  <c r="M183" i="3"/>
  <c r="T180" i="3"/>
  <c r="S180" i="3"/>
  <c r="R180" i="3"/>
  <c r="P180" i="3"/>
  <c r="O180" i="3"/>
  <c r="N180" i="3"/>
  <c r="L180" i="3"/>
  <c r="K180" i="3"/>
  <c r="J180" i="3"/>
  <c r="U179" i="3"/>
  <c r="Q179" i="3"/>
  <c r="M179" i="3"/>
  <c r="U178" i="3"/>
  <c r="Q178" i="3"/>
  <c r="M178" i="3"/>
  <c r="U177" i="3"/>
  <c r="Q177" i="3"/>
  <c r="M177" i="3"/>
  <c r="U176" i="3"/>
  <c r="Q176" i="3"/>
  <c r="M176" i="3"/>
  <c r="U175" i="3"/>
  <c r="Q175" i="3"/>
  <c r="M175" i="3"/>
  <c r="U174" i="3"/>
  <c r="Q174" i="3"/>
  <c r="M174" i="3"/>
  <c r="U173" i="3"/>
  <c r="Q173" i="3"/>
  <c r="M173" i="3"/>
  <c r="T170" i="3"/>
  <c r="S170" i="3"/>
  <c r="R170" i="3"/>
  <c r="P170" i="3"/>
  <c r="O170" i="3"/>
  <c r="N170" i="3"/>
  <c r="L170" i="3"/>
  <c r="K170" i="3"/>
  <c r="J170" i="3"/>
  <c r="U169" i="3"/>
  <c r="Q169" i="3"/>
  <c r="M169" i="3"/>
  <c r="U168" i="3"/>
  <c r="Q168" i="3"/>
  <c r="M168" i="3"/>
  <c r="U167" i="3"/>
  <c r="Q167" i="3"/>
  <c r="M167" i="3"/>
  <c r="U166" i="3"/>
  <c r="Q166" i="3"/>
  <c r="M166" i="3"/>
  <c r="U165" i="3"/>
  <c r="Q165" i="3"/>
  <c r="M165" i="3"/>
  <c r="T160" i="3"/>
  <c r="S160" i="3"/>
  <c r="R160" i="3"/>
  <c r="P160" i="3"/>
  <c r="O160" i="3"/>
  <c r="N160" i="3"/>
  <c r="L160" i="3"/>
  <c r="K160" i="3"/>
  <c r="J160" i="3"/>
  <c r="U155" i="3"/>
  <c r="Q155" i="3"/>
  <c r="M155" i="3"/>
  <c r="U154" i="3"/>
  <c r="Q154" i="3"/>
  <c r="M154" i="3"/>
  <c r="U153" i="3"/>
  <c r="Q153" i="3"/>
  <c r="M153" i="3"/>
  <c r="T150" i="3"/>
  <c r="S150" i="3"/>
  <c r="R150" i="3"/>
  <c r="P150" i="3"/>
  <c r="O150" i="3"/>
  <c r="N150" i="3"/>
  <c r="L150" i="3"/>
  <c r="K150" i="3"/>
  <c r="J150" i="3"/>
  <c r="U149" i="3"/>
  <c r="Q149" i="3"/>
  <c r="M149" i="3"/>
  <c r="U148" i="3"/>
  <c r="Q148" i="3"/>
  <c r="M148" i="3"/>
  <c r="U147" i="3"/>
  <c r="Q147" i="3"/>
  <c r="M147" i="3"/>
  <c r="U146" i="3"/>
  <c r="Q146" i="3"/>
  <c r="M146" i="3"/>
  <c r="U145" i="3"/>
  <c r="Q145" i="3"/>
  <c r="M145" i="3"/>
  <c r="U144" i="3"/>
  <c r="Q144" i="3"/>
  <c r="M144" i="3"/>
  <c r="U143" i="3"/>
  <c r="Q143" i="3"/>
  <c r="M143" i="3"/>
  <c r="T140" i="3"/>
  <c r="S140" i="3"/>
  <c r="R140" i="3"/>
  <c r="P140" i="3"/>
  <c r="O140" i="3"/>
  <c r="N140" i="3"/>
  <c r="L140" i="3"/>
  <c r="K140" i="3"/>
  <c r="J140" i="3"/>
  <c r="U139" i="3"/>
  <c r="Q139" i="3"/>
  <c r="M139" i="3"/>
  <c r="U138" i="3"/>
  <c r="Q138" i="3"/>
  <c r="M138" i="3"/>
  <c r="U137" i="3"/>
  <c r="Q137" i="3"/>
  <c r="M137" i="3"/>
  <c r="U136" i="3"/>
  <c r="Q136" i="3"/>
  <c r="M136" i="3"/>
  <c r="U135" i="3"/>
  <c r="Q135" i="3"/>
  <c r="M135" i="3"/>
  <c r="U204" i="3"/>
  <c r="Q204" i="3"/>
  <c r="M204" i="3"/>
  <c r="U203" i="3"/>
  <c r="Q203" i="3"/>
  <c r="M203" i="3"/>
  <c r="T200" i="3"/>
  <c r="S200" i="3"/>
  <c r="R200" i="3"/>
  <c r="P200" i="3"/>
  <c r="O200" i="3"/>
  <c r="N200" i="3"/>
  <c r="L200" i="3"/>
  <c r="K200" i="3"/>
  <c r="J200" i="3"/>
  <c r="U199" i="3"/>
  <c r="Q199" i="3"/>
  <c r="M199" i="3"/>
  <c r="U198" i="3"/>
  <c r="Q198" i="3"/>
  <c r="M198" i="3"/>
  <c r="U197" i="3"/>
  <c r="Q197" i="3"/>
  <c r="M197" i="3"/>
  <c r="U196" i="3"/>
  <c r="Q196" i="3"/>
  <c r="M196" i="3"/>
  <c r="U195" i="3"/>
  <c r="Q195" i="3"/>
  <c r="M195" i="3"/>
  <c r="U194" i="3"/>
  <c r="Q194" i="3"/>
  <c r="M194" i="3"/>
  <c r="U193" i="3"/>
  <c r="Q193" i="3"/>
  <c r="M193" i="3"/>
  <c r="T190" i="3"/>
  <c r="S190" i="3"/>
  <c r="R190" i="3"/>
  <c r="P190" i="3"/>
  <c r="O190" i="3"/>
  <c r="N190" i="3"/>
  <c r="L190" i="3"/>
  <c r="K190" i="3"/>
  <c r="J190" i="3"/>
  <c r="U189" i="3"/>
  <c r="Q189" i="3"/>
  <c r="M189" i="3"/>
  <c r="U188" i="3"/>
  <c r="Q188" i="3"/>
  <c r="M188" i="3"/>
  <c r="U187" i="3"/>
  <c r="Q187" i="3"/>
  <c r="M187" i="3"/>
  <c r="U186" i="3"/>
  <c r="Q186" i="3"/>
  <c r="M186" i="3"/>
  <c r="U185" i="3"/>
  <c r="Q185" i="3"/>
  <c r="M185" i="3"/>
  <c r="U144" i="4"/>
  <c r="Q144" i="4"/>
  <c r="M144" i="4"/>
  <c r="U143" i="4"/>
  <c r="Q143" i="4"/>
  <c r="M143" i="4"/>
  <c r="U142" i="4"/>
  <c r="Q142" i="4"/>
  <c r="M142" i="4"/>
  <c r="U141" i="4"/>
  <c r="Q141" i="4"/>
  <c r="M141" i="4"/>
  <c r="T140" i="4"/>
  <c r="S140" i="4"/>
  <c r="R140" i="4"/>
  <c r="P140" i="4"/>
  <c r="O140" i="4"/>
  <c r="N140" i="4"/>
  <c r="L140" i="4"/>
  <c r="K140" i="4"/>
  <c r="J140" i="4"/>
  <c r="U139" i="4"/>
  <c r="Q139" i="4"/>
  <c r="M139" i="4"/>
  <c r="U138" i="4"/>
  <c r="Q138" i="4"/>
  <c r="M138" i="4"/>
  <c r="U137" i="4"/>
  <c r="Q137" i="4"/>
  <c r="M137" i="4"/>
  <c r="U136" i="4"/>
  <c r="Q136" i="4"/>
  <c r="M136" i="4"/>
  <c r="U135" i="4"/>
  <c r="Q135" i="4"/>
  <c r="M135" i="4"/>
  <c r="U134" i="4"/>
  <c r="Q134" i="4"/>
  <c r="M134" i="4"/>
  <c r="U133" i="4"/>
  <c r="Q133" i="4"/>
  <c r="M133" i="4"/>
  <c r="U132" i="4"/>
  <c r="Q132" i="4"/>
  <c r="M132" i="4"/>
  <c r="U131" i="4"/>
  <c r="Q131" i="4"/>
  <c r="M131" i="4"/>
  <c r="T130" i="4"/>
  <c r="S130" i="4"/>
  <c r="R130" i="4"/>
  <c r="P130" i="4"/>
  <c r="O130" i="4"/>
  <c r="N130" i="4"/>
  <c r="L130" i="4"/>
  <c r="K130" i="4"/>
  <c r="J130" i="4"/>
  <c r="U129" i="4"/>
  <c r="Q129" i="4"/>
  <c r="M129" i="4"/>
  <c r="U128" i="4"/>
  <c r="Q128" i="4"/>
  <c r="M128" i="4"/>
  <c r="U127" i="4"/>
  <c r="Q127" i="4"/>
  <c r="M127" i="4"/>
  <c r="U126" i="4"/>
  <c r="Q126" i="4"/>
  <c r="M126" i="4"/>
  <c r="U125" i="4"/>
  <c r="Q125" i="4"/>
  <c r="M125" i="4"/>
  <c r="Z130" i="4" l="1"/>
  <c r="Z190" i="3"/>
  <c r="Z140" i="3"/>
  <c r="M160" i="3"/>
  <c r="Z170" i="3"/>
  <c r="AA210" i="3"/>
  <c r="U140" i="4"/>
  <c r="AB200" i="3"/>
  <c r="AB150" i="3"/>
  <c r="AB180" i="3"/>
  <c r="Z220" i="3"/>
  <c r="M140" i="4"/>
  <c r="Z140" i="4"/>
  <c r="AA140" i="3"/>
  <c r="AA160" i="3"/>
  <c r="AB210" i="3"/>
  <c r="AA220" i="3"/>
  <c r="AB190" i="3"/>
  <c r="Z200" i="3"/>
  <c r="AB140" i="3"/>
  <c r="Z150" i="3"/>
  <c r="AB160" i="3"/>
  <c r="U160" i="3"/>
  <c r="AB170" i="3"/>
  <c r="Z180" i="3"/>
  <c r="U210" i="3"/>
  <c r="AB220" i="3"/>
  <c r="AA130" i="4"/>
  <c r="AA140" i="4"/>
  <c r="AA190" i="3"/>
  <c r="AC190" i="3" s="1"/>
  <c r="AA170" i="3"/>
  <c r="AC170" i="3" s="1"/>
  <c r="AB130" i="4"/>
  <c r="AB140" i="4"/>
  <c r="Q140" i="4"/>
  <c r="AA200" i="3"/>
  <c r="AA150" i="3"/>
  <c r="Q160" i="3"/>
  <c r="AA180" i="3"/>
  <c r="AC20" i="10"/>
  <c r="Z210" i="3"/>
  <c r="M210" i="3"/>
  <c r="Z160" i="3"/>
  <c r="Q130" i="4"/>
  <c r="M130" i="4"/>
  <c r="U130" i="4"/>
  <c r="AC200" i="3" l="1"/>
  <c r="AC210" i="3"/>
  <c r="AC180" i="3"/>
  <c r="AC140" i="3"/>
  <c r="AC160" i="3"/>
  <c r="AC220" i="3"/>
  <c r="AC140" i="4"/>
  <c r="AC150" i="3"/>
  <c r="AC130" i="4"/>
  <c r="U75" i="6"/>
  <c r="Q75" i="6"/>
  <c r="M75" i="6"/>
  <c r="U74" i="6"/>
  <c r="Q74" i="6"/>
  <c r="M74" i="6"/>
  <c r="U73" i="6"/>
  <c r="Q73" i="6"/>
  <c r="M73" i="6"/>
  <c r="U72" i="6"/>
  <c r="Q72" i="6"/>
  <c r="M72" i="6"/>
  <c r="T71" i="6"/>
  <c r="S71" i="6"/>
  <c r="R71" i="6"/>
  <c r="P71" i="6"/>
  <c r="O71" i="6"/>
  <c r="N71" i="6"/>
  <c r="L71" i="6"/>
  <c r="AB71" i="6" s="1"/>
  <c r="K71" i="6"/>
  <c r="J71" i="6"/>
  <c r="U70" i="6"/>
  <c r="Q70" i="6"/>
  <c r="M70" i="6"/>
  <c r="U69" i="6"/>
  <c r="Q69" i="6"/>
  <c r="M69" i="6"/>
  <c r="U68" i="6"/>
  <c r="Q68" i="6"/>
  <c r="M68" i="6"/>
  <c r="U67" i="6"/>
  <c r="Q67" i="6"/>
  <c r="M67" i="6"/>
  <c r="U66" i="6"/>
  <c r="Q66" i="6"/>
  <c r="M66" i="6"/>
  <c r="U65" i="6"/>
  <c r="Q65" i="6"/>
  <c r="M65" i="6"/>
  <c r="U64" i="6"/>
  <c r="Q64" i="6"/>
  <c r="M64" i="6"/>
  <c r="U63" i="6"/>
  <c r="Q63" i="6"/>
  <c r="M63" i="6"/>
  <c r="U62" i="6"/>
  <c r="Q62" i="6"/>
  <c r="M62" i="6"/>
  <c r="T61" i="6"/>
  <c r="P61" i="6"/>
  <c r="L61" i="6"/>
  <c r="U60" i="6"/>
  <c r="Q60" i="6"/>
  <c r="M60" i="6"/>
  <c r="S59" i="6"/>
  <c r="R59" i="6"/>
  <c r="O59" i="6"/>
  <c r="N59" i="6"/>
  <c r="M59" i="6"/>
  <c r="U58" i="6"/>
  <c r="Q58" i="6"/>
  <c r="M58" i="6"/>
  <c r="U57" i="6"/>
  <c r="Q57" i="6"/>
  <c r="M57" i="6"/>
  <c r="S56" i="6"/>
  <c r="R56" i="6"/>
  <c r="R61" i="6" s="1"/>
  <c r="O56" i="6"/>
  <c r="N56" i="6"/>
  <c r="K56" i="6"/>
  <c r="J56" i="6"/>
  <c r="U55" i="6"/>
  <c r="Q55" i="6"/>
  <c r="M55" i="6"/>
  <c r="U54" i="6"/>
  <c r="Q54" i="6"/>
  <c r="M54" i="6"/>
  <c r="U53" i="6"/>
  <c r="Q53" i="6"/>
  <c r="M53" i="6"/>
  <c r="U52" i="6"/>
  <c r="Q52" i="6"/>
  <c r="M52" i="6"/>
  <c r="T51" i="6"/>
  <c r="P51" i="6"/>
  <c r="L51" i="6"/>
  <c r="U50" i="6"/>
  <c r="Q50" i="6"/>
  <c r="M50" i="6"/>
  <c r="S49" i="6"/>
  <c r="R49" i="6"/>
  <c r="U49" i="6" s="1"/>
  <c r="O49" i="6"/>
  <c r="AA49" i="6" s="1"/>
  <c r="N49" i="6"/>
  <c r="M49" i="6"/>
  <c r="U48" i="6"/>
  <c r="Q48" i="6"/>
  <c r="M48" i="6"/>
  <c r="U47" i="6"/>
  <c r="Q47" i="6"/>
  <c r="M47" i="6"/>
  <c r="S46" i="6"/>
  <c r="R46" i="6"/>
  <c r="O46" i="6"/>
  <c r="N46" i="6"/>
  <c r="K46" i="6"/>
  <c r="J46" i="6"/>
  <c r="U45" i="6"/>
  <c r="Q45" i="6"/>
  <c r="M45" i="6"/>
  <c r="U44" i="6"/>
  <c r="Q44" i="6"/>
  <c r="M44" i="6"/>
  <c r="U43" i="6"/>
  <c r="Q43" i="6"/>
  <c r="M43" i="6"/>
  <c r="U42" i="6"/>
  <c r="Q42" i="6"/>
  <c r="M42" i="6"/>
  <c r="T41" i="6"/>
  <c r="P41" i="6"/>
  <c r="O41" i="6"/>
  <c r="L41" i="6"/>
  <c r="K41" i="6"/>
  <c r="U40" i="6"/>
  <c r="Q40" i="6"/>
  <c r="M40" i="6"/>
  <c r="S39" i="6"/>
  <c r="AA39" i="6" s="1"/>
  <c r="R39" i="6"/>
  <c r="Z39" i="6" s="1"/>
  <c r="AC39" i="6" s="1"/>
  <c r="Q39" i="6"/>
  <c r="M39" i="6"/>
  <c r="U38" i="6"/>
  <c r="Q38" i="6"/>
  <c r="M38" i="6"/>
  <c r="U37" i="6"/>
  <c r="Q37" i="6"/>
  <c r="M37" i="6"/>
  <c r="S36" i="6"/>
  <c r="AA36" i="6" s="1"/>
  <c r="R36" i="6"/>
  <c r="Q36" i="6"/>
  <c r="M36" i="6"/>
  <c r="U35" i="6"/>
  <c r="Q35" i="6"/>
  <c r="M35" i="6"/>
  <c r="U34" i="6"/>
  <c r="Q34" i="6"/>
  <c r="M34" i="6"/>
  <c r="U33" i="6"/>
  <c r="Q33" i="6"/>
  <c r="M33" i="6"/>
  <c r="U32" i="6"/>
  <c r="Q32" i="6"/>
  <c r="M32" i="6"/>
  <c r="T31" i="6"/>
  <c r="S31" i="6"/>
  <c r="P31" i="6"/>
  <c r="O31" i="6"/>
  <c r="N31" i="6"/>
  <c r="L31" i="6"/>
  <c r="K31" i="6"/>
  <c r="J31" i="6"/>
  <c r="U30" i="6"/>
  <c r="Q30" i="6"/>
  <c r="M30" i="6"/>
  <c r="U29" i="6"/>
  <c r="Q29" i="6"/>
  <c r="M29" i="6"/>
  <c r="U28" i="6"/>
  <c r="Q28" i="6"/>
  <c r="M28" i="6"/>
  <c r="U27" i="6"/>
  <c r="Q27" i="6"/>
  <c r="M27" i="6"/>
  <c r="U26" i="6"/>
  <c r="Q26" i="6"/>
  <c r="M26" i="6"/>
  <c r="U25" i="6"/>
  <c r="Q25" i="6"/>
  <c r="M25" i="6"/>
  <c r="U24" i="6"/>
  <c r="Q24" i="6"/>
  <c r="M24" i="6"/>
  <c r="U23" i="6"/>
  <c r="Q23" i="6"/>
  <c r="M23" i="6"/>
  <c r="U22" i="6"/>
  <c r="Q22" i="6"/>
  <c r="M22" i="6"/>
  <c r="T21" i="6"/>
  <c r="S21" i="6"/>
  <c r="R21" i="6"/>
  <c r="P21" i="6"/>
  <c r="O21" i="6"/>
  <c r="N21" i="6"/>
  <c r="L21" i="6"/>
  <c r="K21" i="6"/>
  <c r="J21" i="6"/>
  <c r="U20" i="6"/>
  <c r="M20" i="6"/>
  <c r="U19" i="6"/>
  <c r="M19" i="6"/>
  <c r="U18" i="6"/>
  <c r="M18" i="6"/>
  <c r="U17" i="6"/>
  <c r="M17" i="6"/>
  <c r="U16" i="6"/>
  <c r="Q16" i="6"/>
  <c r="M16" i="6"/>
  <c r="U56" i="6" l="1"/>
  <c r="Q71" i="6"/>
  <c r="AA31" i="6"/>
  <c r="Z49" i="6"/>
  <c r="AC49" i="6" s="1"/>
  <c r="AA59" i="6"/>
  <c r="K51" i="6"/>
  <c r="AA46" i="6"/>
  <c r="K61" i="6"/>
  <c r="AA56" i="6"/>
  <c r="Z21" i="6"/>
  <c r="Z31" i="6"/>
  <c r="N51" i="6"/>
  <c r="Q59" i="6"/>
  <c r="Z59" i="6"/>
  <c r="AA21" i="6"/>
  <c r="M41" i="6"/>
  <c r="Q46" i="6"/>
  <c r="Z71" i="6"/>
  <c r="AB21" i="6"/>
  <c r="U21" i="6"/>
  <c r="AB31" i="6"/>
  <c r="R41" i="6"/>
  <c r="Z41" i="6" s="1"/>
  <c r="Z36" i="6"/>
  <c r="AC36" i="6" s="1"/>
  <c r="AB41" i="6"/>
  <c r="J51" i="6"/>
  <c r="Z46" i="6"/>
  <c r="U46" i="6"/>
  <c r="AB51" i="6"/>
  <c r="J61" i="6"/>
  <c r="Z56" i="6"/>
  <c r="AB61" i="6"/>
  <c r="AA71" i="6"/>
  <c r="M21" i="6"/>
  <c r="Q31" i="6"/>
  <c r="S51" i="6"/>
  <c r="M31" i="6"/>
  <c r="U31" i="6"/>
  <c r="R51" i="6"/>
  <c r="Q56" i="6"/>
  <c r="S61" i="6"/>
  <c r="U61" i="6" s="1"/>
  <c r="Q21" i="6"/>
  <c r="S41" i="6"/>
  <c r="U41" i="6" s="1"/>
  <c r="Q41" i="6"/>
  <c r="O51" i="6"/>
  <c r="M71" i="6"/>
  <c r="U71" i="6"/>
  <c r="U39" i="6"/>
  <c r="M46" i="6"/>
  <c r="Q49" i="6"/>
  <c r="U59" i="6"/>
  <c r="N61" i="6"/>
  <c r="U36" i="6"/>
  <c r="M56" i="6"/>
  <c r="O61" i="6"/>
  <c r="AA41" i="6" l="1"/>
  <c r="Q51" i="6"/>
  <c r="AC46" i="6"/>
  <c r="U51" i="6"/>
  <c r="Z51" i="6"/>
  <c r="AC59" i="6"/>
  <c r="Z61" i="6"/>
  <c r="AA51" i="6"/>
  <c r="M51" i="6"/>
  <c r="M61" i="6"/>
  <c r="AA61" i="6"/>
  <c r="AC56" i="6"/>
  <c r="AC41" i="6"/>
  <c r="AC71" i="6"/>
  <c r="AC21" i="6"/>
  <c r="AC31" i="6"/>
  <c r="Q61" i="6"/>
  <c r="U94" i="5"/>
  <c r="Q94" i="5"/>
  <c r="M94" i="5"/>
  <c r="U93" i="5"/>
  <c r="Q93" i="5"/>
  <c r="M93" i="5"/>
  <c r="U92" i="5"/>
  <c r="Q92" i="5"/>
  <c r="M92" i="5"/>
  <c r="U91" i="5"/>
  <c r="Q91" i="5"/>
  <c r="M91" i="5"/>
  <c r="T90" i="5"/>
  <c r="S90" i="5"/>
  <c r="R90" i="5"/>
  <c r="P90" i="5"/>
  <c r="O90" i="5"/>
  <c r="N90" i="5"/>
  <c r="L90" i="5"/>
  <c r="K90" i="5"/>
  <c r="J90" i="5"/>
  <c r="U89" i="5"/>
  <c r="Q89" i="5"/>
  <c r="M89" i="5"/>
  <c r="U88" i="5"/>
  <c r="Q88" i="5"/>
  <c r="M88" i="5"/>
  <c r="U87" i="5"/>
  <c r="Q87" i="5"/>
  <c r="M87" i="5"/>
  <c r="U86" i="5"/>
  <c r="Q86" i="5"/>
  <c r="M86" i="5"/>
  <c r="U85" i="5"/>
  <c r="Q85" i="5"/>
  <c r="M85" i="5"/>
  <c r="U84" i="5"/>
  <c r="Q84" i="5"/>
  <c r="M84" i="5"/>
  <c r="U83" i="5"/>
  <c r="Q83" i="5"/>
  <c r="M83" i="5"/>
  <c r="U82" i="5"/>
  <c r="Q82" i="5"/>
  <c r="M82" i="5"/>
  <c r="U81" i="5"/>
  <c r="Q81" i="5"/>
  <c r="M81" i="5"/>
  <c r="T80" i="5"/>
  <c r="S80" i="5"/>
  <c r="R80" i="5"/>
  <c r="P80" i="5"/>
  <c r="O80" i="5"/>
  <c r="N80" i="5"/>
  <c r="L80" i="5"/>
  <c r="K80" i="5"/>
  <c r="J80" i="5"/>
  <c r="U79" i="5"/>
  <c r="Q79" i="5"/>
  <c r="M79" i="5"/>
  <c r="U78" i="5"/>
  <c r="Q78" i="5"/>
  <c r="M78" i="5"/>
  <c r="U77" i="5"/>
  <c r="Q77" i="5"/>
  <c r="M77" i="5"/>
  <c r="U76" i="5"/>
  <c r="Q76" i="5"/>
  <c r="M76" i="5"/>
  <c r="U75" i="5"/>
  <c r="Q75" i="5"/>
  <c r="M75" i="5"/>
  <c r="U74" i="5"/>
  <c r="Q74" i="5"/>
  <c r="M74" i="5"/>
  <c r="U73" i="5"/>
  <c r="Q73" i="5"/>
  <c r="M73" i="5"/>
  <c r="U72" i="5"/>
  <c r="Q72" i="5"/>
  <c r="M72" i="5"/>
  <c r="U71" i="5"/>
  <c r="Q71" i="5"/>
  <c r="M71" i="5"/>
  <c r="T70" i="5"/>
  <c r="S70" i="5"/>
  <c r="R70" i="5"/>
  <c r="P70" i="5"/>
  <c r="O70" i="5"/>
  <c r="N70" i="5"/>
  <c r="L70" i="5"/>
  <c r="K70" i="5"/>
  <c r="J70" i="5"/>
  <c r="U69" i="5"/>
  <c r="Q69" i="5"/>
  <c r="M69" i="5"/>
  <c r="U68" i="5"/>
  <c r="Q68" i="5"/>
  <c r="M68" i="5"/>
  <c r="U67" i="5"/>
  <c r="Q67" i="5"/>
  <c r="M67" i="5"/>
  <c r="U66" i="5"/>
  <c r="Q66" i="5"/>
  <c r="M66" i="5"/>
  <c r="U65" i="5"/>
  <c r="Q65" i="5"/>
  <c r="M65" i="5"/>
  <c r="U64" i="5"/>
  <c r="Q64" i="5"/>
  <c r="M64" i="5"/>
  <c r="U63" i="5"/>
  <c r="Q63" i="5"/>
  <c r="M63" i="5"/>
  <c r="U62" i="5"/>
  <c r="Q62" i="5"/>
  <c r="M62" i="5"/>
  <c r="U61" i="5"/>
  <c r="Q61" i="5"/>
  <c r="M61" i="5"/>
  <c r="T60" i="5"/>
  <c r="S60" i="5"/>
  <c r="R60" i="5"/>
  <c r="P60" i="5"/>
  <c r="O60" i="5"/>
  <c r="N60" i="5"/>
  <c r="L60" i="5"/>
  <c r="K60" i="5"/>
  <c r="J60" i="5"/>
  <c r="U59" i="5"/>
  <c r="Q59" i="5"/>
  <c r="M59" i="5"/>
  <c r="U58" i="5"/>
  <c r="Q58" i="5"/>
  <c r="M58" i="5"/>
  <c r="U57" i="5"/>
  <c r="Q57" i="5"/>
  <c r="M57" i="5"/>
  <c r="U56" i="5"/>
  <c r="Q56" i="5"/>
  <c r="M56" i="5"/>
  <c r="U55" i="5"/>
  <c r="Q55" i="5"/>
  <c r="M55" i="5"/>
  <c r="U54" i="5"/>
  <c r="Q54" i="5"/>
  <c r="M54" i="5"/>
  <c r="U53" i="5"/>
  <c r="Q53" i="5"/>
  <c r="M53" i="5"/>
  <c r="U52" i="5"/>
  <c r="Q52" i="5"/>
  <c r="M52" i="5"/>
  <c r="U51" i="5"/>
  <c r="Q51" i="5"/>
  <c r="M51" i="5"/>
  <c r="T50" i="5"/>
  <c r="S50" i="5"/>
  <c r="R50" i="5"/>
  <c r="P50" i="5"/>
  <c r="O50" i="5"/>
  <c r="N50" i="5"/>
  <c r="L50" i="5"/>
  <c r="K50" i="5"/>
  <c r="J50" i="5"/>
  <c r="U49" i="5"/>
  <c r="Q49" i="5"/>
  <c r="M49" i="5"/>
  <c r="U48" i="5"/>
  <c r="Q48" i="5"/>
  <c r="M48" i="5"/>
  <c r="U47" i="5"/>
  <c r="Q47" i="5"/>
  <c r="M47" i="5"/>
  <c r="U46" i="5"/>
  <c r="Q46" i="5"/>
  <c r="M46" i="5"/>
  <c r="U45" i="5"/>
  <c r="Q45" i="5"/>
  <c r="M45" i="5"/>
  <c r="M50" i="5" s="1"/>
  <c r="U44" i="5"/>
  <c r="Q44" i="5"/>
  <c r="M44" i="5"/>
  <c r="U43" i="5"/>
  <c r="Q43" i="5"/>
  <c r="M43" i="5"/>
  <c r="U42" i="5"/>
  <c r="Q42" i="5"/>
  <c r="M42" i="5"/>
  <c r="U41" i="5"/>
  <c r="Q41" i="5"/>
  <c r="M41" i="5"/>
  <c r="T40" i="5"/>
  <c r="S40" i="5"/>
  <c r="R40" i="5"/>
  <c r="P40" i="5"/>
  <c r="O40" i="5"/>
  <c r="N40" i="5"/>
  <c r="L40" i="5"/>
  <c r="K40" i="5"/>
  <c r="J40" i="5"/>
  <c r="U39" i="5"/>
  <c r="Q39" i="5"/>
  <c r="M39" i="5"/>
  <c r="U38" i="5"/>
  <c r="Q38" i="5"/>
  <c r="M38" i="5"/>
  <c r="U37" i="5"/>
  <c r="Q37" i="5"/>
  <c r="M37" i="5"/>
  <c r="U36" i="5"/>
  <c r="Q36" i="5"/>
  <c r="M36" i="5"/>
  <c r="U35" i="5"/>
  <c r="Q35" i="5"/>
  <c r="M35" i="5"/>
  <c r="U34" i="5"/>
  <c r="Q34" i="5"/>
  <c r="M34" i="5"/>
  <c r="U33" i="5"/>
  <c r="Q33" i="5"/>
  <c r="M33" i="5"/>
  <c r="U32" i="5"/>
  <c r="Q32" i="5"/>
  <c r="M32" i="5"/>
  <c r="U31" i="5"/>
  <c r="Q31" i="5"/>
  <c r="M31" i="5"/>
  <c r="T30" i="5"/>
  <c r="S30" i="5"/>
  <c r="R30" i="5"/>
  <c r="P30" i="5"/>
  <c r="O30" i="5"/>
  <c r="N30" i="5"/>
  <c r="L30" i="5"/>
  <c r="K30" i="5"/>
  <c r="J30" i="5"/>
  <c r="U29" i="5"/>
  <c r="Q29" i="5"/>
  <c r="M29" i="5"/>
  <c r="U28" i="5"/>
  <c r="Q28" i="5"/>
  <c r="M28" i="5"/>
  <c r="U27" i="5"/>
  <c r="Q27" i="5"/>
  <c r="M27" i="5"/>
  <c r="U26" i="5"/>
  <c r="Q26" i="5"/>
  <c r="M26" i="5"/>
  <c r="U25" i="5"/>
  <c r="Q25" i="5"/>
  <c r="M25" i="5"/>
  <c r="U24" i="5"/>
  <c r="Q24" i="5"/>
  <c r="M24" i="5"/>
  <c r="U23" i="5"/>
  <c r="Q23" i="5"/>
  <c r="M23" i="5"/>
  <c r="U22" i="5"/>
  <c r="Q22" i="5"/>
  <c r="M22" i="5"/>
  <c r="U21" i="5"/>
  <c r="Q21" i="5"/>
  <c r="M21" i="5"/>
  <c r="T20" i="5"/>
  <c r="S20" i="5"/>
  <c r="R20" i="5"/>
  <c r="P20" i="5"/>
  <c r="O20" i="5"/>
  <c r="N20" i="5"/>
  <c r="L20" i="5"/>
  <c r="K20" i="5"/>
  <c r="J20" i="5"/>
  <c r="U19" i="5"/>
  <c r="Q19" i="5"/>
  <c r="M19" i="5"/>
  <c r="U18" i="5"/>
  <c r="Q18" i="5"/>
  <c r="M18" i="5"/>
  <c r="U17" i="5"/>
  <c r="Q17" i="5"/>
  <c r="M17" i="5"/>
  <c r="U16" i="5"/>
  <c r="Q16" i="5"/>
  <c r="M16" i="5"/>
  <c r="U15" i="5"/>
  <c r="Q15" i="5"/>
  <c r="M15" i="5"/>
  <c r="U134" i="3"/>
  <c r="Q134" i="3"/>
  <c r="M134" i="3"/>
  <c r="U133" i="3"/>
  <c r="Q133" i="3"/>
  <c r="M133" i="3"/>
  <c r="T130" i="3"/>
  <c r="S130" i="3"/>
  <c r="R130" i="3"/>
  <c r="P130" i="3"/>
  <c r="O130" i="3"/>
  <c r="N130" i="3"/>
  <c r="L130" i="3"/>
  <c r="K130" i="3"/>
  <c r="J130" i="3"/>
  <c r="U129" i="3"/>
  <c r="Q129" i="3"/>
  <c r="M129" i="3"/>
  <c r="U128" i="3"/>
  <c r="Q128" i="3"/>
  <c r="M128" i="3"/>
  <c r="U127" i="3"/>
  <c r="Q127" i="3"/>
  <c r="M127" i="3"/>
  <c r="U126" i="3"/>
  <c r="Q126" i="3"/>
  <c r="M126" i="3"/>
  <c r="U125" i="3"/>
  <c r="Q125" i="3"/>
  <c r="M125" i="3"/>
  <c r="U124" i="3"/>
  <c r="Q124" i="3"/>
  <c r="M124" i="3"/>
  <c r="U123" i="3"/>
  <c r="Q123" i="3"/>
  <c r="M123" i="3"/>
  <c r="U122" i="3"/>
  <c r="Q122" i="3"/>
  <c r="M122" i="3"/>
  <c r="U121" i="3"/>
  <c r="Q121" i="3"/>
  <c r="M121" i="3"/>
  <c r="T120" i="3"/>
  <c r="S120" i="3"/>
  <c r="R120" i="3"/>
  <c r="P120" i="3"/>
  <c r="O120" i="3"/>
  <c r="N120" i="3"/>
  <c r="L120" i="3"/>
  <c r="K120" i="3"/>
  <c r="J120" i="3"/>
  <c r="U119" i="3"/>
  <c r="Q119" i="3"/>
  <c r="M119" i="3"/>
  <c r="U118" i="3"/>
  <c r="Q118" i="3"/>
  <c r="M118" i="3"/>
  <c r="U117" i="3"/>
  <c r="Q117" i="3"/>
  <c r="M117" i="3"/>
  <c r="U116" i="3"/>
  <c r="Q116" i="3"/>
  <c r="M116" i="3"/>
  <c r="U115" i="3"/>
  <c r="Q115" i="3"/>
  <c r="M115" i="3"/>
  <c r="U124" i="4"/>
  <c r="Q124" i="4"/>
  <c r="M124" i="4"/>
  <c r="U123" i="4"/>
  <c r="Q123" i="4"/>
  <c r="M123" i="4"/>
  <c r="U122" i="4"/>
  <c r="Q122" i="4"/>
  <c r="M122" i="4"/>
  <c r="U121" i="4"/>
  <c r="Q121" i="4"/>
  <c r="M121" i="4"/>
  <c r="T120" i="4"/>
  <c r="S120" i="4"/>
  <c r="R120" i="4"/>
  <c r="P120" i="4"/>
  <c r="O120" i="4"/>
  <c r="N120" i="4"/>
  <c r="L120" i="4"/>
  <c r="K120" i="4"/>
  <c r="J120" i="4"/>
  <c r="U119" i="4"/>
  <c r="Q119" i="4"/>
  <c r="M119" i="4"/>
  <c r="U118" i="4"/>
  <c r="Q118" i="4"/>
  <c r="M118" i="4"/>
  <c r="U117" i="4"/>
  <c r="Q117" i="4"/>
  <c r="M117" i="4"/>
  <c r="U116" i="4"/>
  <c r="Q116" i="4"/>
  <c r="M116" i="4"/>
  <c r="U115" i="4"/>
  <c r="Q115" i="4"/>
  <c r="M115" i="4"/>
  <c r="U114" i="4"/>
  <c r="Q114" i="4"/>
  <c r="M114" i="4"/>
  <c r="U113" i="4"/>
  <c r="Q113" i="4"/>
  <c r="M113" i="4"/>
  <c r="U112" i="4"/>
  <c r="Q112" i="4"/>
  <c r="M112" i="4"/>
  <c r="U111" i="4"/>
  <c r="Q111" i="4"/>
  <c r="M111" i="4"/>
  <c r="T110" i="4"/>
  <c r="S110" i="4"/>
  <c r="R110" i="4"/>
  <c r="P110" i="4"/>
  <c r="O110" i="4"/>
  <c r="N110" i="4"/>
  <c r="Q110" i="4" s="1"/>
  <c r="L110" i="4"/>
  <c r="K110" i="4"/>
  <c r="J110" i="4"/>
  <c r="U109" i="4"/>
  <c r="Q109" i="4"/>
  <c r="M109" i="4"/>
  <c r="U108" i="4"/>
  <c r="Q108" i="4"/>
  <c r="M108" i="4"/>
  <c r="U107" i="4"/>
  <c r="Q107" i="4"/>
  <c r="M107" i="4"/>
  <c r="U106" i="4"/>
  <c r="Q106" i="4"/>
  <c r="M106" i="4"/>
  <c r="U105" i="4"/>
  <c r="Q105" i="4"/>
  <c r="M105" i="4"/>
  <c r="U104" i="4"/>
  <c r="Q104" i="4"/>
  <c r="M104" i="4"/>
  <c r="U103" i="4"/>
  <c r="Q103" i="4"/>
  <c r="M103" i="4"/>
  <c r="U102" i="4"/>
  <c r="Q102" i="4"/>
  <c r="M102" i="4"/>
  <c r="U101" i="4"/>
  <c r="Q101" i="4"/>
  <c r="M101" i="4"/>
  <c r="T100" i="4"/>
  <c r="S100" i="4"/>
  <c r="R100" i="4"/>
  <c r="P100" i="4"/>
  <c r="O100" i="4"/>
  <c r="N100" i="4"/>
  <c r="L100" i="4"/>
  <c r="K100" i="4"/>
  <c r="J100" i="4"/>
  <c r="U99" i="4"/>
  <c r="Q99" i="4"/>
  <c r="M99" i="4"/>
  <c r="U98" i="4"/>
  <c r="Q98" i="4"/>
  <c r="M98" i="4"/>
  <c r="U97" i="4"/>
  <c r="Q97" i="4"/>
  <c r="M97" i="4"/>
  <c r="U96" i="4"/>
  <c r="Q96" i="4"/>
  <c r="M96" i="4"/>
  <c r="U95" i="4"/>
  <c r="Q95" i="4"/>
  <c r="M95" i="4"/>
  <c r="U94" i="4"/>
  <c r="Q94" i="4"/>
  <c r="M94" i="4"/>
  <c r="U93" i="4"/>
  <c r="Q93" i="4"/>
  <c r="M93" i="4"/>
  <c r="U92" i="4"/>
  <c r="Q92" i="4"/>
  <c r="M92" i="4"/>
  <c r="U91" i="4"/>
  <c r="Q91" i="4"/>
  <c r="M91" i="4"/>
  <c r="T90" i="4"/>
  <c r="S90" i="4"/>
  <c r="R90" i="4"/>
  <c r="P90" i="4"/>
  <c r="O90" i="4"/>
  <c r="N90" i="4"/>
  <c r="L90" i="4"/>
  <c r="K90" i="4"/>
  <c r="J90" i="4"/>
  <c r="U89" i="4"/>
  <c r="Q89" i="4"/>
  <c r="M89" i="4"/>
  <c r="U88" i="4"/>
  <c r="Q88" i="4"/>
  <c r="M88" i="4"/>
  <c r="U87" i="4"/>
  <c r="Q87" i="4"/>
  <c r="M87" i="4"/>
  <c r="U86" i="4"/>
  <c r="Q86" i="4"/>
  <c r="M86" i="4"/>
  <c r="U85" i="4"/>
  <c r="Q85" i="4"/>
  <c r="M85" i="4"/>
  <c r="U84" i="4"/>
  <c r="Q84" i="4"/>
  <c r="M84" i="4"/>
  <c r="U83" i="4"/>
  <c r="Q83" i="4"/>
  <c r="M83" i="4"/>
  <c r="U82" i="4"/>
  <c r="Q82" i="4"/>
  <c r="M82" i="4"/>
  <c r="U81" i="4"/>
  <c r="Q81" i="4"/>
  <c r="M81" i="4"/>
  <c r="T80" i="4"/>
  <c r="S80" i="4"/>
  <c r="R80" i="4"/>
  <c r="P80" i="4"/>
  <c r="O80" i="4"/>
  <c r="N80" i="4"/>
  <c r="Q80" i="4" s="1"/>
  <c r="L80" i="4"/>
  <c r="K80" i="4"/>
  <c r="J80" i="4"/>
  <c r="U79" i="4"/>
  <c r="Q79" i="4"/>
  <c r="M79" i="4"/>
  <c r="U78" i="4"/>
  <c r="Q78" i="4"/>
  <c r="M78" i="4"/>
  <c r="U77" i="4"/>
  <c r="Q77" i="4"/>
  <c r="M77" i="4"/>
  <c r="U76" i="4"/>
  <c r="Q76" i="4"/>
  <c r="M76" i="4"/>
  <c r="U75" i="4"/>
  <c r="Q75" i="4"/>
  <c r="M75" i="4"/>
  <c r="U74" i="4"/>
  <c r="Q74" i="4"/>
  <c r="M74" i="4"/>
  <c r="U73" i="4"/>
  <c r="Q73" i="4"/>
  <c r="M73" i="4"/>
  <c r="U72" i="4"/>
  <c r="Q72" i="4"/>
  <c r="M72" i="4"/>
  <c r="U71" i="4"/>
  <c r="Q71" i="4"/>
  <c r="M71" i="4"/>
  <c r="T70" i="4"/>
  <c r="S70" i="4"/>
  <c r="R70" i="4"/>
  <c r="P70" i="4"/>
  <c r="O70" i="4"/>
  <c r="N70" i="4"/>
  <c r="L70" i="4"/>
  <c r="K70" i="4"/>
  <c r="J70" i="4"/>
  <c r="U69" i="4"/>
  <c r="Q69" i="4"/>
  <c r="M69" i="4"/>
  <c r="U68" i="4"/>
  <c r="Q68" i="4"/>
  <c r="M68" i="4"/>
  <c r="U67" i="4"/>
  <c r="Q67" i="4"/>
  <c r="M67" i="4"/>
  <c r="U66" i="4"/>
  <c r="Q66" i="4"/>
  <c r="M66" i="4"/>
  <c r="U65" i="4"/>
  <c r="Q65" i="4"/>
  <c r="M65" i="4"/>
  <c r="U64" i="4"/>
  <c r="Q64" i="4"/>
  <c r="M64" i="4"/>
  <c r="U63" i="4"/>
  <c r="Q63" i="4"/>
  <c r="M63" i="4"/>
  <c r="U62" i="4"/>
  <c r="Q62" i="4"/>
  <c r="M62" i="4"/>
  <c r="U61" i="4"/>
  <c r="Q61" i="4"/>
  <c r="M61" i="4"/>
  <c r="T60" i="4"/>
  <c r="S60" i="4"/>
  <c r="R60" i="4"/>
  <c r="P60" i="4"/>
  <c r="O60" i="4"/>
  <c r="N60" i="4"/>
  <c r="L60" i="4"/>
  <c r="K60" i="4"/>
  <c r="J60" i="4"/>
  <c r="U59" i="4"/>
  <c r="Q59" i="4"/>
  <c r="M59" i="4"/>
  <c r="U58" i="4"/>
  <c r="Q58" i="4"/>
  <c r="M58" i="4"/>
  <c r="U57" i="4"/>
  <c r="Q57" i="4"/>
  <c r="M57" i="4"/>
  <c r="U56" i="4"/>
  <c r="Q56" i="4"/>
  <c r="M56" i="4"/>
  <c r="U55" i="4"/>
  <c r="Q55" i="4"/>
  <c r="M55" i="4"/>
  <c r="U54" i="4"/>
  <c r="Q54" i="4"/>
  <c r="M54" i="4"/>
  <c r="U53" i="4"/>
  <c r="Q53" i="4"/>
  <c r="M53" i="4"/>
  <c r="U52" i="4"/>
  <c r="Q52" i="4"/>
  <c r="M52" i="4"/>
  <c r="U51" i="4"/>
  <c r="Q51" i="4"/>
  <c r="M51" i="4"/>
  <c r="T50" i="4"/>
  <c r="S50" i="4"/>
  <c r="R50" i="4"/>
  <c r="P50" i="4"/>
  <c r="O50" i="4"/>
  <c r="N50" i="4"/>
  <c r="L50" i="4"/>
  <c r="K50" i="4"/>
  <c r="J50" i="4"/>
  <c r="U49" i="4"/>
  <c r="Q49" i="4"/>
  <c r="M49" i="4"/>
  <c r="U48" i="4"/>
  <c r="Q48" i="4"/>
  <c r="M48" i="4"/>
  <c r="U47" i="4"/>
  <c r="Q47" i="4"/>
  <c r="M47" i="4"/>
  <c r="U46" i="4"/>
  <c r="Q46" i="4"/>
  <c r="M46" i="4"/>
  <c r="U45" i="4"/>
  <c r="Q45" i="4"/>
  <c r="M45" i="4"/>
  <c r="U44" i="4"/>
  <c r="Q44" i="4"/>
  <c r="M44" i="4"/>
  <c r="U43" i="4"/>
  <c r="Q43" i="4"/>
  <c r="M43" i="4"/>
  <c r="U42" i="4"/>
  <c r="Q42" i="4"/>
  <c r="M42" i="4"/>
  <c r="U41" i="4"/>
  <c r="Q41" i="4"/>
  <c r="M41" i="4"/>
  <c r="T40" i="4"/>
  <c r="S40" i="4"/>
  <c r="R40" i="4"/>
  <c r="P40" i="4"/>
  <c r="O40" i="4"/>
  <c r="N40" i="4"/>
  <c r="L40" i="4"/>
  <c r="K40" i="4"/>
  <c r="J40" i="4"/>
  <c r="U39" i="4"/>
  <c r="Q39" i="4"/>
  <c r="M39" i="4"/>
  <c r="U38" i="4"/>
  <c r="Q38" i="4"/>
  <c r="M38" i="4"/>
  <c r="U37" i="4"/>
  <c r="Q37" i="4"/>
  <c r="M37" i="4"/>
  <c r="U36" i="4"/>
  <c r="Q36" i="4"/>
  <c r="M36" i="4"/>
  <c r="U35" i="4"/>
  <c r="Q35" i="4"/>
  <c r="M35" i="4"/>
  <c r="U34" i="4"/>
  <c r="Q34" i="4"/>
  <c r="M34" i="4"/>
  <c r="U33" i="4"/>
  <c r="Q33" i="4"/>
  <c r="M33" i="4"/>
  <c r="U32" i="4"/>
  <c r="Q32" i="4"/>
  <c r="M32" i="4"/>
  <c r="U31" i="4"/>
  <c r="Q31" i="4"/>
  <c r="M31" i="4"/>
  <c r="T30" i="4"/>
  <c r="U30" i="4" s="1"/>
  <c r="R30" i="4"/>
  <c r="P30" i="4"/>
  <c r="O30" i="4"/>
  <c r="N30" i="4"/>
  <c r="L30" i="4"/>
  <c r="K30" i="4"/>
  <c r="J30" i="4"/>
  <c r="U29" i="4"/>
  <c r="Q29" i="4"/>
  <c r="M29" i="4"/>
  <c r="U28" i="4"/>
  <c r="Q28" i="4"/>
  <c r="M28" i="4"/>
  <c r="U27" i="4"/>
  <c r="Q27" i="4"/>
  <c r="M27" i="4"/>
  <c r="U26" i="4"/>
  <c r="Q26" i="4"/>
  <c r="M26" i="4"/>
  <c r="U25" i="4"/>
  <c r="Q25" i="4"/>
  <c r="M25" i="4"/>
  <c r="AC51" i="6" l="1"/>
  <c r="AA20" i="5"/>
  <c r="AA30" i="5"/>
  <c r="AA40" i="5"/>
  <c r="AA50" i="5"/>
  <c r="AA60" i="5"/>
  <c r="AA70" i="5"/>
  <c r="AA80" i="5"/>
  <c r="AA90" i="5"/>
  <c r="Z30" i="4"/>
  <c r="Z40" i="4"/>
  <c r="Z50" i="4"/>
  <c r="M110" i="4"/>
  <c r="Z110" i="4"/>
  <c r="Z120" i="3"/>
  <c r="AB30" i="5"/>
  <c r="Z90" i="4"/>
  <c r="Z100" i="4"/>
  <c r="Z130" i="3"/>
  <c r="AB20" i="5"/>
  <c r="AB40" i="5"/>
  <c r="Q50" i="5"/>
  <c r="AB50" i="5"/>
  <c r="AB60" i="5"/>
  <c r="AB70" i="5"/>
  <c r="AB80" i="5"/>
  <c r="Q90" i="5"/>
  <c r="AB90" i="5"/>
  <c r="AA50" i="4"/>
  <c r="AA60" i="4"/>
  <c r="AA70" i="4"/>
  <c r="AA80" i="4"/>
  <c r="AA90" i="4"/>
  <c r="AA100" i="4"/>
  <c r="AA110" i="4"/>
  <c r="AA120" i="4"/>
  <c r="AA120" i="3"/>
  <c r="AA130" i="3"/>
  <c r="U20" i="5"/>
  <c r="Z60" i="4"/>
  <c r="M70" i="4"/>
  <c r="Z70" i="4"/>
  <c r="Z80" i="4"/>
  <c r="Z120" i="4"/>
  <c r="AA30" i="4"/>
  <c r="AA40" i="4"/>
  <c r="AB30" i="4"/>
  <c r="AB40" i="4"/>
  <c r="AB50" i="4"/>
  <c r="AB60" i="4"/>
  <c r="AB70" i="4"/>
  <c r="AB80" i="4"/>
  <c r="AB90" i="4"/>
  <c r="AB100" i="4"/>
  <c r="AB110" i="4"/>
  <c r="U110" i="4"/>
  <c r="AB120" i="4"/>
  <c r="AB120" i="3"/>
  <c r="AB130" i="3"/>
  <c r="Z20" i="5"/>
  <c r="AC20" i="5" s="1"/>
  <c r="Z30" i="5"/>
  <c r="Z40" i="5"/>
  <c r="Z50" i="5"/>
  <c r="Z60" i="5"/>
  <c r="Z70" i="5"/>
  <c r="AC70" i="5" s="1"/>
  <c r="Z80" i="5"/>
  <c r="AC80" i="5" s="1"/>
  <c r="Z90" i="5"/>
  <c r="AC61" i="6"/>
  <c r="Q60" i="5"/>
  <c r="M60" i="5"/>
  <c r="Q70" i="5"/>
  <c r="U80" i="5"/>
  <c r="U70" i="5"/>
  <c r="U90" i="5"/>
  <c r="M30" i="5"/>
  <c r="U50" i="5"/>
  <c r="U60" i="5"/>
  <c r="M20" i="5"/>
  <c r="Q30" i="5"/>
  <c r="U40" i="5"/>
  <c r="M70" i="5"/>
  <c r="M80" i="5"/>
  <c r="M90" i="5"/>
  <c r="M40" i="5"/>
  <c r="U70" i="4"/>
  <c r="M60" i="4"/>
  <c r="Q70" i="4"/>
  <c r="Q40" i="5"/>
  <c r="Q80" i="5"/>
  <c r="Q40" i="4"/>
  <c r="Q20" i="5"/>
  <c r="U30" i="5"/>
  <c r="Q120" i="3"/>
  <c r="Q50" i="4"/>
  <c r="Q60" i="4"/>
  <c r="Q90" i="4"/>
  <c r="Q100" i="4"/>
  <c r="Q120" i="4"/>
  <c r="Q30" i="4"/>
  <c r="M120" i="3"/>
  <c r="U120" i="3"/>
  <c r="M40" i="4"/>
  <c r="U40" i="4"/>
  <c r="M50" i="4"/>
  <c r="U50" i="4"/>
  <c r="U60" i="4"/>
  <c r="M80" i="4"/>
  <c r="U80" i="4"/>
  <c r="M90" i="4"/>
  <c r="U90" i="4"/>
  <c r="U100" i="4"/>
  <c r="M120" i="4"/>
  <c r="U120" i="4"/>
  <c r="M30" i="4"/>
  <c r="M100" i="4"/>
  <c r="AC60" i="5" l="1"/>
  <c r="AC50" i="5"/>
  <c r="AC30" i="5"/>
  <c r="AC120" i="3"/>
  <c r="AC120" i="4"/>
  <c r="AC80" i="4"/>
  <c r="AC50" i="4"/>
  <c r="AC90" i="4"/>
  <c r="AC90" i="5"/>
  <c r="AC70" i="4"/>
  <c r="AC40" i="4"/>
  <c r="AC40" i="5"/>
  <c r="AC100" i="4"/>
  <c r="AC60" i="4"/>
  <c r="AC110" i="4"/>
  <c r="AC30" i="4"/>
  <c r="J19" i="13"/>
  <c r="J11" i="13"/>
</calcChain>
</file>

<file path=xl/sharedStrings.xml><?xml version="1.0" encoding="utf-8"?>
<sst xmlns="http://schemas.openxmlformats.org/spreadsheetml/2006/main" count="2928" uniqueCount="434">
  <si>
    <t>CLASIFICACIÓN ADMINISTRATIVA</t>
  </si>
  <si>
    <t>DIRECCIÓN</t>
  </si>
  <si>
    <t>SUBDIRECCIÓN</t>
  </si>
  <si>
    <t>UNIDAD RESPONSABLE (DEPTO)</t>
  </si>
  <si>
    <t xml:space="preserve">LÍNEA (S) ACCIÓN PMD </t>
  </si>
  <si>
    <t>No. PP</t>
  </si>
  <si>
    <t>PROGRAMA PRESUPUESTARIO LIGADO (POA)</t>
  </si>
  <si>
    <t>OBJETIVO DEL PROGRAMA PRESUPUESTARIO</t>
  </si>
  <si>
    <t>NOMBRE DE LA ACTIVIDAD</t>
  </si>
  <si>
    <t>META</t>
  </si>
  <si>
    <t>CONCEPTO</t>
  </si>
  <si>
    <t>DATOS DESAGREGADOS</t>
  </si>
  <si>
    <t>ENERO</t>
  </si>
  <si>
    <t>FEBRERO</t>
  </si>
  <si>
    <t>MARZO</t>
  </si>
  <si>
    <t>SEXO</t>
  </si>
  <si>
    <t>TOTAL</t>
  </si>
  <si>
    <t>EDAD</t>
  </si>
  <si>
    <t>PROCEDENCIA</t>
  </si>
  <si>
    <t>COLONIAS</t>
  </si>
  <si>
    <t>CARACTERÍSTICAS</t>
  </si>
  <si>
    <t>PUEBLOS ORIGINARIOS</t>
  </si>
  <si>
    <t>COMISARÍAS</t>
  </si>
  <si>
    <t>NÚMERO DE PARTICIPANTES</t>
  </si>
  <si>
    <t>SALUD Y BIENESTAR SOCIAL</t>
  </si>
  <si>
    <t>SUBDIRECCIÓN DE SALUD</t>
  </si>
  <si>
    <t>DEPARTAMENTO DE PROMOCIÓN A LA SALUD</t>
  </si>
  <si>
    <t>UNIDAD DE MEDIDA</t>
  </si>
  <si>
    <t>Mujeres</t>
  </si>
  <si>
    <t>Hombres</t>
  </si>
  <si>
    <t>otros</t>
  </si>
  <si>
    <t>Total</t>
  </si>
  <si>
    <t>Otros</t>
  </si>
  <si>
    <t>Dar Atencion medica veterinaria a perros y gatos mediante Consulta, curaciones, inyecciones, y desparasitaciones  en el Módulo veterinario para la proteccion y prevencion de enfermedades y riesgos en la poblacion del municipio.</t>
  </si>
  <si>
    <t>Número de Atenciones Brindades</t>
  </si>
  <si>
    <t>0-11 AÑOS</t>
  </si>
  <si>
    <t>12 A 17 AÑOS</t>
  </si>
  <si>
    <t>18 A 29 AÑOS</t>
  </si>
  <si>
    <t>30 A 59 AÑOS</t>
  </si>
  <si>
    <t>60 AÑOS O MÁS</t>
  </si>
  <si>
    <t>TOTAL MASCOTAS ATENDIDAS</t>
  </si>
  <si>
    <t>COMISARIAS</t>
  </si>
  <si>
    <t>DISCAPACIDAD</t>
  </si>
  <si>
    <t>Número de Esterilizaciones</t>
  </si>
  <si>
    <t>Aplicación de la vacuna antirrabica gratuita a perros y gatos en campañas masivas y durante fechas determinadas en colonias y comisarias para la proteccion y prevencion de enfermedades y riesgos en la poblacion del municipio.</t>
  </si>
  <si>
    <t>Número de Vacunas aplicadas en Módulo Veterinario</t>
  </si>
  <si>
    <t>SALUD INTEGRAL COMUNITARIA PARA EL BIENESTAR SOCIAL EN EL MUNICIPIO</t>
  </si>
  <si>
    <t>TOTAL ACCIONES ATENDIDAS</t>
  </si>
  <si>
    <t>TOTAL ESPACIOS ATENDIDOS</t>
  </si>
  <si>
    <t>Número de Kilometros recorridos en colonias y comisarías del municipio.</t>
  </si>
  <si>
    <t>TOTAL PERSONAS ATENDIDAS</t>
  </si>
  <si>
    <t>Programación de eventos especiales solicitados</t>
  </si>
  <si>
    <t>Número de eventos realizados</t>
  </si>
  <si>
    <t>TOTAL EVENTOS REALIZADOS</t>
  </si>
  <si>
    <t>CARACTERISTICAS</t>
  </si>
  <si>
    <t>DEPARTAMENTO DE PROTECCIÓN Y ATENCIÓN A LA SALUD</t>
  </si>
  <si>
    <t>ATENCIÓN MÉDICA INTEGRAL A LOS POBLADORES DEL MUNICIPIO DE MÉRIDA.</t>
  </si>
  <si>
    <t xml:space="preserve"> PREVENIR Y MEJORAR LAS CONDICIONES DE SALUD MEDIANTE CONSULTAS EN LOS MÓDULOS DE SALUD, UNIDADES MÓVILES MÉDICAS, DENTALES PARA MEJORAR LA CALIDAD DE VIDA DE LOS HABITANTES DEL MUNICIPIO COADYUVANDO EN LA ELABORACION DE POLITICAS PÚBLICAS Y LA COLABORACION INTERINSTITUCIONAL.</t>
  </si>
  <si>
    <t>Pacientes atendidos</t>
  </si>
  <si>
    <t>número de consultas otorgadas</t>
  </si>
  <si>
    <t>Mastografías U. Móvil</t>
  </si>
  <si>
    <t>Número de estudios</t>
  </si>
  <si>
    <t>Mastografías CAMM</t>
  </si>
  <si>
    <t>Ultrasonidos CAMM</t>
  </si>
  <si>
    <t>MÉDICO A DOMICILIO</t>
  </si>
  <si>
    <t>Atención Médica a Domicilio (sabado y domingo)</t>
  </si>
  <si>
    <t>Consultas Médicas a Domicilio</t>
  </si>
  <si>
    <t>DEPARTAMENTO DE NUTRICIÓN</t>
  </si>
  <si>
    <t>MÉRIDA ME NUTRE.</t>
  </si>
  <si>
    <t>0 A 11 AÑOS</t>
  </si>
  <si>
    <t>DEPARTAMENTO DE PSICOLOGÍA</t>
  </si>
  <si>
    <t>60 AÑOS EN ADELANTE</t>
  </si>
  <si>
    <t>PRODECENCIA</t>
  </si>
  <si>
    <t>FOMENTAR EL DESARROLLO PSICOLÓGICO SALUDABLE EN LAS Y LOS CIUDADANOS DEL MUNICIPIO DE MÉRIDA, A TRAVÉS DE SERVICIOS ORIENTADOS A LA PROMOCIÓN DE LA SALUD MENTAL Y PREVENCIÓN DE SITUACIONES DE RIESGO E INTERVENCIÓN PSICOLÓGICA EN PROBLEMÁTICAS DE ÍNDOLE PERSONAL, FAMILIAR Y SOCIAL, CON EL FIN DE FORTALECER EL BIEN COMÚN</t>
  </si>
  <si>
    <t>IMPLEMENTAR LOS SERVICIOS PARA LA ATENCIÓN DE LA SALUD MENTAL DE LAS Y LOS HABITANTES DEL MUNICIPIO CON ATENCIÓN ESPECIAL EN LAS ZONAS DE MAYOR INCIDENCIA Y PROMOVIENDO EL TRABAJO COLABORATIVO CON OTRAS INSTANCIAS DE GOBIERNO Y CON LA SOCIEDAD CIVIL.</t>
  </si>
  <si>
    <t xml:space="preserve">PSICOLOGÍA INTEGRAL EN UNA MÉRIDA UNIDA POR MÁS. </t>
  </si>
  <si>
    <t>PROGRAMACIÓN DE CONSULTAS DE ORIENTACIÓN PSICOLÓGICA.</t>
  </si>
  <si>
    <t>IMPLEMENTACIÓN DE ACCIONES DE CANALIZACIÓN DE PACIENTES CON RIESGO SUICIDA.</t>
  </si>
  <si>
    <t>IMPLEMENTACIÓN DE LA ESTRATEGIA "LEER ME SANA"</t>
  </si>
  <si>
    <t>IMPARTICIÓN DE PLÁTICAS Y TALLERES DE PREVENCIÓN.</t>
  </si>
  <si>
    <t>ATENCIÓN INDIVIDUAL Y DE PAREJA A USUARIOS Y USUARIAS DE LA CONSULTA DE APOYO PSICOLÓGICO.</t>
  </si>
  <si>
    <t>ATENCIÓN A SOLICITU DESDE TALLERES Y PLÁTICAS DE PREVENCIÓN RECIBIDAS.</t>
  </si>
  <si>
    <t>NÚMERO DE PERSONAS ATENDIDAS.</t>
  </si>
  <si>
    <t>Ferias de la Salud y Brigadas del Municipio de Mérida</t>
  </si>
  <si>
    <t>Ampliar la cobertura de los servicios de Salud mediante acciones de Protección , Diagnostico y Prevención de la Salud en formato móvil para acercar los servicios a las personas y comisarías del Municipio de Mérida</t>
  </si>
  <si>
    <t>HABILITAR LA OPERACIÓN DE ESPACIOS PÚBLICOS Y/O DIGITALES PARA LA PROMOCIÓN DE PROGRAMAS DE ALIMENTACIÓN SALUDABLES</t>
  </si>
  <si>
    <t>NÚMERO DE CONSULTAS NUTRICIONALES PRESENCIALES Y/O VIRTUALES OTORGADAS</t>
  </si>
  <si>
    <t xml:space="preserve">ELABORACIÓN DE UN PLAN NUTRICIONAL INTEGRAL PRESENIAL Y/O VIRTUAL PARA MUJEES EMBARAZADAS, NIÑAS Y NIÑOS MENORES DE 5 AÑOS </t>
  </si>
  <si>
    <t>ELABORACIÓN DE UN PLAN NUTRICIONAL PRESENCIAL O VIRTUAL ADECUADO COMO PARTE DEL TRATAMIENTO PARA LAS PERSONAS BENEFICIADAS</t>
  </si>
  <si>
    <t>CAPACITACIÓN PRESENCIAL Y/O VIRTUAL EN TEMAS DE EDUCACIÓN ALIMENTARIA Y NUTRICIONAL COMO PARTE DE LA PROMOCIÓN DE SALUD</t>
  </si>
  <si>
    <t>CAPACITACIÓN PRESENCIAL Y/O VIRTUAL EN ESTILO DE VIDA SALUDABLES A PERSONAS LABORALMENTE ACTIVAS</t>
  </si>
  <si>
    <t xml:space="preserve">META </t>
  </si>
  <si>
    <t xml:space="preserve"> AYUDA ALIMENTARIA DIRECTA (DESPENSA) ENTREGADA A LAS Y LOS  PERSONAS BENEFICIARIAS DE LOS COMEDORES INTEGRALES QUE PRSENTAN INSEGURIDAD ALIMENTARIA, PARA MEJORAR SU ESTADO DE NUTRICIÓN</t>
  </si>
  <si>
    <t>CAPACITACIÓN PRESENCIAL Y/O VIRTUALES EN LACTANCIA MATERNA Y ALIMENTACIÓN COMPLEMENTARIA</t>
  </si>
  <si>
    <t>NÚMERO DE PERSONAS CAPACITADAS PRESENCIAL Y/O VIRTUAL EN TEMAS DE LACTANCIA MATERNA Y ALIMENTACIÓN COMPLEMENTARIA.</t>
  </si>
  <si>
    <t xml:space="preserve">CAPACITACIÓN PRESENCIAL Y/O VIRTUAL DE LOS SIETES COMPORTAMIENTOS PARA EL AUTOCUIDADO EN DIABETES. </t>
  </si>
  <si>
    <t>NÚMERO DE PERSONAS CAPACITAS PRESENCIAL Y/O EN LÍNEA EN TEMAS QUE INVOLUCRAN LOS COMPORTAMIENTOS PARA AUTOCUIDADOS EN DIABETES.</t>
  </si>
  <si>
    <t>MEDICIÓN DE GLUCEMIA CAPILAR A LAS PERSONAS QUE VIVEN CON ALGÚN FACTOR DE RIESGO PARA DESARROLLAR DIABETES PROPORCIONADA COMO PARTE DE LA DE LA PREVENCION Y DETECCIÓN OPORTUNA DE LA ENFERMEDAD.</t>
  </si>
  <si>
    <t xml:space="preserve">NÚMERO DE PERSONAS A LAS QUE SE LE TOMAN LA GLUCEMIA CAPILAR COMO PARTE DE LA PROMOCIÓN DE LA SALUD Y PREVENCIÓN DE LA ENFERMEDAD. </t>
  </si>
  <si>
    <t>NÚMERO DE BENEFICIARIOS EN ORIENTACIÓN PSICOLOGICA.</t>
  </si>
  <si>
    <t>PORCENTE DE CUMPLIMIENTO</t>
  </si>
  <si>
    <t>NÚMERO DE NUEVAS PERSONAS BENEFICIADAS</t>
  </si>
  <si>
    <t>NÚMERO DE CONSULTAS BRINDADAS</t>
  </si>
  <si>
    <t>ATENCIÓN INDIVIDUAL Y DE PAREJA A NUEVOS USUARIOS Y USUARIAS DE LA CONSULTA DE APOYO PSICOLÓGICO.</t>
  </si>
  <si>
    <t>FOMENTAR LA PROMOCIÓN DE LA SALUD Y LA PREVENCIÓN DE ENFERMEDADES EN DISTINTAS MODALIDADES, TANTO COMO PRESENCIALES COMO VIRTUALES O REMOTAS, A TRAVÉS DEL USO DE HERFRAMIENTAS DIGITALES.</t>
  </si>
  <si>
    <t>ESTABLECER PROGRAMAS TRANSVERSALES DE MANERA INTEGRAL, QUE APOYEN A LOS HABITANTES DEL MUNICIPIO EN LA ATENCIÓN DE ENFERMEDADES CRONICOMETABOLICAS MEDIANTE ASISTENCIA PRESENCIAL Y/O VIRTUAL.</t>
  </si>
  <si>
    <t>AMPLIAR LA COBERTURA DEL PROGRAMA MÉDICO A DOMICILIO</t>
  </si>
  <si>
    <t>AMPLIAR LA COBERTURA DE PROGRAMAS DE PREVENCIÓN Y DETECCIÓN OPORTUNA DE PADECIMIENTOS Y ENFERMEDADES ENTRE LA POBLACIÓN DEL MUNICIPIO.</t>
  </si>
  <si>
    <t>ACERCAR  LOS SERVICIOS DE SALUD A LOS HABITANTES DE LA TERCERA EDAD, MUJERES EMBARAZADAS Y PERSONASCON DISCAPACIDAD DEL MUNICIPIO DE MÉRIDA, MEDIANTE EL SERVICIO DE VISITAS DOMICILIARIAS Y SEGUIMIENTO A LOS PADECIMIENTOS</t>
  </si>
  <si>
    <t>Número de acciones realizadas</t>
  </si>
  <si>
    <t>Acciones de protección realizadas por el personal de salud en los módulos médicos.</t>
  </si>
  <si>
    <t>Realización de acciones de difusión presencial y/o virtual de protocolos de prevención, protección y atención a la salud.</t>
  </si>
  <si>
    <t>Realización de talleres y platicas de capacitación para el uso de maquinaria y equipamiento de protección.</t>
  </si>
  <si>
    <t>Número de participantes.</t>
  </si>
  <si>
    <t>Acciones de Fumigación permanente.</t>
  </si>
  <si>
    <t xml:space="preserve">Número de espacios públicos atendidos y comisarías del municipio de mérida.                                                                                                        </t>
  </si>
  <si>
    <t>Acciones de control Larvario Y Ejecución de trabajos de abatizacion permanente.</t>
  </si>
  <si>
    <t>Número de acciones y trabajos realizados de control larvario en espación públicos y comisarías del municipio.</t>
  </si>
  <si>
    <t>Número de acciones y trabajos realizados de control larvario en espaciós públicos, colonías y comisarías del municipio.</t>
  </si>
  <si>
    <t>Realizaciones de Esterilizaciones a perros y gatos en el modulo veterinario en convenio y en clinicas particulares para la proteccion y prevencion de enfermedades y riesgos en la poblacion del municipio de Mérida</t>
  </si>
  <si>
    <t>Número de Vacunas antirrabicas aplicadas en campaña</t>
  </si>
  <si>
    <t>Aplicación de la vacuna antirrabica gratuita a perros y gatos en el módulo médico veterinario para la proteccion y prevencion de enfermedades y riesgos en la poblacion del municipio.</t>
  </si>
  <si>
    <t>DAR ATENCIÓN MÉDICA VETERINARIA (PERROS Y GATOS), MEDIANTE CONSULTAS, APLICACIÓN DE VACUNA ANTIRRABICA Y REALIZACION DE ESTERILIZACIONES EN EL MÓDULO VETERINARIO Y EN CAMPAÑAS PARA LA PROTECCIÓN Y PREVENCIÓN DE ENFERMEDADES Y RIESGOS EN LA POBLACIÓN DEL MUNICIPIO.</t>
  </si>
  <si>
    <t>MÓDULOS VETERINARIOS MUNICIPALES.</t>
  </si>
  <si>
    <t>GESTIONAR LA AMPLIACIÓN Y MJEORAMIENTO DE LOS SERVICIOS DE SALUD EN EL MUNICIPIO</t>
  </si>
  <si>
    <t>IMPLEMENTAR EL PROGRAMA MUNICIAL DE SALUD PARA LA PREVENCIÓN, PROTECCIÓN Y ATENCIÓN A LA POBLACIÓN DEL MUNICIPIO DE MÉRIDA EN LA LUCHA CONTRA EL COVID 19.</t>
  </si>
  <si>
    <t xml:space="preserve">Difusión a la población sobre acciones de prevención casa por casa en colonías y comisarias de Mérida. </t>
  </si>
  <si>
    <t>Pláticas de prevención de la salud en la mesa de atención ciudadana (Cáncer de mama, diabetes y covid 19)</t>
  </si>
  <si>
    <t xml:space="preserve">Número de asistentes y/o pacientes. </t>
  </si>
  <si>
    <t>Ejecución de acciones de detección de enfermería en los asistentes a las ferias.</t>
  </si>
  <si>
    <t>Número de detecciones por jornada.</t>
  </si>
  <si>
    <t>Realización de mastografías y ultrasonidos a mujeres del municipio para la detección y acción de cáncer de mama.</t>
  </si>
  <si>
    <t>Progamación de consultas dentales.</t>
  </si>
  <si>
    <t>Programación de consultas médicas.</t>
  </si>
  <si>
    <t>Atención de pacientes en consultas de Nutrición.</t>
  </si>
  <si>
    <t>Número de pacientes atendidas.</t>
  </si>
  <si>
    <t>Número de consultas dentales.</t>
  </si>
  <si>
    <t>Número de consultas médicas realizadas.</t>
  </si>
  <si>
    <t xml:space="preserve">Número de pacientes atendidos. </t>
  </si>
  <si>
    <t>Atención de pacientes en consultas de Psicología Clínica.</t>
  </si>
  <si>
    <t>Atención y diagnostico de pacientes para rehabilitación.</t>
  </si>
  <si>
    <t>Pláticas de prevención de la salud en la mesa de atención ciudadana (covid 19)</t>
  </si>
  <si>
    <t>META 800,000</t>
  </si>
  <si>
    <t xml:space="preserve">META ANUAL </t>
  </si>
  <si>
    <t xml:space="preserve"> 40,000                       5500</t>
  </si>
  <si>
    <t xml:space="preserve"> SALUD Y BIENESTAR SOCIAL</t>
  </si>
  <si>
    <t>DIRECCION DE SALUD Y BIENESTAR SOCIAL</t>
  </si>
  <si>
    <t>DESPACHO DEL DIRECTOR DE SALUD Y BIENESTAR SOCIAL</t>
  </si>
  <si>
    <t>PROGRAMA DE SALUD Y BIENESTAR EN ACCIÓN</t>
  </si>
  <si>
    <t>ELEVAR LA CALIDAD DE VIDA DE LA POBLACIÓN DEL MUNICIPIO MEDIANTE EL FORTALECIMIENTO Y AMPLIACIÓN DE COBRTURA DE LOS SERVICIOS DE SALUD Y LA CULTURA DE VIDA SALUDABLE EN COLONIAS Y COMSARÍAS DE MÉRIDA</t>
  </si>
  <si>
    <t>13 A 17 AÑOS</t>
  </si>
  <si>
    <t>19 A 29 AÑOS</t>
  </si>
  <si>
    <t>31 A 59 AÑOS</t>
  </si>
  <si>
    <t>61 AÑOS O MÁS</t>
  </si>
  <si>
    <t>FOMENTAR LA PROMOCIÓN DE LA SALUD Y PREVENCIÓN DE ENFERMEDADES, EN DISTINTAS MODALIDADES, TANTO PRESENCIALES COMO VIRTUALES O REMOTAS, ATRAVÉS DEL USO DE HERRAMIENTAS DIGITALES</t>
  </si>
  <si>
    <t>GESTIONAR LA AMPLIACIÓN Y MEJORAMIENTO DE LOS SERVICIOS DE SALUD EN EL MUNICIPIO</t>
  </si>
  <si>
    <t>ESTABLECER LOS CONSEJOS CONSULTIVO NECESARIOS PARA ATENDER ASUNTOS DE INTERÉS RELEVANTES PARA EL GOBIERNO MUNICIPAL Y LAS PERSONAS QUE HABITAN EN EL MUNICIPIO, CON EL OBJETO DE ORIENTAR MEJOS LAS POLÍTICAS PÚBLICAS, ABRIR ESPACIOS DE INTERLOCUCIÓN ENTRE LA CIUDADANÍA Y CONJUNTAR ESFUERZOS</t>
  </si>
  <si>
    <t>CONSEJO MUNICIPAL DE SALUD</t>
  </si>
  <si>
    <t>COORDINAR  LOS ESFUERZOS ENTRE LOS 3 NIVELES DE GOBIERNO PARA PREVENIR Y ATENDER A LA POBLACIÓN EN TEMAS DE SALUD MEDIANTE LA CREACIÓN DEL CONSEJO CONSULTIVO MUNICIPAL DE LA SALUD</t>
  </si>
  <si>
    <t>TOTAL SESIONES REALIZADAS</t>
  </si>
  <si>
    <t>TOTAL VISITAS REALIZADAS</t>
  </si>
  <si>
    <t>TOTAL ACCIONES REALIZADAS</t>
  </si>
  <si>
    <t>CONSOLIDAR LOS SERVICIOS EN LOS MÓDULOS VETERINARIOS PARA CONTRIBUIR A LA SALUD DE LOS ANIMALES DOMÉSTICOS</t>
  </si>
  <si>
    <t>ESTABLECER PROGRAMAS TRANSVERSALES DE MANERA INTEGRAL, QUE APOYEN A LOS HABITANTES DEL MUNICIPIO EN LA ATENCIÓN DE ENFERMEDADES CRÓNICAS METABÓLICAS, MEDIANTE ASISTENCIA PRESENCIAL Y/O VIRTUAL</t>
  </si>
  <si>
    <t>CREAR VINCULOS CON OSC PARA PROMOVER Y REALIZAR CAMPAÑAS DE ESTERILIZACIÓN E IDENTIFICACIÓN DE ANIMALES DOMÉSTICOS</t>
  </si>
  <si>
    <t>Programacion de sesiones del Comité Municipal de Salud</t>
  </si>
  <si>
    <t>Número de vistas realizadas</t>
  </si>
  <si>
    <t>Visitas de contacto a informantes claves de la comunidad para promocionar programas y proyectos de Salud</t>
  </si>
  <si>
    <t>Recorridos para el reconocimiento de la problematica de la comunidad e impartición de información a las y los habitantes sobre diversos temas de Salud a Domicilio</t>
  </si>
  <si>
    <t>Impartición de Pláticas de Promoción y Prevención</t>
  </si>
  <si>
    <t>Realización de Acciones de Promoción de la Salud con grupos formados</t>
  </si>
  <si>
    <t>Integración con la mesa de Promoción de la Salud en eventos en colonias y comisarías</t>
  </si>
  <si>
    <t>Número de Personas atendidas en Pláticas</t>
  </si>
  <si>
    <t>Número de Sesiones Realizadas</t>
  </si>
  <si>
    <t xml:space="preserve">FOMENTAR LA PROMOCIÓN DE LA SALUD Y LA PREVENCIÓN DE ENFERMEDADES EN DISTINTAS MODALIDADES, TANTO COMO PRESENCIALES COMO VIRTUALES O REMOTAS, A TRAVÉS DEL USO DE HERRAMIENTAS DIGITALES.                                                                     </t>
  </si>
  <si>
    <t>IMPLEMENTAR EL PROGRAMA MUNICIPAL DE SALUD, PARA LA PREVENCIÓN, PROTECCIÓN Y ATENCIÓN A LA POBALCIÓN DEL MUNICIPIO DE MÉRIDA EN LA LUCHA CONTRA EL COVID-19</t>
  </si>
  <si>
    <t xml:space="preserve">REALIZAR ACCIONES PARA LA PREVENCIÓN Y PROMOCIÓN DE LA SALUD, CON LA FINALIDAD DE PREVENIR ENFERMEDADES MEDIANTE TRABAJOS E INTERVENCIONES EN FUMIGACIÓN Y ABATIZACIÓN CON EL FIN DE GENERAR ENTORNOS SALUDABLES PARA LOS HABITANTES DE LA CIUDAD DE MÉRIDA Y SUS COMISARÍAS.                                      </t>
  </si>
  <si>
    <t>Implementación del Programa de Fumigación en el Municipio con financiamiento de particulares</t>
  </si>
  <si>
    <t>Implementación del Programa de abatización en el Municipio con financiamiento de particulares</t>
  </si>
  <si>
    <t xml:space="preserve">FOMENTAR LA PROMOCIÓN DE LA SALUD Y LA PREVENCIÓN DE ENFERMEDADES EN DISTINTAS MODALIDADES, TANTO COMO PRESENCIALES COMO VIRTUALES O REMOTAS, A TRAVÉS DEL USO DE HERRAMIENTAS DIGITALES.                                                                                                                                                                                                      </t>
  </si>
  <si>
    <t>Número de Embarazadas atendidas</t>
  </si>
  <si>
    <t>Programación de Consultas médicas y servicio de enfermería a domicilio a personas con discapacidad</t>
  </si>
  <si>
    <t>Número de consultas realizadas</t>
  </si>
  <si>
    <t>Número de pacientes atendidos</t>
  </si>
  <si>
    <t>Programación de Consultas médicas y servicio de enfermería a domicilio a personas de la tercera edad</t>
  </si>
  <si>
    <t>Programación de Consultas médicas y servicio de enfermería a domicilio a mujeres embarazadas</t>
  </si>
  <si>
    <t>Ultrasonidos Unidad Móvil</t>
  </si>
  <si>
    <t>Programación de sesiones de Rehabilitacion</t>
  </si>
  <si>
    <t>Número de sesiones de Rehabilitación</t>
  </si>
  <si>
    <t>Programación de Consultas Médicas</t>
  </si>
  <si>
    <t>Programación de Consultas Dentales</t>
  </si>
  <si>
    <t>Número de Consultas Médicas proporcionadas</t>
  </si>
  <si>
    <t>Número de Consultas Dentales</t>
  </si>
  <si>
    <t>Ejecución de acciones preventivas en los Módulos Médicos</t>
  </si>
  <si>
    <t>Número de Detecciones realizadas</t>
  </si>
  <si>
    <t>IMPLEMENTACION DEL PROGRAMA MUNICIPAL DE SALUD PARA LA PREVENCIÓN, PROTECCIÓN Y ATENCIÓN A LA POBLACIÓN DEL MUNICIPIO DE MÉRIDA EN LA LUCHA CONTRA EL COVID-19</t>
  </si>
  <si>
    <t xml:space="preserve">OPERATIVIDAD, SEGUIMIENTO Y VIGILANCIA PARA EL CONTROL DE ENFERMEDADES EN EMERGENCIAS EPIDEMIOLOGICAS EN LA POBLACIÓN DEL MUNICIPIO DE MÉRIDA </t>
  </si>
  <si>
    <t>GARANTIZAR DESDE EL GOBIERNO MUNICIPAL EL DERECHO A LA SALUD DE LOS HABITANTES DEL MUNICIPIO DE MERIDA, SALVAGUARDANDO LA VIDA MEDIANTE ACCIONES DE RPOTECCIÓN, CONTENSIÓN, CANALIZACIÓN, ORIENTACIÓN E INFRAESTRUCTURA, ASÍ COMO DISTRIBUCIÓN DE INSUMOS CON INFRAESTRUCTURA Y ACCIONES INNOVADORA EN TODO EL TERRITORIO DEL MUNICIPIO</t>
  </si>
  <si>
    <t>NÚMERO DE PERSONAS CAPACITADAS PRESENCIAL Y/O VIRTUAL EN TEMAS DE PROMOCIÓN DE LA SALUD EN EL ÁREA LABORAL</t>
  </si>
  <si>
    <t xml:space="preserve">PERSONAS BENEFICIADAS </t>
  </si>
  <si>
    <t>1 A 11 AÑOS</t>
  </si>
  <si>
    <t>2 A 11 AÑOS</t>
  </si>
  <si>
    <t>14 A 17 AÑOS</t>
  </si>
  <si>
    <t>20 A 29 AÑOS</t>
  </si>
  <si>
    <t>32 A 59 AÑOS</t>
  </si>
  <si>
    <t>62 AÑOS O MÁS</t>
  </si>
  <si>
    <t>ELIGE VIVIR SANO</t>
  </si>
  <si>
    <t>MEJORAR EL ESTADO DE NUTRICIÓN DE LAS PERSONAS EN SITUACIÓN DE VULNERABILIDAD DEL MUNICIPIO DE MÉRIDA MEDIANTE ESTRATEGIAS DE EDUCACIÓN, PROMOCIÓN, PREVENCIÓN, VIGILANCIA E INVESTIGACIÓN ALIMENTARIA Y NUTRICIONAL</t>
  </si>
  <si>
    <t>EDUCAR SOBRE HÁBITOS Y VALORES ALIMENTICIOS EN LAS NIÑAS, NIÑOS Y SUS FAMILIAS, DESAFIANDO UNA ALIMENTACIÓN INADECUADA, ALTA EN GRASAS SATURADAS Y ALIMENTOS ULTRAPROCESADOS E INTEGRANDO LAS ELECCIONES SALUDABLES EN SU VIDA COTIDIANA</t>
  </si>
  <si>
    <t>DIAGNOSTICOS NUTRICIONALES A LOS VISITANTES DEL CENTRO DE EDUCACIÓN ALIMENTARIA Y NUTRICIONAL DE LA COMISARÍA DE CHOLUL</t>
  </si>
  <si>
    <t>NÚMERO DE DIAGNOSTICOS OTORGADOS A LOS VISITANTES DEL CENTRO DE EDUCACIÓN ALIMENTARIA Y NUTRICIONAL</t>
  </si>
  <si>
    <t>VISITAS AL ESPACIO DE EDUCACÓN ALIMENTARIA DENTRO DEL CENTRO DE EDUCACIÓN ALIMENTARIA Y NUTRICIONAL DE LA COMISARÍA DE CHOLUL</t>
  </si>
  <si>
    <t>NÚMERO DE VISITAS AL ESPACIO DE EDUCACÓN ALIMENTARIA DENTRO DEL CENTRO DE EDUCACIÓN ALIMENTARIA Y NUTRICIONAL</t>
  </si>
  <si>
    <t>ABRIL</t>
  </si>
  <si>
    <t xml:space="preserve">TOTAL KILOMETROS RECORRIDOS </t>
  </si>
  <si>
    <t>Número de espacios públicos, colonías y comisarías atendidas.</t>
  </si>
  <si>
    <t xml:space="preserve">TOTAL ESPACIOS ATENDIDOS </t>
  </si>
  <si>
    <t>Número de manzanas reconocidas.</t>
  </si>
  <si>
    <t>TOTAL MANZANAS ATENDIDAS</t>
  </si>
  <si>
    <t>TOTAL DETECCIONES REALIZADAS</t>
  </si>
  <si>
    <t>NÚMERO DE BENEFICIARIOS CAPACITADOS EN TEMAS DE EDUCACIÓN ALIMENTARIA Y NUTRICIONAL</t>
  </si>
  <si>
    <t>EVALUACIÓN DE PROGRAMAS PRESUPUESTARIOS DERIVADOS DEL PLAN MUNICIPAL DE DESARROLLO 2021-2024</t>
  </si>
  <si>
    <t>INDICADORES DE GESTIÓN</t>
  </si>
  <si>
    <t xml:space="preserve">DATOS ESTADÍSTICOS  </t>
  </si>
  <si>
    <t>Salud y Bienestar Social</t>
  </si>
  <si>
    <t>N/A</t>
  </si>
  <si>
    <t>Juventud</t>
  </si>
  <si>
    <t>BASE DE DATOS</t>
  </si>
  <si>
    <t>DESGLOSE DE ACTIVIDADES</t>
  </si>
  <si>
    <t>MUJERES</t>
  </si>
  <si>
    <t>HOMBRES</t>
  </si>
  <si>
    <t>OTRO</t>
  </si>
  <si>
    <t>DESARROLLAR E IMPULSAR  LAS COMPETENCIAS Y CAPACIDADES EN LAS Y LOS JÓVENES PARA DESPERTAR E IMPULSAR SU LIDEAZGO, INVOLUCRÁNDOLOS EN TEMAS SOCIALES A TRAVÉS DEL EMPODERAMIENTO JUVENIL</t>
  </si>
  <si>
    <t>JUVENTUD IMPARABLE</t>
  </si>
  <si>
    <t>PROMOVER EL LIDERAZGO JUVENIL MEDIANTE ACCIONES QUE FOMENTEN EL DESARROLLO DEL POTENCIAL DE LAS Y LOS JÓVNES PARA SU BIENESTAR Y PARA APOTAR A LA SOCIEDAD</t>
  </si>
  <si>
    <t>IMPLEMENTACIÓN DE ACTIVIDADES QUE PROMUEVAN LA CULTURA URBANA A TRAVÉS DE MURALES DE GRAFFITI, DEPORTES EXTREMOS, FREESTYLE, BREAK DANCE Y FOTOGRAFÍA URBANA PARA PROMOCIÓN DE LOS DERECHOS CULTURALES (PINTA NO MANCHES, ENAMORA MÉRIDA, JORNADA DE ARTE URBANO Y CARNAVAL DE MÉRIDA).</t>
  </si>
  <si>
    <t>MURALES DE GRAFFITI</t>
  </si>
  <si>
    <t>Población infantil                     (0-11 años)</t>
  </si>
  <si>
    <t>Adolescentes                (12 a 17 años)</t>
  </si>
  <si>
    <t>Jóvenes                            (18 a 29 años)</t>
  </si>
  <si>
    <t>ADULTOS                      (30 a 59 años)</t>
  </si>
  <si>
    <t>60 años en adelante</t>
  </si>
  <si>
    <t>TOTAL DE PERSONAS ATENDIDAS:</t>
  </si>
  <si>
    <t>MODALIDAD EN LÍNEA</t>
  </si>
  <si>
    <t>DEPORTES EXTREMOS</t>
  </si>
  <si>
    <t xml:space="preserve"> FREESTYLE</t>
  </si>
  <si>
    <t>NÚMERO DE ASISTENTES</t>
  </si>
  <si>
    <t>BREAK DANCE</t>
  </si>
  <si>
    <t>FOTOGRAFÍA URBANA</t>
  </si>
  <si>
    <t>PINTA NO MANCHES</t>
  </si>
  <si>
    <t>ENAMORA MÉRIDA</t>
  </si>
  <si>
    <t>Adolescentes               (12 a 17 años)</t>
  </si>
  <si>
    <t>Jóvenes                           (18 a 29 años)</t>
  </si>
  <si>
    <t>JORNADA DE ARTE URBANO</t>
  </si>
  <si>
    <t xml:space="preserve"> CARNAVAL DE MÉRIDA</t>
  </si>
  <si>
    <t>IMPARTICIÓN DE ACCIONES PRESENCIALES Y/O EN LÍNEA PARA LA PREVENCIÓN DE LA PROBLEMÁTICA JUVENIL, DESARROLLO DE LIDERAZGO Y SU INVOLUCRAMIENTO EN TEMAS DE LA CIUDAD (JUVENTUD LIBRE, RED DE EMPRENDIMIENTOS, AYUNTAMIENTO EN MI UNIVERSIDAD, BOLSA DE EMPLEO JUVENIL, TARJETA DE JUVENTUD IMPARABLE, BECAS CREA+,  PREMIO MUNICIPAL DE LA JUVENTUD, GUIA DEL ADOLESCENTE, RED DE ORGANISMOS SOCIALES, VOLUNTARIADOS, JUVENTUD IMPARABLE, FERIAS DE SALUD JUVENIL MUNICIPAL).</t>
  </si>
  <si>
    <t>JUVENTUD LIBRE</t>
  </si>
  <si>
    <t>RED DE EMPRENDIMIENTOS</t>
  </si>
  <si>
    <t>AYUNTAMIENTO EN MI UNIVERSIDAD</t>
  </si>
  <si>
    <t>BOLSA DE EMPLEO JUVENIL</t>
  </si>
  <si>
    <t>TARJETA DE JUVENTUD IMPARABLE</t>
  </si>
  <si>
    <t xml:space="preserve"> BECAS CREA+</t>
  </si>
  <si>
    <t xml:space="preserve"> PREMIO MUNICIPAL DE LA JUVENTUD</t>
  </si>
  <si>
    <t xml:space="preserve"> GUIA DEL ADOLESCENTE</t>
  </si>
  <si>
    <t>RED DE ORGANISMOS SOCIALES</t>
  </si>
  <si>
    <t>NÚMERO DE A</t>
  </si>
  <si>
    <t>VOLUNTARIADOS</t>
  </si>
  <si>
    <t>ELABORAR PROGRAMAS INTEGRALES DE EDUCACIÓN SEXUAL Y REPRODUCTIVA, DIRIGIDO A JÓVENES DEL MUNICIPIO.</t>
  </si>
  <si>
    <t>FERIAS DE LA SALUD</t>
  </si>
  <si>
    <t>IMPARTICIÓN DE TALLERES Y PLÁTICAS PREVENTIVAS, REALIZACIÓN DE ACTIVIDADES RECREATIVAS, DEPORTIVAS Y ECOLÓGICAS EN LOS ESPACIOS DE DESARROLLO INTEGRAL JUVENIL Y EN ESPACIOS PÚBLICOS EN EL MUNICIPIO (CENTRO DE DESARROLLO INTEGRAL JUVENIL).</t>
  </si>
  <si>
    <t>REALIZACIÓN DE TALLERES Y PLÁTICAS PREVENTIVAS</t>
  </si>
  <si>
    <t>CENTRO DE DESARROLLO JUVENIL</t>
  </si>
  <si>
    <t>DECIDE JOVEN</t>
  </si>
  <si>
    <t>ENCUENTROS CON MI ALCALDE</t>
  </si>
  <si>
    <t>MES DE LA JUVENTUD</t>
  </si>
  <si>
    <t>BAZARES JUVENILES</t>
  </si>
  <si>
    <t>COMITÉ MUNICIPAL DE DESARROLLO JUVENIL</t>
  </si>
  <si>
    <t>EVALUACIÓN DE PROGRAMAS PRESUPUESTARIOS DERIVADOS DEL PLAN MUNICIPAL DE DESARROLLO 2018-2021</t>
  </si>
  <si>
    <t>Secretaria Técnica del Deporte</t>
  </si>
  <si>
    <t>Comités deportivos</t>
  </si>
  <si>
    <t>TOTAL ANUAL</t>
  </si>
  <si>
    <t>INDICADOR</t>
  </si>
  <si>
    <t>Adecuar y mejorar las instalaciones deportivas  para la práctica del deporte adaptado.</t>
  </si>
  <si>
    <t>COMITÉS DEPORTIVOS EN EL MUNICIPIO DE MÉRIDA</t>
  </si>
  <si>
    <t>FOMENTAR LA PARTICIPACIÓN SOCIAL Y LA INTEGRACIÓN DE LAS PERSONAS Y LAS FAMILIAS, A TRAVÉS DE ACTIVIDADES DE DESARROLLO COMUNITARIO Y LA PRÁCTICA DEL DEPORTE, ACTIVIDADES SOCIAES Y RECREATIVAS</t>
  </si>
  <si>
    <t>EJECUCIÓN DE ACCIONES DE MANTENIMIENTO Y REHABILITACIÓN Y ESPACIOS DEPORTIVOS</t>
  </si>
  <si>
    <t>Número de acciones  de mantenimiento y rehabilitación realizadas</t>
  </si>
  <si>
    <t>Adolescentes (12 a 17 años</t>
  </si>
  <si>
    <t>Jóvenes (18 a 29años)</t>
  </si>
  <si>
    <t>TOTAL DE ACCIONES</t>
  </si>
  <si>
    <t>Colonias</t>
  </si>
  <si>
    <t>Comisarías</t>
  </si>
  <si>
    <t>CARACTERISTICA</t>
  </si>
  <si>
    <t>Discapacidad</t>
  </si>
  <si>
    <t>Pueblos Originarios</t>
  </si>
  <si>
    <t>DISTRIBUCIÓN DE APOYOS A DEPORTISTAS EN MATERIAL Y HERRAMIENTAS DEPORTIVAS DEL MUNICIPIO DE MÉRIDA Y SUS COMISARÍAS.</t>
  </si>
  <si>
    <t>Número de apoyos de material deportivo otorgados</t>
  </si>
  <si>
    <t>1,600 BENEFICIADOS</t>
  </si>
  <si>
    <t>TOTAL DE APOYOS</t>
  </si>
  <si>
    <t>Reestructuración de los Comités deportivos para un mejor funcionamiento</t>
  </si>
  <si>
    <t>REALIZACIÓN DE ACTIVIDADES, TORNEOS Y CAMPEONATOS EN LAS COLONIAS Y COMISARÍAS DEL MUNICIPIO DE MÉRIDA.</t>
  </si>
  <si>
    <t>Número de asistentes a eventos realizados</t>
  </si>
  <si>
    <t>2,500 BENEFICIADOS</t>
  </si>
  <si>
    <t>TOTAL DE PERSONAS ATENDIDAS</t>
  </si>
  <si>
    <t>CREACION DE COMITÉS DEPORTIVOS EN BARRIOS, COLONIAS Y COMISARÍAS DEL MUNICIPIO DE MÉRIDA.</t>
  </si>
  <si>
    <t>Número de Comités deportivos</t>
  </si>
  <si>
    <t xml:space="preserve">20 COMITES </t>
  </si>
  <si>
    <t>TOTAL DE COMITÉS INSTALADOS</t>
  </si>
  <si>
    <t>Secretaría Ténica del deporte</t>
  </si>
  <si>
    <t>Promoción Deportiva</t>
  </si>
  <si>
    <t>AMPLIAR LA OFERTA DEPORTIVA Y CONSOLIDAR LOS EVENTOS ESPECIALES DEPORTIVOS Y EMBLEMÁTICOS DEL MUNICIPIO, A TRAV´S DE LA MODALIDAD HÍBRIDA (PRESENCIAL- VIRTUAL) Y FAVORECIENDO EL USO DE ESPACIOS ABIERTOS.</t>
  </si>
  <si>
    <t xml:space="preserve">15554
</t>
  </si>
  <si>
    <t>EVENTOS DEPORTIVOS ESPECIALES EN EL MUNICIPIO DE MÉRIDA.</t>
  </si>
  <si>
    <t>FOMENTAR LA PARTICIPACIÓN SOCIAL Y LA INTEGRACIÓN DE LAS PERSONAS Y LAS FAMILIAS, A TRAVÉS DE ACTIVIDADES DE DESARROLLO COMUNITARIO Y LA PRÁCTICA DEL DEPORTE , ACTIVIDADES SOCIALES Y RECRATIVAS</t>
  </si>
  <si>
    <r>
      <t>COPA MUNICIPAL DE GIMN</t>
    </r>
    <r>
      <rPr>
        <sz val="11"/>
        <rFont val="Calibri"/>
        <family val="2"/>
      </rPr>
      <t>ASIA DE MANERA PRESENCIAL Y/O VIRTUAL, BIENESTAR EN ACCIÓN</t>
    </r>
  </si>
  <si>
    <t>Número de participntes</t>
  </si>
  <si>
    <t>META ANUAL 12,0000 CADA CONCEPTO A MEDIR LLEVA SU SU META ANUAL</t>
  </si>
  <si>
    <t>POBLACIÓN IFANTIL (0 A 11 AÑOS)</t>
  </si>
  <si>
    <t>ADOLESCENTES (12 A 17 AÑOS)</t>
  </si>
  <si>
    <t>JÓVENES (18 A 29 AÑOS)</t>
  </si>
  <si>
    <t>ADULTOS (30 A 59 AÑOS)</t>
  </si>
  <si>
    <t>ADULTOS MAYORES (60 AÑOS EN ADELANTE)</t>
  </si>
  <si>
    <t xml:space="preserve">DISCAPACIDAD </t>
  </si>
  <si>
    <t>PROGRAMACIÓN DE TORNEOS, CAMPEONATOS Y CARRERAS EN TODOS LOS NIVELES DE COMPETENCIA DE MANERA PRESENCIAL Y/O VIRTUAL, BIENESTAR EN ACCIÓN</t>
  </si>
  <si>
    <t>Número de eventos</t>
  </si>
  <si>
    <t>PROGRAMA DE CURSOS RECREATIVOS Y DEPORTIVOS PARA NIÑOS Y JÓVENES DE MANERA PRESENCIAL Y/O VIRTUAL, BIENESTAR EN ACCIÓN</t>
  </si>
  <si>
    <t>Número de participantes</t>
  </si>
  <si>
    <t>10000 BENEFICIADOS</t>
  </si>
  <si>
    <t>REALIZACIÓN DE LA COPA MUNICIPAL DE NATACIÓN DE MANERA PRESENCIAL Y/O VIRTUAL, BIENESTAR EN ACCIÓN</t>
  </si>
  <si>
    <t>REALIZACIÓN DEL TORNEO MUNICIPAL DE FÚTBOL DE BARRIOS Y COMISARÍAS DE MANERA PRESENCIAL Y/O VIRTUAL, BIENESTAR EN ACCIÓN</t>
  </si>
  <si>
    <t>Número de equipos</t>
  </si>
  <si>
    <t>Fomento y promoción de la activación y la disciplina física, a traves de la oferta municipal de academias y torneos deportivos en colonias y comisarías, privilegiando la modalidad virtual o remota a través del uso de herramientas digitales</t>
  </si>
  <si>
    <t>REALIZACIÓN DE TORNEOS DE PADEL PARA JÓVENES Y ADULTOS EN LA UNIDAD DEPORTIVA FCO. DE MONTEJO DE MANERA VIRTUAL Y/O PRESENCIAL, BIENESTAR EN ACCIÓN.</t>
  </si>
  <si>
    <t>NUMERO DE PARTICIPANTES</t>
  </si>
  <si>
    <t>250 BENEFICIADOS</t>
  </si>
  <si>
    <t>IMPARTICIÓN DE CLASES DE TAEK WONDO PARA NIÑOS Y JÓVENES EN AL UNIDAD DEPORTIVA FCO. DE MONTEJO  DE MANERA VIRTUAL Y/O PRESENCIAL, BIENESTAR EN ACCIÓN.</t>
  </si>
  <si>
    <t>Número de alumnos</t>
  </si>
  <si>
    <t>15000 BENEFICIADOS</t>
  </si>
  <si>
    <t xml:space="preserve"> IMPARTICIÓN DE CLASES DE TAEK WONDO EN EL POLIFUNCIONAL DE SAN JOSE TECOH DE MANERA PRESENCIAL Y/O VIRTUAL, BIENESTAR EN ACCIÓN.</t>
  </si>
  <si>
    <t>2500 BENEFICIADOS</t>
  </si>
  <si>
    <t xml:space="preserve"> IMPARTICIÓN DE CLASES DE TENIS PARA NIÑOS, JÓVENES Y ADULTOS EN LA UNIDAD LOS HERÓES DE MANERA PRESENCIAL Y/O VIRTUAL, BIENESTAR EN ACCIÓN.</t>
  </si>
  <si>
    <t>1500 BENEFICIADOS</t>
  </si>
  <si>
    <t>POBLACIÓN INFANTIL (0 A 11 AÑOS)</t>
  </si>
  <si>
    <t xml:space="preserve"> REALIZACIÓN DE ACTIVIDADES DE LA DISCIPLINA DE CROSSFIT PARA TODAS LAS EDADES EN LA UNIDAD DEPORTIVA FCO. DE MONTEJO, BIENESTAR EN ACCIÓN</t>
  </si>
  <si>
    <t xml:space="preserve"> IMPARTICIÓN DE ACTIVIDADES FISÍCAS EN EL GIMNASIO DEL CENTRO INTEGRAL DEL SUR DE MANERA PRESENCIAL Y/O VIRTUAL, BIENESTAR EN ACCIÓN.</t>
  </si>
  <si>
    <t>2000 BENEFICIADOS</t>
  </si>
  <si>
    <t>Desarrollar programas deportivos y actividades recreativas para la prevención de conductas de riesgo entre los niños, adolescentes y jóvenes, privilegiando la modalidad virtual o remota, a través del uso de herramientas digitales</t>
  </si>
  <si>
    <t xml:space="preserve"> ATENCIÓN A LAS SOLICITUDES DE APOYO A EVENTOS: LOGISTICA, MOBILIARIO Y AUDIO EN BIENESTAR EN ACCIÓN.</t>
  </si>
  <si>
    <t>Número de apoyos realizados</t>
  </si>
  <si>
    <t>1700 APOYOS</t>
  </si>
  <si>
    <t>DISTRIBUCIÓN DE MATERIAL DEPORTIVO Y RECREATIVO EN ESPECIE Y EN EFECTIVO, BIENESTAR EN ACCIÓN.</t>
  </si>
  <si>
    <t>Indice de apoyos otorgados</t>
  </si>
  <si>
    <t>REALIZACIÓN DE EVENTOS DE LUCHA LIBRE EN FORMA PRESENCIAL Y/O VIRTUAL.</t>
  </si>
  <si>
    <t>REALIZACIÓN DEL TRIATLÓN INFANTIL DE MANERA PRESECIAL Y/O VIRTUAL, BIENESTAR EN ACCIÓN</t>
  </si>
  <si>
    <t xml:space="preserve"> REALIZACIÓN DE TORNEOS DE BASQUETBOL PARA NIÑOS, JÓVENES Y ADULTOS EN LA UNIDAD DEPORTIVA CAUCEL, DE MANERA VIRTUAL Y/O PRESNECIAL, BIENESTAR EN ACCIÓN.</t>
  </si>
  <si>
    <t xml:space="preserve"> IMPARTICIÓN DE LA ESCUELA MUNICIPAL DE INSANITY PARA JÓVENES Y ADULTOS EN LA UNIDAD DEPORTIVA DE CAUCEL DE MANERA PRESENCIAL Y/O VIRTUAL, BIENESTAR EN ACCIÓN. </t>
  </si>
  <si>
    <t>NÚMERO DE ALUMNOS</t>
  </si>
  <si>
    <t xml:space="preserve"> IMPARTICIÓN DE LA ESCUELA MUNICIPAL DE KENDO, PARA JÓVENES Y ADULTOS EN LA UNIDAD DEPORTIVA CAUCEL DE MANERA PRESENCIA Y/O VIRTUAL, BIENESTAR EN ACCIÓN.</t>
  </si>
  <si>
    <t>NUMERO DE ALUMNOS</t>
  </si>
  <si>
    <t>JÓVENES (12 A 17 AÑOS)</t>
  </si>
  <si>
    <t xml:space="preserve"> IMPARTICIÓN DE LA ESCUELA MUNICIPAL DE YOGA PARA ADULTOS Y ADULTOS MAYORES EN LA UNIDAD DEPORTIVA CAUCEL DE MANERA PRESENCIAL Y/O VIRTUAL, BIENESTAR SOCIAL</t>
  </si>
  <si>
    <t xml:space="preserve"> IMPARTICIÓN DE LA ESCUELITA MUNICIPAL DE CAPOEIRA PARA NIÑOS, JOVENES Y ADULTOS EN LA UNIDAD DEPORTIVA CAUCEL DE MANERA PRESENCIAL Y/O VIRTUAL, BIENESTAR EN ACCIÓN.</t>
  </si>
  <si>
    <t xml:space="preserve"> ESCUELITA MUNICIPAL DE BOX PARA NIÑOS Y JÓVENES DE LA UNIDAD DEPORTIVA CAUCEL DE MANERA PRESENCIAL Y/O VIRTUAL, BIENESTAR EN ACCIÓN</t>
  </si>
  <si>
    <t>1200 BENEFICIADOS</t>
  </si>
  <si>
    <t xml:space="preserve"> IMPARTICIÓN DE LA ESCUELITA MUNICIPAL DE FÚTBOL SOCCER PARA NIÑOS Y JÓVENES EN LA UNIDAD DEPORTIVA CAUCEL DE MANERA PRESENCIAL Y/O VIRTUAL, BIENESTAR EN ACCIÓN.</t>
  </si>
  <si>
    <t>2400 BENEFICIADOS</t>
  </si>
  <si>
    <t xml:space="preserve"> IMPARTICIÓN DE LA ESCUELITA MUNICIPAL DE BASQUETBOL PARA NIÑOS Y JÓVENES EN LA UNIDAD DEPORTIVA CAUCEL DE MANERA PRESENCIAL Y/O VIRTUAL, BIENESTAR EN ACCIÓN.</t>
  </si>
  <si>
    <t xml:space="preserve"> IMPARTICIÓN DE LA ESCUELITA MUNICIPAL DE PATINAJE PARA NIÑOS Y JÓVENES DE LA UNIDAD DEPORTIVA CAUCEL DE MANERA PRESENCIAL Y/O VIRTUAL, BIENESTAR EN ACCIÓN.</t>
  </si>
  <si>
    <t>4000 BENEFICIADOS</t>
  </si>
  <si>
    <t xml:space="preserve"> REALIZACIÓN DE TORNEOS DE BASQUETBOL PARA NIÑOS, JÓVENES Y ADULTOS EN LA UNIDAD DEPORTIVA FCO. DE MONTEJO, DE MANERA VIRTUAL Y/O PRESNECIAL, BIENESTAR EN ACCIÓN.</t>
  </si>
  <si>
    <t>2800 BENEFICIADOS</t>
  </si>
  <si>
    <t xml:space="preserve"> REALIZACIÓN DE  CLASES DE TAEK WONDO  PARA NIÑOS, JÓVENES Y ADULTOS EN LA UNIDAD DEPORTIVA LOS HÉROES, DE MANERA PRESENCIAL Y/O VIRTUAL, BIENESTAR EN ACCIÓN.</t>
  </si>
  <si>
    <t>740 BENEFICIADOS</t>
  </si>
  <si>
    <t xml:space="preserve"> IMPARTICIÓN DE LA ESCUELITA MUNICIPAL DE NATACIÓN PARA NIÑOS, JÓVENES Y ADULTOS EN EL CENTRO ACUATICO DE MÉRIDA DE MANERA PRESENCIAL Y/O VIRTUAL, BIENESTAR EN ACCIÓN</t>
  </si>
  <si>
    <t xml:space="preserve"> REALIZACIÓN DE LA ESCUELITA MUNICIPAL DE BASQUETBOL PARA NIÑOS Y JÓVENES EN LA UNIDAD DEPORTIVA FCO. DE MONTEJO DE MANERA PRESENCIAL Y/O VIRTUAL, BIENESTAR EN ACCIÓN.</t>
  </si>
  <si>
    <t>1800 BENEFICIADOS</t>
  </si>
  <si>
    <t xml:space="preserve"> USO DE INSALACIONES DE  SQUASH PARA JÓVENES Y ADULTOS EN LA UNIDAD DEPORTIVA FCO. DE MONTEJO </t>
  </si>
  <si>
    <t>NÚMERO DE USUARIOS</t>
  </si>
  <si>
    <t>350 BENEFICIADOS</t>
  </si>
  <si>
    <t xml:space="preserve"> IMPARTICIÓN DE CLASES DE SOFTBOL PARA NIÑAS Y JÓVENES EN LA UNIDAD DEPORTIVA FERNANDO VALENZUELA DE MANERA PRESENCIAL Y/O VIRTUAL, BIENESTAR EN ACCIÓN.</t>
  </si>
  <si>
    <t xml:space="preserve"> IMPARTICIÓN DE CLASES DE TOCHO BANDERA PARA NIÑOS Y JÓVENES EN LA UNIDAD DEPORTIVA DE LAS AMÉRICAS DE MANERA PRESENCIAL Y/O VIRTUAL, BIENESTAR EN ACCIÓN.</t>
  </si>
  <si>
    <t xml:space="preserve"> IMPARTICIÓN DE CLASES DE DISCIPLINAS DIVERSAS PARA NIÑOS Y JÓVENES EN LA UNIDAD DEPORTIVA DE LAS AMÉRICAS DE MANERA PRESENCIAL Y/O VIRTUAL, BIENESTAR EN ACCIÓN.</t>
  </si>
  <si>
    <t>IMPARTICIÓN DE CLASES DE FÚTBOL 7 PARA NIÑOS, JÓVENES Y ADULTOS EN LA UNIDAD DEPORTIVA LAS AMÉRICAS DE MANERA PRESENCIAL Y/O VIRTUAL, BIENESTAR EN ACCIÓN.</t>
  </si>
  <si>
    <t>IMPARTICIÓN DE CLASES DE LIMA LAMA PARA NIÑOS, JÓVENES Y ADULTOS EN LA UNIDAD LOS HERÓES DE MANERA PRESENCIAL Y/O VIRTUAL, BIENESTAR EN ACCIÓN</t>
  </si>
  <si>
    <t>IMPARTICIÓN DE CLASES DE TENIS PARA NIÑOS, JÓVENES Y ADULTOS EN LA UNIDAD LOS HERÓES DE MANERA PRESENCIAL Y/O VIRTUAL, BIENESTAR EN ACCIÓN.</t>
  </si>
  <si>
    <t xml:space="preserve"> IMPARTICIÓN DE LA ESCUELITA MUNICIPAL DE VOLIBOL PARA NIÑOS, JÓVENES Y ADULTOS DE LA UNIDAD DEPORTIVA CAUCEL DE MANERA PRESENCIAL Y/O VIRTUAL, BIENESTAR EN ACCIÓN.</t>
  </si>
  <si>
    <t>CONTINUAR Y AMPLIAR LA COBERTURA DEL PROGRAMA BICIRUTA</t>
  </si>
  <si>
    <t>BICIRUTA EN EL MUNICIPIO DE MÉRIDA.</t>
  </si>
  <si>
    <t>FOMENTAR EL USO DE LA BICICLETA COMO MEDIO DE TRANSPORTE SUSTENTABLE Y DE CONVIVENCIA FAMILIAR, MEDIANTE DEL PROGRAMA BICIRUTA Y SUS MODALIDADES EN EL MUNICIPIO.</t>
  </si>
  <si>
    <t>EJECUCIÓN DEL PROGRAMA BICIRUTA EN LOS SITIOS PREESTABLECIDOS DENTRO DEL PROGRAMA BIENESTAR EN ACCIÓN.</t>
  </si>
  <si>
    <t>140000 BENEFICIADOS</t>
  </si>
  <si>
    <t>BICIRUTA NOCTURNA EL PRIMER SÁBADO DE CADA MES DENTRO DEL PROGRAMA BIENESTAR EN ACCIÓN</t>
  </si>
  <si>
    <t>35000 BENEFICIADOS</t>
  </si>
  <si>
    <t>REALIZACIÓN DE LA ESCUELITA PEDALEA, BIENESTAR EN ACCIÓN</t>
  </si>
  <si>
    <t>MÉRIDA  CAPITAL DE  LA ACTIVACIÓN FÍSICA</t>
  </si>
  <si>
    <t>REALIZACIÓN DE CICLO DE  CARRERAS CORRE POR MÉRIDA DE MANERA PRESNCIAL Y VIRTUAL</t>
  </si>
  <si>
    <t>NÚMERO DE EVENTOS REALIZADOS</t>
  </si>
  <si>
    <t>5000 BENEFICIADOS</t>
  </si>
  <si>
    <t>IMPARTICIÓN DEL PROGRAMA TU CORAZÓN EN ACCIÓN CON CLASES DE ACTIVACIÓN FÍSICA PRESENCIAL Y/O EN LÍNEA, BIENESTAR EN ACCIÓN.</t>
  </si>
  <si>
    <t>IMPARTICIÓN DE ACTIVACIÓN FÍSICA PARA NIÑOS, JÓVENES Y ADULTOS, A TRAVÉS DE LOS CTIVADORES CIUDADANOS DE MANERA VIRTUAL Y/O PRESENCIAL.</t>
  </si>
  <si>
    <t>REALIZACIÓN DEL TORNEO MUNICIPAL DE BOX EN BARRIOS Y COMISARÍAS DE FORMA PRESENCIAL Y/O VIRTUAL, MÉRIDA UNIDA POR MÁS BOX</t>
  </si>
  <si>
    <t>FOMENTAR LA FORMACIÓN DE LIGAS PARA LA NIÑEZ Y JUVENTUD DEL MUNICIPIO EN LAS DIFERENTES DOISCIPLINAS DEPORTIVAS</t>
  </si>
  <si>
    <t>IMPARTICIÓN DE ESCUELITAS DE FUTBOL, BEISBO, BASQUETBÓL, SOFBOL, BOLIBOL PARA LA NIÑEZ Y JUVENTUD EN EL MUNICIPIO DE MÉRIDA DE MANERA PRESENCIAL Y/O VIRTUAL</t>
  </si>
  <si>
    <t>DECIDIR QUE SE MIDE QUI Y QUE EN EL POA DE PROMOCION DEPORTIVA O SE DUPLIACARAN DATOS</t>
  </si>
  <si>
    <t>IMPARTICIÓN DE ACTIVIDAD FÍSICA  ESCUELA MUNICIPAL DE GIMNASIA, PRESENCIA Y/O EN LÍNEA.</t>
  </si>
  <si>
    <t>AMPLIAR LA OFERTA DEPORTIVA Y CONSOLIDAR LOS EEVNTOS ESPECIALES DEPORTIVOS Y EMBLEMÁTICOS DEL MUNCIIPIO A TRAVÉS DE MODALIDAD HÍRIDA (PRESENCIAL-VIRTUAL) Y FAVORECIENDO EL USO DE ESPACIOS ABIERTOS</t>
  </si>
  <si>
    <t>MARATÓN DE LA CIDAD DE MÉRIDA</t>
  </si>
  <si>
    <t>FOMENTAR LA PARTICPACIÓN SOCIAL Y LA INTEGRACIÓN DE LAS PERSONAS Y LAS FAMILIAS, A TRAVÉS DE ACTIVIDADES DE DESARROLLO COMUNITARIO Y LA PRÁCTICA DEL DEPORTE, ACTIVIDADES SOCIALES Y RECREATIVAS</t>
  </si>
  <si>
    <t>PROGRAMACIÓN DE EVENTOS ATLÉTICOS REALIZADOS PARA LA POBLACIÓN ABIERTA DENTRO DE LOS FESTEJOS DEL ANIVERSARIO DE LA CIUDAD</t>
  </si>
  <si>
    <t>FOMENTAR Y PROMOVER LA ACTIVACIÓN Y LA DISCIPLINA FÍSICA A TRAVÉS DE LA OFERTA  MUNICIPAL DE ACADEMIAS Y TOREOS DEPORTIVOS EN COLONIAS Y COMISARÍAS CON MEDIDAS DE SANIDAD ADECUADAS, ASÍ COMO A TRAVÉS DE LA MODALIDAD VIRTUAL.</t>
  </si>
  <si>
    <t>PROGRAMACIÓN DE CARRERAS DE ALTO RENDIMIENTO QUE PROMUEVAN LA ACTIVACIÓN FÍSICA COMO MEDIO PARA MEJORAR LA SALUD Y BIENESTAR</t>
  </si>
  <si>
    <t>APLIAR LA OFERTA DEPORTIVA  Y  CONSOLIDAR LOS EVENTOS SPECIALES DEPORTIVOS Y EMBLEM´TICOS DEL MUNICIPIO A TRAVÉS DE MODALIDAD HÍBRIDA  (PRESENCIAL Y VIRTUAL) Y FAVORECIENDO EL USO DE ESPACIOS ABIERTOS</t>
  </si>
  <si>
    <t>LIGA MEIDANA DE BEISBOL</t>
  </si>
  <si>
    <t xml:space="preserve">FOMENTAR LA PARTICIPACIÓN SOCIAL Y LA INTEGRACIÓN DE LAS PERONAS Y LAS FAMILIAS,A  TRAVÉS D ACTIVIDADES DE DESARROLLO COMUNITARIO Y LA PRÁCTICA DEL DEPORTE, A CTIVIDADES SOCIALES Y RECREATIVAS </t>
  </si>
  <si>
    <t>PARTICIPACIÓN DE EQUIPO DE SEGUNDA FUERZA LA LIGA  MUNICIPAL</t>
  </si>
  <si>
    <t>NÚMERO DE EQUIPOS PARTICIPANTES</t>
  </si>
  <si>
    <t>DESARROLLAR PROGRAMAS DEPORTIOS Y ACTIVIDADES RECREATIVAS PARA LA PREVENCIÓN DE CONDUCTAS DE RIESGO ENTRE LAS  Y LOS NIÑOS, NIÑAS, ADOLESCENTES Y JÓVENES, A TRAVÉS DE HERRAMIENTAS DIGITALES Y ESTRATEGIAS PRESENCIALES.</t>
  </si>
  <si>
    <t>EJECUCIÓN DE LA LIGA MERIDANA  DE BEISBÓL EN DIVERSAS SEDES DEL MUNCIIPIO</t>
  </si>
  <si>
    <t>AMPLIAR DEL FONDO MUNICIPAL DE APOYO A DEPORTISTAS Y EQUIPOS DESTACADOS</t>
  </si>
  <si>
    <t>BECAS PARA ATLETAS Y DEPORTISTAS DE ALTO RENDIMIENTO</t>
  </si>
  <si>
    <t xml:space="preserve">FOMENTAR LA PARTICIPACIÓN SOCIAL Y LA INTEGRACIÓN DE LAS PERONAS Y LAS FAMILIAS,A  TRAVÉS DE ACTIVIDADES DE DESARROLLO COMUNITARIO Y LA PRÁCTICA DEL DEPORTE, A CTIVIDADES SOCIALES Y RECREATIVAS </t>
  </si>
  <si>
    <t>DISTRIBUCIÓN DE APOYOS EN ESPECIE A DEPORTISTAS DE DIFERENTES DISCIPLINAS DEPORTIVAS.</t>
  </si>
  <si>
    <t>NÚMERO DE APOYOS REALIZADOS</t>
  </si>
  <si>
    <t>DISTRIBUCIÓN DE APOYOS EN EFECTIVO EN LAS DIFERENTES DISCIPLINAS DEPORTIVAS.</t>
  </si>
  <si>
    <t>ADECUAR Y MEJORAR LAS INSTALACIONES DEPORTIVAS PARA LA PRÁCTICA DEL DEPORTE ADAPTADO</t>
  </si>
  <si>
    <t>PARQUE DE DEPORTES EXTREMOS</t>
  </si>
  <si>
    <t xml:space="preserve">LOS HABITANTES DEL MUNICIPIO AMANTES DEL DEPORTE EXTREMO, TIENEN UN ESPACIO PARA PRÁCTICA DE DIVERSAS DISCIPLINAS. </t>
  </si>
  <si>
    <t>NÚMERO DE ASISTENTES.</t>
  </si>
  <si>
    <t>REHABILITACIÓN DE INSTALACIONES DE DEPORTE EXTREMO.</t>
  </si>
  <si>
    <t>NÚMERO DE ACCIONES REALIZADAS.</t>
  </si>
  <si>
    <t>DESARROLLAR PROGRAMAS DEPORTIVOS Y ACTVIDADES RECREATIVAS PARA LA PREVENCIÓN DE CONDUCTAS DE RIESGO ENTRE LAS Y LOS NIÑOS, NIÑAS, ADOLESCENTES Y JÓVENES, A TRAVÉS DE HERRAMIENTAS DIGITALES Y ESTRATEGIAS PRESENCIALES.</t>
  </si>
  <si>
    <t xml:space="preserve">PROGRAMACIÓN DE TORNEOS DE EXHIBICIÓN DE MOTOCROSS PARA NIÑOS, JÓVENES Y ADULTOS DE MANERA PREENCIAL Y/O VIRTUAL. </t>
  </si>
  <si>
    <t>NÚMERO DE EVENTOS REALIZADOS.</t>
  </si>
  <si>
    <t>PROGRAMACIÓN DE TORNEOS DE EXHIBICIÓN BMX PARA NIÑOS, JÓVENES Y ADULTOS DE MANERA PRESENCIAL Y/O VIRTUAL.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</si>
</sst>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Red]#,##0"/>
  </numFmts>
  <fonts count="57" x14ac:knownFonts="1">
    <font>
      <sz val="11"/>
      <color theme="1"/>
      <name val="Calibri"/>
      <family val="2"/>
      <scheme val="minor"/>
    </font>
    <font>
      <sz val="11"/>
      <color theme="1"/>
      <name val="Calibri"/>
      <family val="2"/>
      <scheme val="minor"/>
    </font>
    <font>
      <b/>
      <sz val="16"/>
      <color theme="1"/>
      <name val="Calibri"/>
      <family val="2"/>
      <scheme val="minor"/>
    </font>
    <font>
      <b/>
      <sz val="14"/>
      <color theme="0"/>
      <name val="Calibri"/>
      <family val="2"/>
      <scheme val="minor"/>
    </font>
    <font>
      <b/>
      <sz val="14"/>
      <color theme="1"/>
      <name val="Calibri"/>
      <family val="2"/>
      <scheme val="minor"/>
    </font>
    <font>
      <b/>
      <sz val="14"/>
      <name val="Calibri"/>
      <family val="2"/>
      <scheme val="minor"/>
    </font>
    <font>
      <b/>
      <sz val="16"/>
      <name val="Calibri"/>
      <family val="2"/>
      <scheme val="minor"/>
    </font>
    <font>
      <b/>
      <sz val="16"/>
      <color theme="0"/>
      <name val="Calibri"/>
      <family val="2"/>
      <scheme val="minor"/>
    </font>
    <font>
      <sz val="16"/>
      <color theme="1"/>
      <name val="Calibri"/>
      <family val="2"/>
      <scheme val="minor"/>
    </font>
    <font>
      <sz val="14"/>
      <color theme="1"/>
      <name val="Calibri"/>
      <family val="2"/>
      <scheme val="minor"/>
    </font>
    <font>
      <sz val="14"/>
      <name val="Calibri"/>
      <family val="2"/>
      <scheme val="minor"/>
    </font>
    <font>
      <b/>
      <sz val="18"/>
      <color theme="1"/>
      <name val="Calibri"/>
      <family val="2"/>
      <scheme val="minor"/>
    </font>
    <font>
      <sz val="18"/>
      <color theme="1"/>
      <name val="Calibri"/>
      <family val="2"/>
      <scheme val="minor"/>
    </font>
    <font>
      <b/>
      <sz val="12"/>
      <color theme="0"/>
      <name val="Calibri"/>
      <family val="2"/>
      <scheme val="minor"/>
    </font>
    <font>
      <b/>
      <sz val="12"/>
      <color theme="1"/>
      <name val="Calibri"/>
      <family val="2"/>
      <scheme val="minor"/>
    </font>
    <font>
      <sz val="14"/>
      <color theme="1"/>
      <name val="Calibri Light"/>
      <family val="2"/>
      <scheme val="major"/>
    </font>
    <font>
      <sz val="11"/>
      <color rgb="FFFF0000"/>
      <name val="Calibri"/>
      <family val="2"/>
      <scheme val="minor"/>
    </font>
    <font>
      <sz val="14"/>
      <color rgb="FFFF0000"/>
      <name val="Calibri"/>
      <family val="2"/>
      <scheme val="minor"/>
    </font>
    <font>
      <b/>
      <sz val="16"/>
      <color rgb="FFFF0000"/>
      <name val="Calibri"/>
      <family val="2"/>
      <scheme val="minor"/>
    </font>
    <font>
      <sz val="12"/>
      <color theme="1"/>
      <name val="Calibri"/>
      <family val="2"/>
      <scheme val="minor"/>
    </font>
    <font>
      <b/>
      <sz val="11"/>
      <color theme="1"/>
      <name val="Calibri"/>
      <family val="2"/>
      <scheme val="minor"/>
    </font>
    <font>
      <sz val="11"/>
      <name val="Calibri"/>
      <family val="2"/>
      <scheme val="minor"/>
    </font>
    <font>
      <sz val="16"/>
      <color indexed="8"/>
      <name val="Calibri"/>
      <family val="2"/>
      <scheme val="minor"/>
    </font>
    <font>
      <sz val="16"/>
      <color rgb="FF000000"/>
      <name val="Calibri"/>
      <family val="2"/>
      <scheme val="minor"/>
    </font>
    <font>
      <sz val="16"/>
      <name val="Calibri"/>
      <family val="2"/>
      <scheme val="minor"/>
    </font>
    <font>
      <b/>
      <sz val="16"/>
      <color indexed="8"/>
      <name val="Calibri"/>
      <family val="2"/>
      <scheme val="minor"/>
    </font>
    <font>
      <sz val="16"/>
      <color theme="1"/>
      <name val="Calibri Light"/>
      <family val="2"/>
      <scheme val="major"/>
    </font>
    <font>
      <sz val="16"/>
      <name val="Calibri Light"/>
      <family val="2"/>
      <scheme val="major"/>
    </font>
    <font>
      <b/>
      <sz val="16"/>
      <color theme="1"/>
      <name val="Calibri Light"/>
      <family val="2"/>
      <scheme val="major"/>
    </font>
    <font>
      <b/>
      <sz val="14"/>
      <name val="Calibri Light"/>
      <family val="2"/>
      <scheme val="major"/>
    </font>
    <font>
      <b/>
      <sz val="11"/>
      <color theme="0"/>
      <name val="Calibri"/>
      <family val="2"/>
      <scheme val="minor"/>
    </font>
    <font>
      <b/>
      <sz val="10"/>
      <color theme="1"/>
      <name val="Barlow Light"/>
    </font>
    <font>
      <sz val="10"/>
      <color theme="1"/>
      <name val="Barlow Light"/>
    </font>
    <font>
      <b/>
      <sz val="10"/>
      <color theme="0"/>
      <name val="Barlow Light"/>
    </font>
    <font>
      <b/>
      <sz val="12"/>
      <color theme="0"/>
      <name val="Calibri Light"/>
      <family val="2"/>
      <scheme val="major"/>
    </font>
    <font>
      <b/>
      <sz val="20"/>
      <color theme="0"/>
      <name val="Calibri Light"/>
      <family val="2"/>
      <scheme val="major"/>
    </font>
    <font>
      <b/>
      <sz val="10"/>
      <color theme="1"/>
      <name val="Calibri Light"/>
      <family val="2"/>
      <scheme val="major"/>
    </font>
    <font>
      <sz val="10"/>
      <color theme="1"/>
      <name val="Calibri Light"/>
      <family val="2"/>
      <scheme val="major"/>
    </font>
    <font>
      <sz val="11"/>
      <color theme="1"/>
      <name val="Calibri"/>
      <family val="2"/>
    </font>
    <font>
      <b/>
      <sz val="12"/>
      <color theme="1"/>
      <name val="Calibri"/>
      <family val="2"/>
    </font>
    <font>
      <b/>
      <sz val="11"/>
      <color theme="0"/>
      <name val="Calibri Light"/>
      <family val="2"/>
      <scheme val="major"/>
    </font>
    <font>
      <b/>
      <sz val="9"/>
      <color theme="1"/>
      <name val="Barlow Light"/>
    </font>
    <font>
      <sz val="9"/>
      <color theme="1"/>
      <name val="Calibri"/>
      <family val="2"/>
      <scheme val="minor"/>
    </font>
    <font>
      <b/>
      <sz val="9"/>
      <color theme="1"/>
      <name val="Calibri Light"/>
      <family val="2"/>
      <scheme val="major"/>
    </font>
    <font>
      <sz val="9"/>
      <color theme="1"/>
      <name val="Barlow Light"/>
    </font>
    <font>
      <sz val="9"/>
      <color theme="1"/>
      <name val="Calibri Light"/>
      <family val="2"/>
      <scheme val="major"/>
    </font>
    <font>
      <b/>
      <sz val="9"/>
      <color theme="0"/>
      <name val="Barlow Light"/>
    </font>
    <font>
      <b/>
      <sz val="9"/>
      <color theme="0"/>
      <name val="Calibri Light"/>
      <family val="2"/>
      <scheme val="major"/>
    </font>
    <font>
      <b/>
      <sz val="20"/>
      <name val="Calibri Light"/>
      <family val="2"/>
    </font>
    <font>
      <b/>
      <sz val="11"/>
      <name val="Calibri Light"/>
      <family val="2"/>
      <scheme val="major"/>
    </font>
    <font>
      <sz val="11"/>
      <name val="Calibri Light"/>
      <family val="2"/>
      <scheme val="major"/>
    </font>
    <font>
      <sz val="10"/>
      <name val="Calibri Light"/>
      <family val="2"/>
      <scheme val="major"/>
    </font>
    <font>
      <b/>
      <sz val="12"/>
      <name val="Calibri Light"/>
      <family val="2"/>
      <scheme val="major"/>
    </font>
    <font>
      <b/>
      <sz val="20"/>
      <name val="Calibri Light"/>
      <family val="2"/>
      <scheme val="major"/>
    </font>
    <font>
      <b/>
      <sz val="10"/>
      <name val="Calibri Light"/>
      <family val="2"/>
      <scheme val="major"/>
    </font>
    <font>
      <b/>
      <sz val="11"/>
      <name val="Calibri"/>
      <family val="2"/>
      <scheme val="minor"/>
    </font>
    <font>
      <sz val="11"/>
      <name val="Calibri"/>
      <family val="2"/>
    </font>
  </fonts>
  <fills count="13">
    <fill>
      <patternFill patternType="none"/>
    </fill>
    <fill>
      <patternFill patternType="gray125"/>
    </fill>
    <fill>
      <patternFill patternType="solid">
        <fgColor theme="8"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26"/>
      </patternFill>
    </fill>
    <fill>
      <patternFill patternType="solid">
        <fgColor theme="5" tint="0.79998168889431442"/>
        <bgColor indexed="64"/>
      </patternFill>
    </fill>
    <fill>
      <patternFill patternType="solid">
        <fgColor theme="4" tint="-0.499984740745262"/>
        <bgColor indexed="64"/>
      </patternFill>
    </fill>
    <fill>
      <patternFill patternType="solid">
        <fgColor rgb="FF002060"/>
        <bgColor indexed="64"/>
      </patternFill>
    </fill>
  </fills>
  <borders count="86">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medium">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medium">
        <color rgb="FF000000"/>
      </right>
      <top style="thin">
        <color rgb="FF000000"/>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943">
    <xf numFmtId="0" fontId="0" fillId="0" borderId="0" xfId="0"/>
    <xf numFmtId="0" fontId="0" fillId="0" borderId="0" xfId="0" applyAlignment="1">
      <alignment horizontal="center" vertical="center" wrapText="1"/>
    </xf>
    <xf numFmtId="0" fontId="2" fillId="0" borderId="0" xfId="0" applyFont="1" applyAlignment="1">
      <alignment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3" fontId="8" fillId="0" borderId="49" xfId="0" applyNumberFormat="1" applyFont="1" applyBorder="1" applyAlignment="1">
      <alignment horizontal="center" vertical="center" wrapText="1"/>
    </xf>
    <xf numFmtId="3" fontId="8" fillId="0" borderId="28" xfId="0" applyNumberFormat="1" applyFont="1" applyBorder="1" applyAlignment="1">
      <alignment horizontal="center" vertical="center" wrapText="1"/>
    </xf>
    <xf numFmtId="3" fontId="8" fillId="0" borderId="54"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3" fontId="8" fillId="0" borderId="23" xfId="0" applyNumberFormat="1" applyFont="1" applyBorder="1" applyAlignment="1">
      <alignment horizontal="center" vertical="center" wrapText="1"/>
    </xf>
    <xf numFmtId="3" fontId="8" fillId="0" borderId="24"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8" fillId="0" borderId="27" xfId="0" applyNumberFormat="1" applyFont="1" applyBorder="1" applyAlignment="1">
      <alignment horizontal="center" vertical="center" wrapText="1"/>
    </xf>
    <xf numFmtId="3" fontId="2" fillId="7" borderId="56" xfId="0" applyNumberFormat="1" applyFont="1" applyFill="1" applyBorder="1" applyAlignment="1">
      <alignment horizontal="center" vertical="center" wrapText="1"/>
    </xf>
    <xf numFmtId="3" fontId="2" fillId="7" borderId="52" xfId="0" applyNumberFormat="1" applyFont="1" applyFill="1" applyBorder="1" applyAlignment="1">
      <alignment horizontal="center" vertical="center" wrapText="1"/>
    </xf>
    <xf numFmtId="3" fontId="2" fillId="7" borderId="53" xfId="0" applyNumberFormat="1" applyFont="1" applyFill="1" applyBorder="1" applyAlignment="1">
      <alignment horizontal="center" vertical="center" wrapText="1"/>
    </xf>
    <xf numFmtId="3" fontId="8" fillId="0" borderId="9" xfId="0" applyNumberFormat="1" applyFont="1" applyBorder="1" applyAlignment="1">
      <alignment horizontal="center" vertical="center" wrapText="1"/>
    </xf>
    <xf numFmtId="3" fontId="8" fillId="0" borderId="29"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0" borderId="20" xfId="0" applyFont="1" applyBorder="1" applyAlignment="1">
      <alignment horizontal="center" vertical="center"/>
    </xf>
    <xf numFmtId="3" fontId="8" fillId="0" borderId="64" xfId="0" applyNumberFormat="1" applyFont="1" applyBorder="1" applyAlignment="1">
      <alignment horizontal="center" vertical="center" wrapText="1"/>
    </xf>
    <xf numFmtId="3" fontId="8" fillId="0" borderId="67" xfId="0" applyNumberFormat="1" applyFont="1" applyBorder="1" applyAlignment="1">
      <alignment horizontal="center" vertical="center" wrapText="1"/>
    </xf>
    <xf numFmtId="0" fontId="14" fillId="0" borderId="49" xfId="0" applyFont="1" applyBorder="1" applyAlignment="1">
      <alignment horizontal="center" vertical="center" wrapText="1"/>
    </xf>
    <xf numFmtId="0" fontId="14" fillId="0" borderId="9" xfId="0" applyFont="1" applyBorder="1" applyAlignment="1">
      <alignment horizontal="center" vertical="center" wrapText="1"/>
    </xf>
    <xf numFmtId="0" fontId="10" fillId="0" borderId="48" xfId="0" applyFont="1" applyBorder="1" applyAlignment="1">
      <alignment horizontal="center" vertical="center" wrapText="1"/>
    </xf>
    <xf numFmtId="3" fontId="9" fillId="0" borderId="50" xfId="1" applyNumberFormat="1" applyFont="1" applyFill="1" applyBorder="1" applyAlignment="1">
      <alignment horizontal="center" vertical="center" wrapText="1"/>
    </xf>
    <xf numFmtId="3" fontId="9" fillId="0" borderId="43" xfId="1" applyNumberFormat="1" applyFont="1" applyFill="1" applyBorder="1" applyAlignment="1">
      <alignment horizontal="center" vertical="center" wrapText="1"/>
    </xf>
    <xf numFmtId="3" fontId="4" fillId="3" borderId="15" xfId="1" applyNumberFormat="1" applyFont="1" applyFill="1" applyBorder="1" applyAlignment="1">
      <alignment horizontal="center" vertical="center" wrapText="1"/>
    </xf>
    <xf numFmtId="3" fontId="2" fillId="3" borderId="56" xfId="0" applyNumberFormat="1" applyFont="1" applyFill="1" applyBorder="1" applyAlignment="1">
      <alignment horizontal="center" vertical="center" wrapText="1"/>
    </xf>
    <xf numFmtId="3" fontId="2" fillId="3" borderId="52" xfId="0" applyNumberFormat="1" applyFont="1" applyFill="1" applyBorder="1" applyAlignment="1">
      <alignment horizontal="center" vertical="center" wrapText="1"/>
    </xf>
    <xf numFmtId="3" fontId="2" fillId="3" borderId="53" xfId="0" applyNumberFormat="1" applyFont="1" applyFill="1" applyBorder="1" applyAlignment="1">
      <alignment horizontal="center" vertical="center" wrapText="1"/>
    </xf>
    <xf numFmtId="3" fontId="9" fillId="0" borderId="57" xfId="1" applyNumberFormat="1" applyFont="1" applyFill="1" applyBorder="1" applyAlignment="1">
      <alignment horizontal="center" vertical="center" wrapText="1"/>
    </xf>
    <xf numFmtId="3" fontId="9" fillId="0" borderId="48" xfId="2" applyNumberFormat="1" applyFont="1" applyFill="1" applyBorder="1" applyAlignment="1">
      <alignment horizontal="center" vertical="center" wrapText="1"/>
    </xf>
    <xf numFmtId="0" fontId="9" fillId="0" borderId="60" xfId="0" applyFont="1" applyBorder="1" applyAlignment="1">
      <alignment horizontal="center" vertical="center" wrapText="1"/>
    </xf>
    <xf numFmtId="0" fontId="4" fillId="3" borderId="15" xfId="0" applyFont="1" applyFill="1" applyBorder="1" applyAlignment="1">
      <alignment horizontal="center" vertical="center" wrapText="1"/>
    </xf>
    <xf numFmtId="0" fontId="9" fillId="0" borderId="5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60" xfId="0" applyFont="1" applyBorder="1" applyAlignment="1">
      <alignment horizontal="center" vertical="center" wrapText="1"/>
    </xf>
    <xf numFmtId="0" fontId="5" fillId="3" borderId="15" xfId="0" applyFont="1" applyFill="1" applyBorder="1" applyAlignment="1">
      <alignment horizontal="center" vertical="center" wrapText="1"/>
    </xf>
    <xf numFmtId="0" fontId="10" fillId="0" borderId="50" xfId="0" applyFont="1" applyBorder="1" applyAlignment="1">
      <alignment horizontal="center" vertical="center" wrapText="1"/>
    </xf>
    <xf numFmtId="0" fontId="10" fillId="0" borderId="5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18" fillId="0" borderId="0" xfId="0" applyFont="1" applyBorder="1" applyAlignment="1">
      <alignment vertical="center" wrapText="1"/>
    </xf>
    <xf numFmtId="0" fontId="2" fillId="0" borderId="0" xfId="0" applyFont="1" applyBorder="1" applyAlignment="1">
      <alignment vertical="center" wrapText="1"/>
    </xf>
    <xf numFmtId="0" fontId="1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7" xfId="0" applyFont="1" applyBorder="1" applyAlignment="1">
      <alignment horizontal="center" vertical="center" wrapText="1"/>
    </xf>
    <xf numFmtId="3" fontId="8" fillId="0" borderId="6"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9" fillId="0" borderId="41" xfId="0" applyFont="1" applyBorder="1" applyAlignment="1">
      <alignment horizontal="center" vertical="center" wrapText="1"/>
    </xf>
    <xf numFmtId="3" fontId="8" fillId="0" borderId="45" xfId="0" applyNumberFormat="1" applyFont="1" applyBorder="1" applyAlignment="1">
      <alignment horizontal="center" vertical="center" wrapText="1"/>
    </xf>
    <xf numFmtId="3" fontId="8" fillId="0" borderId="44" xfId="0" applyNumberFormat="1" applyFont="1" applyBorder="1" applyAlignment="1">
      <alignment horizontal="center" vertical="center" wrapText="1"/>
    </xf>
    <xf numFmtId="3" fontId="2" fillId="7" borderId="78" xfId="0" applyNumberFormat="1" applyFont="1" applyFill="1" applyBorder="1" applyAlignment="1">
      <alignment horizontal="center" vertical="center" wrapText="1"/>
    </xf>
    <xf numFmtId="0" fontId="9" fillId="0" borderId="2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4" xfId="0" applyFont="1" applyBorder="1" applyAlignment="1">
      <alignment horizontal="center" vertical="center" wrapText="1"/>
    </xf>
    <xf numFmtId="0" fontId="5" fillId="7" borderId="14"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0" borderId="70" xfId="0" applyFont="1" applyBorder="1" applyAlignment="1">
      <alignment horizontal="center" vertical="center" wrapText="1"/>
    </xf>
    <xf numFmtId="3" fontId="9" fillId="0" borderId="41" xfId="0" applyNumberFormat="1" applyFont="1" applyBorder="1" applyAlignment="1">
      <alignment horizontal="center" vertical="center" wrapText="1"/>
    </xf>
    <xf numFmtId="3" fontId="9" fillId="0" borderId="69" xfId="0" applyNumberFormat="1" applyFont="1" applyBorder="1" applyAlignment="1">
      <alignment horizontal="center" vertical="center" wrapText="1"/>
    </xf>
    <xf numFmtId="0" fontId="5" fillId="7" borderId="13" xfId="0" applyFont="1" applyFill="1" applyBorder="1" applyAlignment="1">
      <alignment horizontal="center" vertical="center" wrapText="1"/>
    </xf>
    <xf numFmtId="1" fontId="9" fillId="0" borderId="41" xfId="0" applyNumberFormat="1" applyFont="1" applyBorder="1" applyAlignment="1">
      <alignment horizontal="center" vertical="center" wrapText="1"/>
    </xf>
    <xf numFmtId="1" fontId="9" fillId="0" borderId="69" xfId="0" applyNumberFormat="1" applyFont="1" applyBorder="1" applyAlignment="1">
      <alignment horizontal="center" vertical="center" wrapText="1"/>
    </xf>
    <xf numFmtId="1" fontId="9" fillId="0" borderId="70" xfId="0" applyNumberFormat="1" applyFont="1" applyBorder="1" applyAlignment="1">
      <alignment horizontal="center" vertical="center" wrapText="1"/>
    </xf>
    <xf numFmtId="0" fontId="9" fillId="0" borderId="74" xfId="0" applyFont="1" applyBorder="1" applyAlignment="1">
      <alignment horizontal="center" vertical="center" wrapText="1"/>
    </xf>
    <xf numFmtId="0" fontId="4" fillId="7" borderId="13" xfId="0" applyFont="1" applyFill="1" applyBorder="1" applyAlignment="1">
      <alignment horizontal="center" vertical="center" wrapText="1"/>
    </xf>
    <xf numFmtId="0" fontId="9" fillId="0" borderId="40"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6" xfId="0" applyFont="1" applyBorder="1" applyAlignment="1">
      <alignment horizontal="center" vertical="center" wrapText="1"/>
    </xf>
    <xf numFmtId="3" fontId="8" fillId="0" borderId="2" xfId="0" applyNumberFormat="1" applyFont="1" applyBorder="1" applyAlignment="1">
      <alignment horizontal="center" vertical="center" wrapText="1"/>
    </xf>
    <xf numFmtId="3" fontId="8" fillId="0" borderId="59" xfId="0" applyNumberFormat="1" applyFont="1" applyBorder="1" applyAlignment="1">
      <alignment horizontal="center" vertical="center" wrapText="1"/>
    </xf>
    <xf numFmtId="3" fontId="2" fillId="7" borderId="51" xfId="0" applyNumberFormat="1" applyFont="1" applyFill="1" applyBorder="1" applyAlignment="1">
      <alignment horizontal="center" vertical="center" wrapText="1"/>
    </xf>
    <xf numFmtId="3" fontId="8" fillId="0" borderId="11" xfId="0" applyNumberFormat="1" applyFont="1" applyBorder="1" applyAlignment="1">
      <alignment horizontal="center" vertical="center" wrapText="1"/>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4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49" xfId="0" applyFont="1" applyBorder="1" applyAlignment="1">
      <alignment horizontal="center" vertical="center"/>
    </xf>
    <xf numFmtId="0" fontId="8" fillId="0" borderId="54" xfId="0" applyFont="1" applyBorder="1" applyAlignment="1">
      <alignment horizontal="center" vertical="center"/>
    </xf>
    <xf numFmtId="0" fontId="8" fillId="0" borderId="13" xfId="0" applyFont="1" applyBorder="1" applyAlignment="1">
      <alignment horizontal="center" vertical="center" wrapText="1"/>
    </xf>
    <xf numFmtId="3" fontId="8" fillId="0" borderId="76" xfId="0" applyNumberFormat="1" applyFont="1" applyBorder="1" applyAlignment="1">
      <alignment horizontal="center" vertical="center" wrapText="1"/>
    </xf>
    <xf numFmtId="3" fontId="8" fillId="0" borderId="39" xfId="0" applyNumberFormat="1" applyFont="1" applyBorder="1" applyAlignment="1">
      <alignment horizontal="center" vertical="center" wrapText="1"/>
    </xf>
    <xf numFmtId="3" fontId="11" fillId="7" borderId="78" xfId="0" applyNumberFormat="1" applyFont="1" applyFill="1" applyBorder="1" applyAlignment="1">
      <alignment horizontal="center" vertical="center" wrapText="1"/>
    </xf>
    <xf numFmtId="3" fontId="8" fillId="0" borderId="10"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8" fillId="0" borderId="6"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3" fontId="11" fillId="7" borderId="53" xfId="0" applyNumberFormat="1" applyFont="1" applyFill="1" applyBorder="1" applyAlignment="1">
      <alignment horizontal="center" vertical="center" wrapText="1"/>
    </xf>
    <xf numFmtId="3" fontId="12" fillId="0" borderId="8" xfId="0" applyNumberFormat="1"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3" xfId="0" applyFont="1" applyBorder="1" applyAlignment="1">
      <alignment horizontal="center" vertical="center" wrapText="1"/>
    </xf>
    <xf numFmtId="3" fontId="9" fillId="0" borderId="70" xfId="0" applyNumberFormat="1" applyFont="1" applyBorder="1" applyAlignment="1">
      <alignment horizontal="center" vertical="center" wrapText="1"/>
    </xf>
    <xf numFmtId="0" fontId="5" fillId="7" borderId="66" xfId="0" applyFont="1" applyFill="1" applyBorder="1" applyAlignment="1">
      <alignment horizontal="center" vertical="center" wrapText="1"/>
    </xf>
    <xf numFmtId="3" fontId="2" fillId="7" borderId="13" xfId="0" applyNumberFormat="1" applyFont="1" applyFill="1" applyBorder="1" applyAlignment="1">
      <alignment horizontal="center" vertical="center" wrapText="1"/>
    </xf>
    <xf numFmtId="3" fontId="8" fillId="0" borderId="55" xfId="0" applyNumberFormat="1" applyFont="1" applyBorder="1" applyAlignment="1">
      <alignment horizontal="center" vertical="center" wrapText="1"/>
    </xf>
    <xf numFmtId="3" fontId="8" fillId="3" borderId="53" xfId="0" applyNumberFormat="1"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xf numFmtId="3" fontId="8" fillId="4" borderId="8" xfId="0" applyNumberFormat="1" applyFont="1" applyFill="1" applyBorder="1" applyAlignment="1">
      <alignment horizontal="center" vertical="center" wrapText="1"/>
    </xf>
    <xf numFmtId="3" fontId="8" fillId="4" borderId="12" xfId="0" applyNumberFormat="1" applyFont="1" applyFill="1" applyBorder="1" applyAlignment="1">
      <alignment horizontal="center" vertical="center" wrapText="1"/>
    </xf>
    <xf numFmtId="3" fontId="8" fillId="4" borderId="54" xfId="0" applyNumberFormat="1" applyFont="1" applyFill="1" applyBorder="1" applyAlignment="1">
      <alignment horizontal="center" vertical="center" wrapText="1"/>
    </xf>
    <xf numFmtId="3" fontId="8" fillId="0" borderId="79" xfId="0" applyNumberFormat="1" applyFont="1" applyBorder="1" applyAlignment="1">
      <alignment horizontal="center" vertical="center" wrapText="1"/>
    </xf>
    <xf numFmtId="0" fontId="4" fillId="7" borderId="15" xfId="0" applyFont="1" applyFill="1" applyBorder="1" applyAlignment="1">
      <alignment horizontal="center" vertical="center" wrapText="1"/>
    </xf>
    <xf numFmtId="0" fontId="22" fillId="9" borderId="20" xfId="0" applyFont="1" applyFill="1" applyBorder="1" applyAlignment="1">
      <alignment horizontal="center" vertical="center" wrapText="1"/>
    </xf>
    <xf numFmtId="3" fontId="8" fillId="0" borderId="64"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3" fontId="8" fillId="0" borderId="54" xfId="0" applyNumberFormat="1" applyFont="1" applyFill="1" applyBorder="1" applyAlignment="1">
      <alignment horizontal="center" vertical="center" wrapText="1"/>
    </xf>
    <xf numFmtId="3" fontId="8" fillId="0" borderId="67"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6"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2" fontId="22" fillId="0" borderId="48" xfId="0" applyNumberFormat="1" applyFont="1" applyBorder="1" applyAlignment="1">
      <alignment horizontal="center" vertical="center" wrapText="1"/>
    </xf>
    <xf numFmtId="3" fontId="24" fillId="0" borderId="2" xfId="1" applyNumberFormat="1" applyFont="1" applyFill="1" applyBorder="1" applyAlignment="1" applyProtection="1">
      <alignment horizontal="center" vertical="center" wrapText="1"/>
    </xf>
    <xf numFmtId="3" fontId="8" fillId="0" borderId="3" xfId="1" applyNumberFormat="1" applyFont="1" applyFill="1" applyBorder="1" applyAlignment="1" applyProtection="1">
      <alignment horizontal="center" vertical="center" wrapText="1"/>
    </xf>
    <xf numFmtId="3" fontId="24" fillId="0" borderId="1" xfId="1" applyNumberFormat="1" applyFont="1" applyFill="1" applyBorder="1" applyAlignment="1" applyProtection="1">
      <alignment horizontal="center" vertical="center" wrapText="1"/>
    </xf>
    <xf numFmtId="2" fontId="22" fillId="0" borderId="58" xfId="0" applyNumberFormat="1" applyFont="1" applyBorder="1" applyAlignment="1">
      <alignment horizontal="center" vertical="center" wrapText="1"/>
    </xf>
    <xf numFmtId="3" fontId="24" fillId="0" borderId="7" xfId="1" applyNumberFormat="1" applyFont="1" applyFill="1" applyBorder="1" applyAlignment="1" applyProtection="1">
      <alignment horizontal="center" vertical="center" wrapText="1"/>
    </xf>
    <xf numFmtId="3" fontId="8" fillId="0" borderId="20" xfId="1" applyNumberFormat="1" applyFont="1" applyFill="1" applyBorder="1" applyAlignment="1" applyProtection="1">
      <alignment horizontal="center" vertical="center" wrapText="1"/>
    </xf>
    <xf numFmtId="3" fontId="24" fillId="0" borderId="5" xfId="1" applyNumberFormat="1" applyFont="1" applyFill="1" applyBorder="1" applyAlignment="1" applyProtection="1">
      <alignment horizontal="center" vertical="center" wrapText="1"/>
    </xf>
    <xf numFmtId="0" fontId="8" fillId="0" borderId="60" xfId="0" applyFont="1" applyBorder="1" applyAlignment="1">
      <alignment horizontal="center" vertical="center" wrapText="1"/>
    </xf>
    <xf numFmtId="3" fontId="24" fillId="0" borderId="59" xfId="1" applyNumberFormat="1" applyFont="1" applyFill="1" applyBorder="1" applyAlignment="1" applyProtection="1">
      <alignment horizontal="center" vertical="center" wrapText="1"/>
    </xf>
    <xf numFmtId="3" fontId="8" fillId="0" borderId="23" xfId="1" applyNumberFormat="1" applyFont="1" applyFill="1" applyBorder="1" applyAlignment="1" applyProtection="1">
      <alignment horizontal="center" vertical="center" wrapText="1"/>
    </xf>
    <xf numFmtId="3" fontId="24" fillId="0" borderId="22" xfId="1" applyNumberFormat="1" applyFont="1" applyFill="1" applyBorder="1" applyAlignment="1" applyProtection="1">
      <alignment horizontal="center" vertical="center" wrapText="1"/>
    </xf>
    <xf numFmtId="2" fontId="25" fillId="7" borderId="15" xfId="0" applyNumberFormat="1" applyFont="1" applyFill="1" applyBorder="1" applyAlignment="1">
      <alignment horizontal="center" vertical="center" wrapText="1"/>
    </xf>
    <xf numFmtId="3" fontId="6" fillId="3" borderId="56" xfId="1" applyNumberFormat="1" applyFont="1" applyFill="1" applyBorder="1" applyAlignment="1" applyProtection="1">
      <alignment horizontal="center" vertical="center" wrapText="1"/>
    </xf>
    <xf numFmtId="3" fontId="2" fillId="3" borderId="52" xfId="1" applyNumberFormat="1" applyFont="1" applyFill="1" applyBorder="1" applyAlignment="1" applyProtection="1">
      <alignment horizontal="center" vertical="center" wrapText="1"/>
    </xf>
    <xf numFmtId="2" fontId="22" fillId="0" borderId="50" xfId="0" applyNumberFormat="1" applyFont="1" applyBorder="1" applyAlignment="1">
      <alignment horizontal="center" vertical="center" wrapText="1"/>
    </xf>
    <xf numFmtId="3" fontId="24" fillId="0" borderId="44" xfId="1" applyNumberFormat="1" applyFont="1" applyFill="1" applyBorder="1" applyAlignment="1" applyProtection="1">
      <alignment horizontal="center" vertical="center" wrapText="1"/>
    </xf>
    <xf numFmtId="3" fontId="8" fillId="0" borderId="28" xfId="1" applyNumberFormat="1" applyFont="1" applyFill="1" applyBorder="1" applyAlignment="1" applyProtection="1">
      <alignment horizontal="center" vertical="center" wrapText="1"/>
    </xf>
    <xf numFmtId="3" fontId="24" fillId="0" borderId="49" xfId="1" applyNumberFormat="1" applyFont="1" applyFill="1" applyBorder="1" applyAlignment="1" applyProtection="1">
      <alignment horizontal="center" vertical="center" wrapText="1"/>
    </xf>
    <xf numFmtId="2" fontId="22" fillId="0" borderId="32" xfId="0" applyNumberFormat="1" applyFont="1" applyBorder="1" applyAlignment="1">
      <alignment horizontal="center" vertical="center" wrapText="1"/>
    </xf>
    <xf numFmtId="3" fontId="24" fillId="0" borderId="11" xfId="1" applyNumberFormat="1" applyFont="1" applyFill="1" applyBorder="1" applyAlignment="1" applyProtection="1">
      <alignment horizontal="center" vertical="center" wrapText="1"/>
    </xf>
    <xf numFmtId="3" fontId="8" fillId="0" borderId="29" xfId="1" applyNumberFormat="1" applyFont="1" applyFill="1" applyBorder="1" applyAlignment="1" applyProtection="1">
      <alignment horizontal="center" vertical="center" wrapText="1"/>
    </xf>
    <xf numFmtId="3" fontId="24" fillId="0" borderId="75" xfId="1" applyNumberFormat="1" applyFont="1" applyFill="1" applyBorder="1" applyAlignment="1" applyProtection="1">
      <alignment horizontal="center" vertical="center" wrapText="1"/>
    </xf>
    <xf numFmtId="3" fontId="24" fillId="0" borderId="9" xfId="1" applyNumberFormat="1" applyFont="1" applyFill="1" applyBorder="1" applyAlignment="1" applyProtection="1">
      <alignment horizontal="center" vertical="center" wrapText="1"/>
    </xf>
    <xf numFmtId="3" fontId="8" fillId="0" borderId="2" xfId="1" applyNumberFormat="1" applyFont="1" applyFill="1" applyBorder="1" applyAlignment="1" applyProtection="1">
      <alignment horizontal="center" vertical="center" wrapText="1"/>
    </xf>
    <xf numFmtId="3" fontId="8" fillId="0" borderId="7" xfId="1" applyNumberFormat="1" applyFont="1" applyFill="1" applyBorder="1" applyAlignment="1" applyProtection="1">
      <alignment horizontal="center" vertical="center" wrapText="1"/>
    </xf>
    <xf numFmtId="0" fontId="8" fillId="0" borderId="24" xfId="0" applyFont="1" applyBorder="1" applyAlignment="1">
      <alignment horizontal="center" vertical="center" wrapText="1"/>
    </xf>
    <xf numFmtId="3" fontId="8" fillId="0" borderId="59" xfId="1" applyNumberFormat="1" applyFont="1" applyFill="1" applyBorder="1" applyAlignment="1" applyProtection="1">
      <alignment horizontal="center" vertical="center" wrapText="1"/>
    </xf>
    <xf numFmtId="2" fontId="25" fillId="7" borderId="66" xfId="0" applyNumberFormat="1" applyFont="1" applyFill="1" applyBorder="1" applyAlignment="1">
      <alignment horizontal="center" vertical="center" wrapText="1"/>
    </xf>
    <xf numFmtId="3" fontId="6" fillId="7" borderId="56" xfId="1" applyNumberFormat="1" applyFont="1" applyFill="1" applyBorder="1" applyAlignment="1" applyProtection="1">
      <alignment horizontal="center" vertical="center" wrapText="1"/>
    </xf>
    <xf numFmtId="3" fontId="2" fillId="7" borderId="52" xfId="1" applyNumberFormat="1" applyFont="1" applyFill="1" applyBorder="1" applyAlignment="1" applyProtection="1">
      <alignment horizontal="center" vertical="center" wrapText="1"/>
    </xf>
    <xf numFmtId="3" fontId="8" fillId="0" borderId="44" xfId="1" applyNumberFormat="1" applyFont="1" applyFill="1" applyBorder="1" applyAlignment="1" applyProtection="1">
      <alignment horizontal="center" vertical="center" wrapText="1"/>
    </xf>
    <xf numFmtId="3" fontId="8" fillId="0" borderId="11" xfId="1" applyNumberFormat="1" applyFont="1" applyFill="1" applyBorder="1" applyAlignment="1" applyProtection="1">
      <alignment horizontal="center" vertical="center" wrapText="1"/>
    </xf>
    <xf numFmtId="1" fontId="8" fillId="0" borderId="0" xfId="0" applyNumberFormat="1" applyFont="1" applyAlignment="1">
      <alignment horizontal="center" vertical="center" wrapText="1"/>
    </xf>
    <xf numFmtId="0" fontId="8" fillId="0" borderId="0" xfId="0" applyFont="1"/>
    <xf numFmtId="0" fontId="8" fillId="0" borderId="17" xfId="0" applyFont="1" applyBorder="1" applyAlignment="1">
      <alignment horizontal="center"/>
    </xf>
    <xf numFmtId="0" fontId="8" fillId="0" borderId="26" xfId="0" applyFont="1" applyBorder="1" applyAlignment="1">
      <alignment horizontal="center"/>
    </xf>
    <xf numFmtId="0" fontId="8" fillId="0" borderId="73" xfId="0" applyFont="1" applyBorder="1" applyAlignment="1">
      <alignment horizontal="center"/>
    </xf>
    <xf numFmtId="0" fontId="8" fillId="0" borderId="64" xfId="0" applyFont="1" applyBorder="1" applyAlignment="1">
      <alignment horizontal="center"/>
    </xf>
    <xf numFmtId="0" fontId="8" fillId="0" borderId="38" xfId="0" applyFont="1" applyBorder="1" applyAlignment="1">
      <alignment horizontal="center"/>
    </xf>
    <xf numFmtId="2" fontId="22" fillId="0" borderId="47" xfId="0" applyNumberFormat="1" applyFont="1" applyBorder="1" applyAlignment="1">
      <alignment horizontal="center" vertical="center" wrapText="1"/>
    </xf>
    <xf numFmtId="3" fontId="8" fillId="4" borderId="1" xfId="0" applyNumberFormat="1" applyFont="1" applyFill="1" applyBorder="1" applyAlignment="1">
      <alignment horizontal="center" vertical="center" wrapText="1"/>
    </xf>
    <xf numFmtId="3" fontId="8" fillId="4" borderId="3" xfId="0" applyNumberFormat="1" applyFont="1" applyFill="1" applyBorder="1" applyAlignment="1">
      <alignment horizontal="center" vertical="center" wrapText="1"/>
    </xf>
    <xf numFmtId="3" fontId="8" fillId="4" borderId="4"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3" fontId="8" fillId="4" borderId="76" xfId="0" applyNumberFormat="1" applyFont="1" applyFill="1" applyBorder="1" applyAlignment="1">
      <alignment horizontal="center" vertical="center" wrapText="1"/>
    </xf>
    <xf numFmtId="2" fontId="22" fillId="0" borderId="69" xfId="0" applyNumberFormat="1" applyFont="1" applyBorder="1" applyAlignment="1">
      <alignment horizontal="center" vertical="center" wrapText="1"/>
    </xf>
    <xf numFmtId="3" fontId="8" fillId="4" borderId="5"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3" fontId="8" fillId="4" borderId="6" xfId="0" applyNumberFormat="1" applyFont="1" applyFill="1" applyBorder="1" applyAlignment="1">
      <alignment horizontal="center" vertical="center" wrapText="1"/>
    </xf>
    <xf numFmtId="2" fontId="22" fillId="0" borderId="74" xfId="0" applyNumberFormat="1" applyFont="1" applyBorder="1" applyAlignment="1">
      <alignment horizontal="center" vertical="center" wrapText="1"/>
    </xf>
    <xf numFmtId="3" fontId="8" fillId="4" borderId="22" xfId="0" applyNumberFormat="1" applyFont="1" applyFill="1" applyBorder="1" applyAlignment="1">
      <alignment horizontal="center" vertical="center" wrapText="1"/>
    </xf>
    <xf numFmtId="3" fontId="8" fillId="4" borderId="23" xfId="0" applyNumberFormat="1" applyFont="1" applyFill="1" applyBorder="1" applyAlignment="1">
      <alignment horizontal="center" vertical="center" wrapText="1"/>
    </xf>
    <xf numFmtId="3" fontId="8" fillId="4" borderId="24" xfId="0" applyNumberFormat="1" applyFont="1" applyFill="1" applyBorder="1" applyAlignment="1">
      <alignment horizontal="center" vertical="center" wrapText="1"/>
    </xf>
    <xf numFmtId="3" fontId="8" fillId="4" borderId="59" xfId="0" applyNumberFormat="1" applyFont="1" applyFill="1" applyBorder="1" applyAlignment="1">
      <alignment horizontal="center" vertical="center" wrapText="1"/>
    </xf>
    <xf numFmtId="3" fontId="8" fillId="4" borderId="39" xfId="0" applyNumberFormat="1" applyFont="1" applyFill="1" applyBorder="1" applyAlignment="1">
      <alignment horizontal="center" vertical="center" wrapText="1"/>
    </xf>
    <xf numFmtId="3" fontId="8" fillId="4" borderId="9" xfId="0" applyNumberFormat="1" applyFont="1" applyFill="1" applyBorder="1" applyAlignment="1">
      <alignment horizontal="center" vertical="center" wrapText="1"/>
    </xf>
    <xf numFmtId="3" fontId="8" fillId="4" borderId="29" xfId="0" applyNumberFormat="1" applyFont="1" applyFill="1" applyBorder="1" applyAlignment="1">
      <alignment horizontal="center" vertical="center" wrapText="1"/>
    </xf>
    <xf numFmtId="2" fontId="25" fillId="7" borderId="14" xfId="0" applyNumberFormat="1" applyFont="1" applyFill="1" applyBorder="1" applyAlignment="1">
      <alignment horizontal="center" vertical="center" wrapText="1"/>
    </xf>
    <xf numFmtId="3" fontId="2" fillId="3" borderId="51" xfId="0" applyNumberFormat="1" applyFont="1" applyFill="1" applyBorder="1" applyAlignment="1">
      <alignment horizontal="center" vertical="center" wrapText="1"/>
    </xf>
    <xf numFmtId="3" fontId="2" fillId="3" borderId="78" xfId="0" applyNumberFormat="1" applyFont="1" applyFill="1" applyBorder="1" applyAlignment="1">
      <alignment horizontal="center" vertical="center" wrapText="1"/>
    </xf>
    <xf numFmtId="2" fontId="22" fillId="0" borderId="46" xfId="0" applyNumberFormat="1" applyFont="1" applyBorder="1" applyAlignment="1">
      <alignment horizontal="center" vertical="center" wrapText="1"/>
    </xf>
    <xf numFmtId="3" fontId="8" fillId="4" borderId="49" xfId="0" applyNumberFormat="1" applyFont="1" applyFill="1" applyBorder="1" applyAlignment="1">
      <alignment horizontal="center" vertical="center" wrapText="1"/>
    </xf>
    <xf numFmtId="3" fontId="8" fillId="4" borderId="28" xfId="0" applyNumberFormat="1" applyFont="1" applyFill="1" applyBorder="1" applyAlignment="1">
      <alignment horizontal="center" vertical="center" wrapText="1"/>
    </xf>
    <xf numFmtId="2" fontId="22" fillId="0" borderId="65" xfId="0" applyNumberFormat="1" applyFont="1" applyBorder="1" applyAlignment="1">
      <alignment horizontal="center" vertical="center" wrapText="1"/>
    </xf>
    <xf numFmtId="2" fontId="22" fillId="0" borderId="62" xfId="0" applyNumberFormat="1" applyFont="1" applyBorder="1" applyAlignment="1">
      <alignment horizontal="center" vertical="center" wrapText="1"/>
    </xf>
    <xf numFmtId="2" fontId="22" fillId="0" borderId="33" xfId="0" applyNumberFormat="1" applyFont="1" applyBorder="1" applyAlignment="1">
      <alignment horizontal="center" vertical="center" wrapText="1"/>
    </xf>
    <xf numFmtId="0" fontId="8" fillId="0" borderId="0" xfId="0" applyFont="1" applyBorder="1"/>
    <xf numFmtId="2" fontId="22" fillId="0" borderId="41" xfId="0" applyNumberFormat="1" applyFont="1" applyBorder="1" applyAlignment="1">
      <alignment horizontal="center" vertical="center" wrapText="1"/>
    </xf>
    <xf numFmtId="3" fontId="8" fillId="4" borderId="44" xfId="0" applyNumberFormat="1" applyFont="1" applyFill="1" applyBorder="1" applyAlignment="1">
      <alignment horizontal="center" vertical="center" wrapText="1"/>
    </xf>
    <xf numFmtId="3" fontId="8" fillId="4" borderId="45" xfId="0" applyNumberFormat="1" applyFont="1" applyFill="1" applyBorder="1" applyAlignment="1">
      <alignment horizontal="center" vertical="center" wrapText="1"/>
    </xf>
    <xf numFmtId="2" fontId="22" fillId="0" borderId="31" xfId="0" applyNumberFormat="1" applyFont="1" applyBorder="1" applyAlignment="1">
      <alignment horizontal="center" vertical="center" wrapText="1"/>
    </xf>
    <xf numFmtId="3" fontId="8" fillId="4" borderId="11" xfId="0" applyNumberFormat="1" applyFont="1" applyFill="1" applyBorder="1" applyAlignment="1">
      <alignment horizontal="center" vertical="center" wrapText="1"/>
    </xf>
    <xf numFmtId="3" fontId="8" fillId="4" borderId="10" xfId="0" applyNumberFormat="1" applyFont="1" applyFill="1" applyBorder="1" applyAlignment="1">
      <alignment horizontal="center" vertical="center" wrapText="1"/>
    </xf>
    <xf numFmtId="2" fontId="22" fillId="0" borderId="70" xfId="0" applyNumberFormat="1" applyFont="1" applyBorder="1" applyAlignment="1">
      <alignment horizontal="center" vertical="center" wrapText="1"/>
    </xf>
    <xf numFmtId="1" fontId="26" fillId="0" borderId="3" xfId="0" applyNumberFormat="1"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1" fontId="26" fillId="0" borderId="3" xfId="1" applyNumberFormat="1" applyFont="1" applyFill="1" applyBorder="1" applyAlignment="1" applyProtection="1">
      <alignment horizontal="center" vertical="center" wrapText="1"/>
    </xf>
    <xf numFmtId="0" fontId="26" fillId="0" borderId="20" xfId="0" applyFont="1" applyFill="1" applyBorder="1" applyAlignment="1" applyProtection="1">
      <alignment horizontal="center" vertical="center" wrapText="1"/>
    </xf>
    <xf numFmtId="1" fontId="26" fillId="0" borderId="20" xfId="1" applyNumberFormat="1" applyFont="1" applyFill="1" applyBorder="1" applyAlignment="1" applyProtection="1">
      <alignment horizontal="center" vertical="center" wrapText="1"/>
    </xf>
    <xf numFmtId="1" fontId="26" fillId="0" borderId="6" xfId="0" applyNumberFormat="1" applyFont="1" applyFill="1" applyBorder="1" applyAlignment="1" applyProtection="1">
      <alignment horizontal="center" vertical="center" wrapText="1"/>
    </xf>
    <xf numFmtId="0" fontId="26" fillId="0" borderId="29" xfId="0" applyFont="1" applyFill="1" applyBorder="1" applyAlignment="1" applyProtection="1">
      <alignment horizontal="center" vertical="center" wrapText="1"/>
    </xf>
    <xf numFmtId="1" fontId="26" fillId="0" borderId="29" xfId="1" applyNumberFormat="1" applyFont="1" applyFill="1" applyBorder="1" applyAlignment="1" applyProtection="1">
      <alignment horizontal="center" vertical="center" wrapText="1"/>
    </xf>
    <xf numFmtId="1" fontId="26" fillId="0" borderId="10" xfId="0" applyNumberFormat="1"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1" fontId="26" fillId="0" borderId="23" xfId="1" applyNumberFormat="1" applyFont="1" applyFill="1" applyBorder="1" applyAlignment="1" applyProtection="1">
      <alignment horizontal="center" vertical="center" wrapText="1"/>
    </xf>
    <xf numFmtId="1" fontId="26" fillId="0" borderId="39" xfId="0" applyNumberFormat="1" applyFont="1" applyFill="1" applyBorder="1" applyAlignment="1" applyProtection="1">
      <alignment horizontal="center" vertical="center" wrapText="1"/>
    </xf>
    <xf numFmtId="0" fontId="26" fillId="0" borderId="28" xfId="0" applyFont="1" applyFill="1" applyBorder="1" applyAlignment="1" applyProtection="1">
      <alignment horizontal="center" vertical="center" wrapText="1"/>
    </xf>
    <xf numFmtId="1" fontId="26" fillId="0" borderId="28" xfId="1" applyNumberFormat="1" applyFont="1" applyFill="1" applyBorder="1" applyAlignment="1" applyProtection="1">
      <alignment horizontal="center" vertical="center" wrapText="1"/>
    </xf>
    <xf numFmtId="1" fontId="26" fillId="0" borderId="45" xfId="0" applyNumberFormat="1" applyFont="1" applyFill="1" applyBorder="1" applyAlignment="1" applyProtection="1">
      <alignment horizontal="center" vertical="center" wrapText="1"/>
    </xf>
    <xf numFmtId="2" fontId="25" fillId="7" borderId="13" xfId="0" applyNumberFormat="1" applyFont="1" applyFill="1" applyBorder="1" applyAlignment="1">
      <alignment horizontal="center" vertical="center" wrapText="1"/>
    </xf>
    <xf numFmtId="1" fontId="8" fillId="0" borderId="3" xfId="0" applyNumberFormat="1" applyFont="1" applyFill="1" applyBorder="1" applyAlignment="1" applyProtection="1">
      <alignment horizontal="center" vertical="center" wrapText="1"/>
    </xf>
    <xf numFmtId="1" fontId="8" fillId="4" borderId="3" xfId="0" applyNumberFormat="1" applyFont="1" applyFill="1" applyBorder="1" applyAlignment="1" applyProtection="1">
      <alignment horizontal="center" vertical="center" wrapText="1"/>
    </xf>
    <xf numFmtId="1" fontId="8" fillId="4" borderId="20" xfId="0" applyNumberFormat="1" applyFont="1" applyFill="1" applyBorder="1" applyAlignment="1" applyProtection="1">
      <alignment horizontal="center" vertical="center" wrapText="1"/>
    </xf>
    <xf numFmtId="1" fontId="8" fillId="4" borderId="23" xfId="0" applyNumberFormat="1" applyFont="1" applyFill="1" applyBorder="1" applyAlignment="1" applyProtection="1">
      <alignment horizontal="center" vertical="center" wrapText="1"/>
    </xf>
    <xf numFmtId="1" fontId="8" fillId="4" borderId="28" xfId="0" applyNumberFormat="1" applyFont="1" applyFill="1" applyBorder="1" applyAlignment="1" applyProtection="1">
      <alignment horizontal="center" vertical="center" wrapText="1"/>
    </xf>
    <xf numFmtId="1" fontId="8" fillId="4" borderId="29" xfId="0" applyNumberFormat="1" applyFont="1" applyFill="1" applyBorder="1" applyAlignment="1" applyProtection="1">
      <alignment horizontal="center" vertical="center" wrapText="1"/>
    </xf>
    <xf numFmtId="1" fontId="8" fillId="4" borderId="1" xfId="0" applyNumberFormat="1" applyFont="1" applyFill="1" applyBorder="1" applyAlignment="1" applyProtection="1">
      <alignment horizontal="center" vertical="center" wrapText="1"/>
    </xf>
    <xf numFmtId="1" fontId="8" fillId="0" borderId="4" xfId="0" applyNumberFormat="1" applyFont="1" applyFill="1" applyBorder="1" applyAlignment="1" applyProtection="1">
      <alignment horizontal="center" vertical="center" wrapText="1"/>
    </xf>
    <xf numFmtId="1" fontId="8" fillId="4" borderId="5" xfId="0" applyNumberFormat="1" applyFont="1" applyFill="1" applyBorder="1" applyAlignment="1" applyProtection="1">
      <alignment horizontal="center" vertical="center" wrapText="1"/>
    </xf>
    <xf numFmtId="1" fontId="8" fillId="0" borderId="8" xfId="0" applyNumberFormat="1" applyFont="1" applyFill="1" applyBorder="1" applyAlignment="1" applyProtection="1">
      <alignment horizontal="center" vertical="center" wrapText="1"/>
    </xf>
    <xf numFmtId="1" fontId="8" fillId="4" borderId="22" xfId="0" applyNumberFormat="1" applyFont="1" applyFill="1" applyBorder="1" applyAlignment="1" applyProtection="1">
      <alignment horizontal="center" vertical="center" wrapText="1"/>
    </xf>
    <xf numFmtId="1" fontId="8" fillId="0" borderId="24" xfId="0" applyNumberFormat="1" applyFont="1" applyFill="1" applyBorder="1" applyAlignment="1" applyProtection="1">
      <alignment horizontal="center" vertical="center" wrapText="1"/>
    </xf>
    <xf numFmtId="1" fontId="8" fillId="4" borderId="49" xfId="0" applyNumberFormat="1" applyFont="1" applyFill="1" applyBorder="1" applyAlignment="1" applyProtection="1">
      <alignment horizontal="center" vertical="center" wrapText="1"/>
    </xf>
    <xf numFmtId="1" fontId="8" fillId="4" borderId="54" xfId="0" applyNumberFormat="1" applyFont="1" applyFill="1" applyBorder="1" applyAlignment="1" applyProtection="1">
      <alignment horizontal="center" vertical="center" wrapText="1"/>
    </xf>
    <xf numFmtId="1" fontId="8" fillId="4" borderId="8" xfId="0" applyNumberFormat="1" applyFont="1" applyFill="1" applyBorder="1" applyAlignment="1" applyProtection="1">
      <alignment horizontal="center" vertical="center" wrapText="1"/>
    </xf>
    <xf numFmtId="1" fontId="8" fillId="4" borderId="9" xfId="0" applyNumberFormat="1" applyFont="1" applyFill="1" applyBorder="1" applyAlignment="1" applyProtection="1">
      <alignment horizontal="center" vertical="center" wrapText="1"/>
    </xf>
    <xf numFmtId="1" fontId="8" fillId="4" borderId="12" xfId="0" applyNumberFormat="1" applyFont="1" applyFill="1" applyBorder="1" applyAlignment="1" applyProtection="1">
      <alignment horizontal="center" vertical="center" wrapText="1"/>
    </xf>
    <xf numFmtId="1" fontId="26" fillId="0" borderId="1" xfId="1" applyNumberFormat="1" applyFont="1" applyFill="1" applyBorder="1" applyAlignment="1" applyProtection="1">
      <alignment horizontal="center" vertical="center" wrapText="1"/>
    </xf>
    <xf numFmtId="1" fontId="26" fillId="0" borderId="4" xfId="0" applyNumberFormat="1" applyFont="1" applyFill="1" applyBorder="1" applyAlignment="1" applyProtection="1">
      <alignment horizontal="center" vertical="center" wrapText="1"/>
    </xf>
    <xf numFmtId="1" fontId="26" fillId="0" borderId="5" xfId="1" applyNumberFormat="1"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wrapText="1"/>
    </xf>
    <xf numFmtId="1" fontId="26" fillId="0" borderId="22" xfId="1" applyNumberFormat="1" applyFont="1" applyFill="1" applyBorder="1" applyAlignment="1" applyProtection="1">
      <alignment horizontal="center" vertical="center" wrapText="1"/>
    </xf>
    <xf numFmtId="1" fontId="26" fillId="0" borderId="24" xfId="0" applyNumberFormat="1" applyFont="1" applyFill="1" applyBorder="1" applyAlignment="1" applyProtection="1">
      <alignment horizontal="center" vertical="center" wrapText="1"/>
    </xf>
    <xf numFmtId="1" fontId="26" fillId="0" borderId="49" xfId="1" applyNumberFormat="1" applyFont="1" applyFill="1" applyBorder="1" applyAlignment="1" applyProtection="1">
      <alignment horizontal="center" vertical="center" wrapText="1"/>
    </xf>
    <xf numFmtId="1" fontId="26" fillId="0" borderId="54" xfId="0" applyNumberFormat="1" applyFont="1" applyFill="1" applyBorder="1" applyAlignment="1" applyProtection="1">
      <alignment horizontal="center" vertical="center" wrapText="1"/>
    </xf>
    <xf numFmtId="1" fontId="26" fillId="0" borderId="9" xfId="1" applyNumberFormat="1" applyFont="1" applyFill="1" applyBorder="1" applyAlignment="1" applyProtection="1">
      <alignment horizontal="center" vertical="center" wrapText="1"/>
    </xf>
    <xf numFmtId="1" fontId="26" fillId="0" borderId="12" xfId="0" applyNumberFormat="1" applyFont="1" applyFill="1" applyBorder="1" applyAlignment="1" applyProtection="1">
      <alignment horizontal="center" vertical="center" wrapText="1"/>
    </xf>
    <xf numFmtId="1" fontId="27" fillId="0" borderId="1" xfId="1" applyNumberFormat="1" applyFont="1" applyFill="1" applyBorder="1" applyAlignment="1" applyProtection="1">
      <alignment horizontal="center" vertical="center" wrapText="1"/>
    </xf>
    <xf numFmtId="1" fontId="27" fillId="0" borderId="5" xfId="1" applyNumberFormat="1" applyFont="1" applyFill="1" applyBorder="1" applyAlignment="1" applyProtection="1">
      <alignment horizontal="center" vertical="center" wrapText="1"/>
    </xf>
    <xf numFmtId="1" fontId="27" fillId="0" borderId="22" xfId="1" applyNumberFormat="1" applyFont="1" applyFill="1" applyBorder="1" applyAlignment="1" applyProtection="1">
      <alignment horizontal="center" vertical="center" wrapText="1"/>
    </xf>
    <xf numFmtId="1" fontId="27" fillId="0" borderId="49" xfId="1" applyNumberFormat="1" applyFont="1" applyFill="1" applyBorder="1" applyAlignment="1" applyProtection="1">
      <alignment horizontal="center" vertical="center" wrapText="1"/>
    </xf>
    <xf numFmtId="1" fontId="27" fillId="0" borderId="9" xfId="1" applyNumberFormat="1" applyFont="1" applyFill="1" applyBorder="1" applyAlignment="1" applyProtection="1">
      <alignment horizontal="center" vertical="center" wrapText="1"/>
    </xf>
    <xf numFmtId="1" fontId="2" fillId="7" borderId="56" xfId="0" applyNumberFormat="1" applyFont="1" applyFill="1" applyBorder="1" applyAlignment="1">
      <alignment horizontal="center" vertical="center" wrapText="1"/>
    </xf>
    <xf numFmtId="1" fontId="2" fillId="7" borderId="52" xfId="0" applyNumberFormat="1" applyFont="1" applyFill="1" applyBorder="1" applyAlignment="1">
      <alignment horizontal="center" vertical="center" wrapText="1"/>
    </xf>
    <xf numFmtId="1" fontId="2" fillId="7" borderId="53" xfId="0" applyNumberFormat="1" applyFont="1" applyFill="1" applyBorder="1" applyAlignment="1" applyProtection="1">
      <alignment horizontal="center" vertical="center" wrapText="1"/>
    </xf>
    <xf numFmtId="1" fontId="28" fillId="7" borderId="56" xfId="0" applyNumberFormat="1" applyFont="1" applyFill="1" applyBorder="1" applyAlignment="1">
      <alignment horizontal="center" vertical="center" wrapText="1"/>
    </xf>
    <xf numFmtId="1" fontId="28" fillId="7" borderId="52" xfId="0" applyNumberFormat="1" applyFont="1" applyFill="1" applyBorder="1" applyAlignment="1">
      <alignment horizontal="center" vertical="center" wrapText="1"/>
    </xf>
    <xf numFmtId="1" fontId="28" fillId="7" borderId="78" xfId="0" applyNumberFormat="1" applyFont="1" applyFill="1" applyBorder="1" applyAlignment="1">
      <alignment horizontal="center" vertical="center" wrapText="1"/>
    </xf>
    <xf numFmtId="1" fontId="28" fillId="7" borderId="53" xfId="0" applyNumberFormat="1" applyFont="1" applyFill="1" applyBorder="1" applyAlignment="1" applyProtection="1">
      <alignment horizontal="center" vertical="center" wrapText="1"/>
    </xf>
    <xf numFmtId="1" fontId="8" fillId="0" borderId="1" xfId="1" applyNumberFormat="1"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 fontId="8" fillId="0" borderId="5" xfId="1" applyNumberFormat="1"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1" fontId="8" fillId="0" borderId="6" xfId="0" applyNumberFormat="1" applyFont="1" applyFill="1" applyBorder="1" applyAlignment="1" applyProtection="1">
      <alignment horizontal="center" vertical="center" wrapText="1"/>
    </xf>
    <xf numFmtId="1" fontId="8" fillId="0" borderId="22" xfId="1" applyNumberFormat="1"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1" fontId="8" fillId="0" borderId="39" xfId="0" applyNumberFormat="1" applyFont="1" applyFill="1" applyBorder="1" applyAlignment="1" applyProtection="1">
      <alignment horizontal="center" vertical="center" wrapText="1"/>
    </xf>
    <xf numFmtId="1" fontId="8" fillId="0" borderId="49" xfId="1" applyNumberFormat="1"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1" fontId="8" fillId="0" borderId="45" xfId="0" applyNumberFormat="1" applyFont="1" applyFill="1" applyBorder="1" applyAlignment="1" applyProtection="1">
      <alignment horizontal="center" vertical="center" wrapText="1"/>
    </xf>
    <xf numFmtId="1" fontId="8" fillId="0" borderId="54" xfId="0" applyNumberFormat="1" applyFont="1" applyFill="1" applyBorder="1" applyAlignment="1" applyProtection="1">
      <alignment horizontal="center" vertical="center" wrapText="1"/>
    </xf>
    <xf numFmtId="1" fontId="8" fillId="0" borderId="9" xfId="1" applyNumberFormat="1"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1" fontId="8" fillId="0" borderId="10" xfId="0" applyNumberFormat="1" applyFont="1" applyFill="1" applyBorder="1" applyAlignment="1" applyProtection="1">
      <alignment horizontal="center" vertical="center" wrapText="1"/>
    </xf>
    <xf numFmtId="1" fontId="8" fillId="0" borderId="12" xfId="0" applyNumberFormat="1" applyFont="1" applyFill="1" applyBorder="1" applyAlignment="1" applyProtection="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2" xfId="0" applyFont="1" applyBorder="1" applyAlignment="1">
      <alignment horizontal="center" vertical="center" wrapText="1"/>
    </xf>
    <xf numFmtId="0" fontId="0" fillId="0" borderId="0" xfId="0" applyAlignment="1">
      <alignment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20" xfId="0" applyBorder="1"/>
    <xf numFmtId="0" fontId="0" fillId="0" borderId="8" xfId="0" applyBorder="1"/>
    <xf numFmtId="0" fontId="37" fillId="0" borderId="6" xfId="0" applyFont="1" applyBorder="1" applyAlignment="1">
      <alignment horizontal="center" vertical="top" wrapText="1"/>
    </xf>
    <xf numFmtId="0" fontId="0" fillId="0" borderId="28" xfId="0" applyBorder="1" applyAlignment="1">
      <alignment vertical="top"/>
    </xf>
    <xf numFmtId="0" fontId="0" fillId="0" borderId="54" xfId="0" applyBorder="1" applyAlignment="1">
      <alignment vertical="top"/>
    </xf>
    <xf numFmtId="0" fontId="0" fillId="0" borderId="6" xfId="0" applyBorder="1" applyAlignment="1">
      <alignment horizontal="center" vertical="top" wrapText="1"/>
    </xf>
    <xf numFmtId="0" fontId="0" fillId="0" borderId="20" xfId="0" applyBorder="1" applyAlignment="1">
      <alignment vertical="top"/>
    </xf>
    <xf numFmtId="0" fontId="0" fillId="0" borderId="8"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20" fillId="10" borderId="6" xfId="0" applyFont="1" applyFill="1" applyBorder="1" applyAlignment="1">
      <alignment horizontal="center" vertical="top" wrapText="1"/>
    </xf>
    <xf numFmtId="0" fontId="0" fillId="10" borderId="20" xfId="0" applyFill="1" applyBorder="1" applyAlignment="1">
      <alignment vertical="top"/>
    </xf>
    <xf numFmtId="0" fontId="14" fillId="10" borderId="20" xfId="0" applyFont="1" applyFill="1" applyBorder="1" applyAlignment="1">
      <alignment vertical="top"/>
    </xf>
    <xf numFmtId="0" fontId="14" fillId="10" borderId="23" xfId="0" applyFont="1" applyFill="1" applyBorder="1" applyAlignment="1">
      <alignment vertical="top"/>
    </xf>
    <xf numFmtId="0" fontId="14" fillId="10" borderId="24" xfId="0" applyFont="1" applyFill="1" applyBorder="1" applyAlignment="1">
      <alignment vertical="top"/>
    </xf>
    <xf numFmtId="0" fontId="37" fillId="0" borderId="20" xfId="0" applyFont="1" applyBorder="1" applyAlignment="1">
      <alignment horizontal="center" vertical="top" wrapText="1"/>
    </xf>
    <xf numFmtId="0" fontId="0" fillId="0" borderId="44" xfId="0" applyBorder="1" applyAlignment="1">
      <alignment vertical="top"/>
    </xf>
    <xf numFmtId="0" fontId="0" fillId="0" borderId="20" xfId="0" applyBorder="1" applyAlignment="1">
      <alignment horizontal="center" vertical="top" wrapText="1"/>
    </xf>
    <xf numFmtId="0" fontId="0" fillId="0" borderId="7" xfId="0" applyBorder="1" applyAlignment="1">
      <alignment vertical="top"/>
    </xf>
    <xf numFmtId="0" fontId="20" fillId="10" borderId="20" xfId="0" applyFont="1" applyFill="1" applyBorder="1" applyAlignment="1">
      <alignment horizontal="center" vertical="top" wrapText="1"/>
    </xf>
    <xf numFmtId="0" fontId="20" fillId="10" borderId="20" xfId="0" applyFont="1" applyFill="1" applyBorder="1" applyAlignment="1">
      <alignment vertical="top"/>
    </xf>
    <xf numFmtId="0" fontId="0" fillId="10" borderId="7" xfId="0" applyFill="1" applyBorder="1" applyAlignment="1">
      <alignment vertical="top"/>
    </xf>
    <xf numFmtId="0" fontId="20" fillId="10" borderId="8" xfId="0" applyFont="1" applyFill="1" applyBorder="1" applyAlignment="1">
      <alignment vertical="top"/>
    </xf>
    <xf numFmtId="0" fontId="0" fillId="0" borderId="58" xfId="0" applyBorder="1" applyAlignment="1">
      <alignment vertical="top"/>
    </xf>
    <xf numFmtId="0" fontId="0" fillId="0" borderId="41" xfId="0" applyBorder="1" applyAlignment="1">
      <alignment horizontal="center" vertical="center" wrapText="1"/>
    </xf>
    <xf numFmtId="0" fontId="0" fillId="0" borderId="69" xfId="0" applyBorder="1" applyAlignment="1">
      <alignment horizontal="center" vertical="center" wrapText="1"/>
    </xf>
    <xf numFmtId="0" fontId="0" fillId="0" borderId="6" xfId="0" applyBorder="1" applyAlignment="1">
      <alignment horizontal="center" wrapText="1"/>
    </xf>
    <xf numFmtId="0" fontId="0" fillId="10" borderId="23" xfId="0" applyFill="1" applyBorder="1" applyAlignment="1">
      <alignment vertical="top"/>
    </xf>
    <xf numFmtId="0" fontId="38" fillId="0" borderId="81" xfId="0" applyFont="1" applyBorder="1" applyAlignment="1">
      <alignment vertical="top"/>
    </xf>
    <xf numFmtId="0" fontId="38" fillId="0" borderId="82" xfId="0" applyFont="1" applyBorder="1" applyAlignment="1">
      <alignment vertical="top"/>
    </xf>
    <xf numFmtId="0" fontId="38" fillId="0" borderId="83" xfId="0" applyFont="1" applyBorder="1" applyAlignment="1">
      <alignment vertical="top"/>
    </xf>
    <xf numFmtId="0" fontId="38" fillId="10" borderId="81" xfId="0" applyFont="1" applyFill="1" applyBorder="1" applyAlignment="1">
      <alignment vertical="top"/>
    </xf>
    <xf numFmtId="0" fontId="39" fillId="10" borderId="82" xfId="0" applyFont="1" applyFill="1" applyBorder="1" applyAlignment="1">
      <alignment vertical="top"/>
    </xf>
    <xf numFmtId="0" fontId="39" fillId="10" borderId="83" xfId="0" applyFont="1" applyFill="1" applyBorder="1" applyAlignment="1">
      <alignment vertical="top"/>
    </xf>
    <xf numFmtId="0" fontId="38" fillId="0" borderId="84" xfId="0" applyFont="1" applyBorder="1" applyAlignment="1">
      <alignment vertical="top"/>
    </xf>
    <xf numFmtId="3" fontId="38" fillId="0" borderId="84" xfId="0" applyNumberFormat="1" applyFont="1" applyBorder="1" applyAlignment="1">
      <alignment vertical="top"/>
    </xf>
    <xf numFmtId="3" fontId="38" fillId="0" borderId="85" xfId="0" applyNumberFormat="1" applyFont="1" applyBorder="1" applyAlignment="1">
      <alignment vertical="top"/>
    </xf>
    <xf numFmtId="0" fontId="0" fillId="0" borderId="59" xfId="0" applyBorder="1" applyAlignment="1">
      <alignment vertical="top"/>
    </xf>
    <xf numFmtId="0" fontId="14" fillId="10" borderId="8" xfId="0" applyFont="1" applyFill="1" applyBorder="1" applyAlignment="1">
      <alignment vertical="top"/>
    </xf>
    <xf numFmtId="0" fontId="0" fillId="0" borderId="23" xfId="0" applyBorder="1" applyAlignment="1">
      <alignment horizontal="center" vertical="center"/>
    </xf>
    <xf numFmtId="0" fontId="0" fillId="0" borderId="23" xfId="0" applyBorder="1" applyAlignment="1">
      <alignment horizontal="center" vertical="center" wrapText="1"/>
    </xf>
    <xf numFmtId="0" fontId="41" fillId="0" borderId="0" xfId="0" applyFont="1" applyAlignment="1">
      <alignment horizontal="center" vertical="center" wrapText="1"/>
    </xf>
    <xf numFmtId="0" fontId="42" fillId="0" borderId="0" xfId="0" applyFont="1"/>
    <xf numFmtId="0" fontId="43" fillId="0" borderId="0" xfId="0" applyFont="1" applyAlignment="1">
      <alignment horizontal="center" vertical="center"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41" fillId="0" borderId="5" xfId="0" applyFont="1" applyBorder="1" applyAlignment="1">
      <alignment horizontal="center" vertical="center" wrapText="1"/>
    </xf>
    <xf numFmtId="0" fontId="41"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2" xfId="0" applyFont="1" applyBorder="1" applyAlignment="1">
      <alignment horizontal="center" vertical="center" wrapText="1"/>
    </xf>
    <xf numFmtId="0" fontId="42" fillId="0" borderId="0" xfId="0" applyFont="1" applyAlignment="1">
      <alignment horizont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2" xfId="0" applyFont="1" applyBorder="1"/>
    <xf numFmtId="0" fontId="42" fillId="0" borderId="23" xfId="0" applyFont="1" applyBorder="1"/>
    <xf numFmtId="0" fontId="42" fillId="0" borderId="24" xfId="0" applyFont="1" applyBorder="1"/>
    <xf numFmtId="0" fontId="43" fillId="0" borderId="4" xfId="0" applyFont="1" applyBorder="1" applyAlignment="1">
      <alignment horizontal="center" vertical="center" wrapText="1"/>
    </xf>
    <xf numFmtId="0" fontId="42" fillId="0" borderId="3" xfId="0" applyFont="1" applyBorder="1" applyAlignment="1">
      <alignment horizontal="center" vertical="center"/>
    </xf>
    <xf numFmtId="0" fontId="43" fillId="0" borderId="8" xfId="0" applyFont="1" applyBorder="1" applyAlignment="1">
      <alignment horizontal="center" vertical="center" wrapText="1"/>
    </xf>
    <xf numFmtId="0" fontId="42" fillId="0" borderId="5" xfId="0" applyFont="1" applyBorder="1" applyAlignment="1">
      <alignment horizontal="center" vertical="center"/>
    </xf>
    <xf numFmtId="0" fontId="42" fillId="0" borderId="20" xfId="0" applyFont="1" applyBorder="1" applyAlignment="1">
      <alignment horizontal="center" vertical="center"/>
    </xf>
    <xf numFmtId="0" fontId="42" fillId="4" borderId="20" xfId="0" applyFont="1" applyFill="1" applyBorder="1" applyAlignment="1">
      <alignment horizontal="center" vertical="center"/>
    </xf>
    <xf numFmtId="0" fontId="42" fillId="3" borderId="5" xfId="0" applyFont="1" applyFill="1" applyBorder="1" applyAlignment="1">
      <alignment horizontal="center" vertical="center"/>
    </xf>
    <xf numFmtId="0" fontId="42" fillId="3" borderId="20" xfId="0" applyFont="1" applyFill="1" applyBorder="1" applyAlignment="1">
      <alignment horizontal="center" vertical="center"/>
    </xf>
    <xf numFmtId="0" fontId="43" fillId="3" borderId="20"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20" xfId="0" applyFont="1" applyBorder="1" applyAlignment="1">
      <alignment vertical="center"/>
    </xf>
    <xf numFmtId="0" fontId="42" fillId="3" borderId="20" xfId="0" applyFont="1" applyFill="1" applyBorder="1"/>
    <xf numFmtId="0" fontId="42" fillId="0" borderId="6" xfId="0" applyFont="1" applyBorder="1" applyAlignment="1">
      <alignment horizontal="center" vertical="center"/>
    </xf>
    <xf numFmtId="0" fontId="43" fillId="0" borderId="20"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2" xfId="0" applyFont="1" applyBorder="1" applyAlignment="1">
      <alignment horizontal="center" vertical="center" wrapText="1"/>
    </xf>
    <xf numFmtId="0" fontId="42" fillId="3" borderId="9" xfId="0" applyFont="1" applyFill="1" applyBorder="1" applyAlignment="1">
      <alignment horizontal="center" vertical="center"/>
    </xf>
    <xf numFmtId="0" fontId="42" fillId="3" borderId="29" xfId="0" applyFont="1" applyFill="1" applyBorder="1" applyAlignment="1">
      <alignment horizontal="center" vertical="center"/>
    </xf>
    <xf numFmtId="0" fontId="49" fillId="0" borderId="0" xfId="0" applyFont="1" applyAlignment="1">
      <alignment horizontal="center" vertical="center" wrapText="1"/>
    </xf>
    <xf numFmtId="0" fontId="21" fillId="0" borderId="0" xfId="0" applyFont="1"/>
    <xf numFmtId="0" fontId="21" fillId="0" borderId="0" xfId="0" applyFont="1" applyAlignment="1">
      <alignment horizontal="center" vertical="center"/>
    </xf>
    <xf numFmtId="0" fontId="49" fillId="0" borderId="5" xfId="0" applyFont="1" applyBorder="1" applyAlignment="1">
      <alignment horizontal="center" vertical="center" wrapText="1"/>
    </xf>
    <xf numFmtId="0" fontId="49"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0" xfId="0" applyFont="1" applyAlignment="1">
      <alignment horizontal="center" vertical="center" wrapText="1"/>
    </xf>
    <xf numFmtId="0" fontId="50" fillId="0" borderId="33" xfId="0" applyFont="1" applyBorder="1" applyAlignment="1">
      <alignment horizontal="center" vertical="center" wrapText="1"/>
    </xf>
    <xf numFmtId="0" fontId="51" fillId="0" borderId="34" xfId="0" applyFont="1" applyBorder="1" applyAlignment="1">
      <alignment horizontal="center" vertical="center" wrapText="1"/>
    </xf>
    <xf numFmtId="0" fontId="52" fillId="12" borderId="35" xfId="0" applyFont="1" applyFill="1" applyBorder="1" applyAlignment="1">
      <alignment horizontal="center" vertical="center" wrapText="1"/>
    </xf>
    <xf numFmtId="0" fontId="53" fillId="0" borderId="37" xfId="0" applyFont="1" applyBorder="1" applyAlignment="1">
      <alignment horizontal="center" vertical="center" wrapText="1"/>
    </xf>
    <xf numFmtId="0" fontId="55" fillId="0" borderId="23" xfId="0" applyFont="1" applyBorder="1" applyAlignment="1">
      <alignment horizontal="center" vertical="center"/>
    </xf>
    <xf numFmtId="0" fontId="49" fillId="11" borderId="0" xfId="0" applyFont="1" applyFill="1" applyAlignment="1">
      <alignment horizontal="center" vertical="center" wrapText="1"/>
    </xf>
    <xf numFmtId="0" fontId="21" fillId="0" borderId="20" xfId="0" applyFont="1" applyBorder="1"/>
    <xf numFmtId="0" fontId="21" fillId="0" borderId="20" xfId="0" applyFont="1" applyBorder="1" applyAlignment="1">
      <alignment horizontal="center" vertical="center"/>
    </xf>
    <xf numFmtId="0" fontId="55" fillId="4" borderId="20" xfId="0" applyFont="1" applyFill="1" applyBorder="1" applyAlignment="1">
      <alignment horizontal="left"/>
    </xf>
    <xf numFmtId="0" fontId="21" fillId="0" borderId="20" xfId="0" applyFont="1" applyBorder="1" applyAlignment="1">
      <alignment horizontal="center"/>
    </xf>
    <xf numFmtId="0" fontId="21" fillId="0" borderId="20" xfId="0" applyFont="1" applyBorder="1" applyAlignment="1">
      <alignment vertical="center"/>
    </xf>
    <xf numFmtId="0" fontId="21" fillId="0" borderId="20" xfId="0" applyFont="1" applyBorder="1" applyAlignment="1">
      <alignment horizontal="center" vertical="center" wrapText="1"/>
    </xf>
    <xf numFmtId="0" fontId="21" fillId="0" borderId="20" xfId="0" applyFont="1" applyBorder="1" applyAlignment="1">
      <alignment wrapText="1"/>
    </xf>
    <xf numFmtId="0" fontId="21" fillId="4" borderId="20" xfId="0" applyFont="1" applyFill="1" applyBorder="1"/>
    <xf numFmtId="0" fontId="21" fillId="4" borderId="0" xfId="0" applyFont="1" applyFill="1"/>
    <xf numFmtId="0" fontId="0" fillId="4" borderId="0" xfId="0" applyFill="1"/>
    <xf numFmtId="0" fontId="0" fillId="0" borderId="0" xfId="0" applyAlignment="1">
      <alignment horizontal="center" vertical="center"/>
    </xf>
    <xf numFmtId="0" fontId="34" fillId="12" borderId="35" xfId="0" applyFont="1" applyFill="1" applyBorder="1" applyAlignment="1">
      <alignment horizontal="center" vertical="center" wrapText="1"/>
    </xf>
    <xf numFmtId="0" fontId="35" fillId="0" borderId="37" xfId="0" applyFont="1" applyBorder="1" applyAlignment="1">
      <alignment horizontal="center" vertical="center" wrapText="1"/>
    </xf>
    <xf numFmtId="0" fontId="20" fillId="0" borderId="23" xfId="0" applyFont="1" applyBorder="1" applyAlignment="1">
      <alignment horizontal="center" vertical="center"/>
    </xf>
    <xf numFmtId="0" fontId="30" fillId="0" borderId="23" xfId="0" applyFont="1" applyBorder="1" applyAlignment="1">
      <alignment horizontal="center" vertical="center"/>
    </xf>
    <xf numFmtId="0" fontId="40" fillId="11" borderId="0" xfId="0" applyFont="1" applyFill="1" applyAlignment="1">
      <alignment horizontal="center" vertical="center" wrapText="1"/>
    </xf>
    <xf numFmtId="0" fontId="0" fillId="0" borderId="7" xfId="0" applyBorder="1"/>
    <xf numFmtId="0" fontId="0" fillId="0" borderId="20" xfId="0" applyBorder="1" applyAlignment="1">
      <alignment wrapText="1"/>
    </xf>
    <xf numFmtId="0" fontId="0" fillId="0" borderId="0" xfId="0" applyAlignment="1">
      <alignment vertical="center" wrapText="1"/>
    </xf>
    <xf numFmtId="0" fontId="40" fillId="11" borderId="35" xfId="0" applyFont="1" applyFill="1" applyBorder="1" applyAlignment="1">
      <alignment horizontal="center" vertical="center" wrapText="1"/>
    </xf>
    <xf numFmtId="0" fontId="40" fillId="11" borderId="37" xfId="0" applyFont="1" applyFill="1" applyBorder="1" applyAlignment="1">
      <alignment horizontal="center" vertical="center" wrapText="1"/>
    </xf>
    <xf numFmtId="0" fontId="35" fillId="12" borderId="36" xfId="0" applyFont="1" applyFill="1" applyBorder="1" applyAlignment="1">
      <alignment horizontal="center" vertical="center" wrapText="1"/>
    </xf>
    <xf numFmtId="0" fontId="35" fillId="12" borderId="35" xfId="0" applyFont="1" applyFill="1" applyBorder="1" applyAlignment="1">
      <alignment horizontal="center" vertical="center" wrapText="1"/>
    </xf>
    <xf numFmtId="0" fontId="35" fillId="0" borderId="35" xfId="0" applyFont="1" applyBorder="1" applyAlignment="1">
      <alignment horizontal="center" vertical="center" wrapText="1"/>
    </xf>
    <xf numFmtId="0" fontId="40" fillId="11" borderId="36" xfId="0" applyFont="1" applyFill="1" applyBorder="1" applyAlignment="1">
      <alignment horizontal="center" vertical="center" wrapText="1"/>
    </xf>
    <xf numFmtId="0" fontId="40" fillId="11" borderId="43" xfId="0" applyFont="1" applyFill="1" applyBorder="1" applyAlignment="1">
      <alignment horizontal="center" vertical="center" wrapText="1"/>
    </xf>
    <xf numFmtId="0" fontId="36"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40" fillId="11" borderId="42"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wrapText="1"/>
    </xf>
    <xf numFmtId="0" fontId="0" fillId="0" borderId="23" xfId="0" applyBorder="1" applyAlignment="1">
      <alignment horizontal="center"/>
    </xf>
    <xf numFmtId="0" fontId="0" fillId="0" borderId="28" xfId="0" applyBorder="1" applyAlignment="1">
      <alignment horizontal="center"/>
    </xf>
    <xf numFmtId="0" fontId="4" fillId="5" borderId="61"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69" xfId="0" applyFont="1" applyFill="1" applyBorder="1" applyAlignment="1">
      <alignment horizontal="center" vertical="center" wrapText="1"/>
    </xf>
    <xf numFmtId="0" fontId="4" fillId="5" borderId="70"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6" fillId="6" borderId="38"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64" xfId="0"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78" xfId="0" applyFont="1" applyBorder="1" applyAlignment="1">
      <alignment horizontal="center" vertical="center" wrapText="1"/>
    </xf>
    <xf numFmtId="0" fontId="6" fillId="6" borderId="17" xfId="0" applyFont="1" applyFill="1" applyBorder="1" applyAlignment="1">
      <alignment horizontal="center" vertical="center" wrapText="1"/>
    </xf>
    <xf numFmtId="0" fontId="7" fillId="6" borderId="73"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7" xfId="0" applyFont="1" applyBorder="1" applyAlignment="1">
      <alignment horizontal="center" vertical="center" wrapText="1"/>
    </xf>
    <xf numFmtId="0" fontId="5" fillId="5" borderId="47" xfId="0" applyFont="1" applyFill="1" applyBorder="1" applyAlignment="1">
      <alignment horizontal="center" vertical="center" wrapText="1"/>
    </xf>
    <xf numFmtId="0" fontId="5" fillId="5" borderId="69" xfId="0" applyFont="1" applyFill="1" applyBorder="1" applyAlignment="1">
      <alignment horizontal="center" vertical="center" wrapText="1"/>
    </xf>
    <xf numFmtId="0" fontId="5" fillId="5" borderId="70" xfId="0" applyFont="1" applyFill="1" applyBorder="1" applyAlignment="1">
      <alignment horizontal="center" vertical="center" wrapText="1"/>
    </xf>
    <xf numFmtId="3" fontId="17" fillId="0" borderId="44"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3" fontId="17" fillId="0" borderId="44" xfId="0" applyNumberFormat="1"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10" fillId="4" borderId="20" xfId="0" applyFont="1" applyFill="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 xfId="0" applyFont="1" applyBorder="1" applyAlignment="1">
      <alignment horizontal="center" vertical="center" wrapText="1"/>
    </xf>
    <xf numFmtId="0" fontId="5" fillId="0" borderId="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7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67" xfId="0" applyFont="1" applyBorder="1" applyAlignment="1">
      <alignment horizontal="center" vertical="center" wrapText="1"/>
    </xf>
    <xf numFmtId="0" fontId="42" fillId="0" borderId="20" xfId="0" applyFont="1" applyBorder="1" applyAlignment="1">
      <alignment horizontal="center" vertical="center"/>
    </xf>
    <xf numFmtId="0" fontId="42" fillId="0" borderId="29" xfId="0" applyFont="1" applyBorder="1" applyAlignment="1">
      <alignment horizontal="center" vertical="center"/>
    </xf>
    <xf numFmtId="0" fontId="43" fillId="0" borderId="23"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29"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30"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5" fillId="0" borderId="23" xfId="0" applyFont="1" applyBorder="1" applyAlignment="1">
      <alignment horizontal="center" vertical="center" wrapText="1"/>
    </xf>
    <xf numFmtId="0" fontId="47" fillId="2" borderId="13" xfId="0" applyFont="1" applyFill="1" applyBorder="1" applyAlignment="1">
      <alignment horizontal="center" vertical="center" wrapText="1"/>
    </xf>
    <xf numFmtId="0" fontId="47" fillId="2" borderId="14" xfId="0" applyFont="1" applyFill="1" applyBorder="1" applyAlignment="1">
      <alignment horizontal="center" vertical="center" wrapText="1"/>
    </xf>
    <xf numFmtId="0" fontId="47" fillId="2" borderId="15" xfId="0" applyFont="1" applyFill="1" applyBorder="1" applyAlignment="1">
      <alignment horizontal="center" vertical="center" wrapText="1"/>
    </xf>
    <xf numFmtId="0" fontId="47" fillId="11" borderId="16" xfId="0" applyFont="1" applyFill="1" applyBorder="1" applyAlignment="1">
      <alignment horizontal="center" vertical="center" wrapText="1"/>
    </xf>
    <xf numFmtId="0" fontId="47" fillId="11" borderId="18" xfId="0" applyFont="1" applyFill="1" applyBorder="1" applyAlignment="1">
      <alignment horizontal="center" vertical="center" wrapText="1"/>
    </xf>
    <xf numFmtId="0" fontId="47" fillId="11" borderId="25"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1" fillId="0" borderId="0" xfId="0" applyFont="1" applyAlignment="1">
      <alignment horizontal="center" vertical="center" wrapText="1"/>
    </xf>
    <xf numFmtId="0" fontId="46" fillId="2" borderId="1"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20" fillId="0" borderId="20" xfId="0" applyFont="1" applyBorder="1" applyAlignment="1">
      <alignment horizontal="center" vertical="center"/>
    </xf>
    <xf numFmtId="0" fontId="0" fillId="0" borderId="20" xfId="0" applyBorder="1" applyAlignment="1">
      <alignment horizontal="center" vertical="center" wrapText="1"/>
    </xf>
    <xf numFmtId="0" fontId="36" fillId="0" borderId="39" xfId="0" applyFont="1" applyBorder="1" applyAlignment="1">
      <alignment horizontal="center" vertical="center" wrapText="1"/>
    </xf>
    <xf numFmtId="0" fontId="36" fillId="0" borderId="45" xfId="0" applyFont="1" applyBorder="1" applyAlignment="1">
      <alignment horizontal="center" vertical="center" wrapText="1"/>
    </xf>
    <xf numFmtId="0" fontId="0" fillId="0" borderId="20" xfId="0" applyBorder="1" applyAlignment="1">
      <alignment horizontal="center" vertical="center"/>
    </xf>
    <xf numFmtId="0" fontId="55" fillId="0" borderId="20" xfId="0" applyFont="1" applyBorder="1" applyAlignment="1">
      <alignment horizontal="center" vertical="center" wrapText="1"/>
    </xf>
    <xf numFmtId="0" fontId="34" fillId="2" borderId="13"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6" fillId="0" borderId="38"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8" xfId="0" applyFont="1" applyBorder="1" applyAlignment="1">
      <alignment horizontal="center" vertical="center" wrapText="1"/>
    </xf>
    <xf numFmtId="0" fontId="55" fillId="0" borderId="20" xfId="0" applyFont="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xf>
    <xf numFmtId="0" fontId="0" fillId="0" borderId="28" xfId="0" applyBorder="1" applyAlignment="1">
      <alignment horizontal="center"/>
    </xf>
    <xf numFmtId="0" fontId="35" fillId="12" borderId="36" xfId="0" applyFont="1" applyFill="1" applyBorder="1" applyAlignment="1">
      <alignment horizontal="center" vertical="center" wrapText="1"/>
    </xf>
    <xf numFmtId="0" fontId="35" fillId="12" borderId="35" xfId="0" applyFont="1" applyFill="1" applyBorder="1" applyAlignment="1">
      <alignment horizontal="center" vertical="center" wrapText="1"/>
    </xf>
    <xf numFmtId="0" fontId="35" fillId="12" borderId="37" xfId="0" applyFont="1" applyFill="1" applyBorder="1" applyAlignment="1">
      <alignment horizontal="center" vertical="center" wrapText="1"/>
    </xf>
    <xf numFmtId="0" fontId="40" fillId="11" borderId="36" xfId="0" applyFont="1" applyFill="1" applyBorder="1" applyAlignment="1">
      <alignment horizontal="center" vertical="center" wrapText="1"/>
    </xf>
    <xf numFmtId="0" fontId="40" fillId="11" borderId="35" xfId="0" applyFont="1" applyFill="1" applyBorder="1" applyAlignment="1">
      <alignment horizontal="center" vertical="center" wrapText="1"/>
    </xf>
    <xf numFmtId="0" fontId="40" fillId="11" borderId="37" xfId="0" applyFont="1" applyFill="1" applyBorder="1" applyAlignment="1">
      <alignment horizontal="center" vertical="center" wrapText="1"/>
    </xf>
    <xf numFmtId="0" fontId="40" fillId="11" borderId="42" xfId="0" applyFont="1" applyFill="1" applyBorder="1" applyAlignment="1">
      <alignment horizontal="center" vertical="center" wrapText="1"/>
    </xf>
    <xf numFmtId="0" fontId="40" fillId="11" borderId="0" xfId="0" applyFont="1" applyFill="1" applyAlignment="1">
      <alignment horizontal="center" vertical="center" wrapText="1"/>
    </xf>
    <xf numFmtId="0" fontId="40" fillId="11" borderId="43" xfId="0" applyFont="1" applyFill="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0" fillId="0" borderId="27" xfId="0" applyBorder="1" applyAlignment="1">
      <alignment horizontal="center" vertical="center" wrapText="1"/>
    </xf>
    <xf numFmtId="0" fontId="20"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3"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0" xfId="0" applyFont="1" applyBorder="1" applyAlignment="1">
      <alignment horizontal="center" vertical="center" wrapText="1"/>
    </xf>
    <xf numFmtId="0" fontId="21" fillId="0" borderId="20" xfId="0" applyFont="1" applyBorder="1" applyAlignment="1">
      <alignment horizontal="center"/>
    </xf>
    <xf numFmtId="0" fontId="21" fillId="0" borderId="20" xfId="0" applyFont="1" applyBorder="1" applyAlignment="1">
      <alignment horizontal="center" vertical="center"/>
    </xf>
    <xf numFmtId="0" fontId="21" fillId="0" borderId="20" xfId="0" applyFont="1" applyBorder="1" applyAlignment="1">
      <alignment horizontal="center" vertical="top" wrapText="1"/>
    </xf>
    <xf numFmtId="0" fontId="21" fillId="4" borderId="23"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0" borderId="23" xfId="0" applyFont="1" applyBorder="1" applyAlignment="1">
      <alignment horizontal="center" vertical="top" wrapText="1"/>
    </xf>
    <xf numFmtId="0" fontId="21" fillId="0" borderId="27" xfId="0" applyFont="1" applyBorder="1" applyAlignment="1">
      <alignment horizontal="center" vertical="top" wrapText="1"/>
    </xf>
    <xf numFmtId="0" fontId="21" fillId="0" borderId="28" xfId="0" applyFont="1" applyBorder="1" applyAlignment="1">
      <alignment horizontal="center" vertical="top" wrapText="1"/>
    </xf>
    <xf numFmtId="0" fontId="21" fillId="4" borderId="20" xfId="0" applyFont="1" applyFill="1" applyBorder="1" applyAlignment="1">
      <alignment horizontal="center" vertical="top" wrapText="1"/>
    </xf>
    <xf numFmtId="0" fontId="21" fillId="0" borderId="20" xfId="0" applyFont="1" applyBorder="1" applyAlignment="1">
      <alignment horizontal="center" wrapText="1"/>
    </xf>
    <xf numFmtId="0" fontId="48" fillId="0" borderId="0" xfId="0" applyFont="1" applyAlignment="1">
      <alignment horizontal="center" vertical="center" wrapText="1"/>
    </xf>
    <xf numFmtId="0" fontId="49" fillId="2" borderId="1" xfId="0" applyFont="1" applyFill="1" applyBorder="1" applyAlignment="1">
      <alignment horizontal="center" vertical="center" wrapText="1"/>
    </xf>
    <xf numFmtId="0" fontId="49" fillId="2" borderId="2"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49" fillId="2" borderId="4" xfId="0" applyFont="1" applyFill="1" applyBorder="1" applyAlignment="1">
      <alignment horizontal="center" vertical="center" wrapTex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2" fillId="2" borderId="13" xfId="0" applyFont="1" applyFill="1" applyBorder="1" applyAlignment="1">
      <alignment horizontal="center" vertical="center" wrapText="1"/>
    </xf>
    <xf numFmtId="0" fontId="52" fillId="2" borderId="14" xfId="0" applyFont="1" applyFill="1" applyBorder="1" applyAlignment="1">
      <alignment horizontal="center" vertical="center" wrapText="1"/>
    </xf>
    <xf numFmtId="0" fontId="53" fillId="12" borderId="36" xfId="0" applyFont="1" applyFill="1" applyBorder="1" applyAlignment="1">
      <alignment horizontal="center" vertical="center" wrapText="1"/>
    </xf>
    <xf numFmtId="0" fontId="53" fillId="12" borderId="35" xfId="0" applyFont="1" applyFill="1" applyBorder="1" applyAlignment="1">
      <alignment horizontal="center" vertical="center" wrapText="1"/>
    </xf>
    <xf numFmtId="0" fontId="53" fillId="12" borderId="37" xfId="0" applyFont="1" applyFill="1" applyBorder="1" applyAlignment="1">
      <alignment horizontal="center" vertical="center" wrapText="1"/>
    </xf>
    <xf numFmtId="0" fontId="49" fillId="11" borderId="36" xfId="0" applyFont="1" applyFill="1" applyBorder="1" applyAlignment="1">
      <alignment horizontal="center" vertical="center" wrapText="1"/>
    </xf>
    <xf numFmtId="0" fontId="49" fillId="11" borderId="35" xfId="0" applyFont="1" applyFill="1" applyBorder="1" applyAlignment="1">
      <alignment horizontal="center" vertical="center" wrapText="1"/>
    </xf>
    <xf numFmtId="0" fontId="49" fillId="11" borderId="37" xfId="0" applyFont="1" applyFill="1" applyBorder="1" applyAlignment="1">
      <alignment horizontal="center" vertical="center" wrapText="1"/>
    </xf>
    <xf numFmtId="0" fontId="49" fillId="11" borderId="42" xfId="0" applyFont="1" applyFill="1" applyBorder="1" applyAlignment="1">
      <alignment horizontal="center" vertical="center" wrapText="1"/>
    </xf>
    <xf numFmtId="0" fontId="49" fillId="11" borderId="0" xfId="0" applyFont="1" applyFill="1" applyAlignment="1">
      <alignment horizontal="center" vertical="center" wrapText="1"/>
    </xf>
    <xf numFmtId="0" fontId="49" fillId="11" borderId="43" xfId="0" applyFont="1" applyFill="1" applyBorder="1" applyAlignment="1">
      <alignment horizontal="center" vertical="center" wrapText="1"/>
    </xf>
    <xf numFmtId="0" fontId="54" fillId="0" borderId="38"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24" xfId="0" applyFont="1" applyBorder="1" applyAlignment="1">
      <alignment horizontal="center" vertical="center" wrapText="1"/>
    </xf>
    <xf numFmtId="0" fontId="10" fillId="0" borderId="2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10" xfId="0" applyFont="1" applyBorder="1" applyAlignment="1">
      <alignment horizontal="center" vertical="center" wrapText="1"/>
    </xf>
    <xf numFmtId="3" fontId="10" fillId="0" borderId="2"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 xfId="0" applyFont="1" applyBorder="1" applyAlignment="1">
      <alignment horizontal="center" vertical="center" wrapText="1"/>
    </xf>
    <xf numFmtId="0" fontId="4" fillId="5" borderId="68"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5" fillId="5" borderId="74"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65"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1" fontId="10" fillId="0" borderId="28" xfId="0" applyNumberFormat="1" applyFont="1" applyBorder="1" applyAlignment="1">
      <alignment horizontal="center" vertical="center" wrapText="1"/>
    </xf>
    <xf numFmtId="1" fontId="10" fillId="0" borderId="20" xfId="0" applyNumberFormat="1" applyFont="1" applyBorder="1" applyAlignment="1">
      <alignment horizontal="center" vertical="center" wrapText="1"/>
    </xf>
    <xf numFmtId="1" fontId="10" fillId="0" borderId="29" xfId="0" applyNumberFormat="1" applyFont="1" applyBorder="1" applyAlignment="1">
      <alignment horizontal="center" vertical="center" wrapText="1"/>
    </xf>
    <xf numFmtId="3" fontId="10" fillId="0" borderId="44" xfId="0" applyNumberFormat="1" applyFont="1" applyBorder="1" applyAlignment="1">
      <alignment horizontal="center" vertical="center" wrapText="1"/>
    </xf>
    <xf numFmtId="0" fontId="10" fillId="0" borderId="4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3" xfId="0" applyFont="1" applyBorder="1" applyAlignment="1">
      <alignment horizontal="center" vertical="center" wrapText="1"/>
    </xf>
    <xf numFmtId="3" fontId="10" fillId="0" borderId="44" xfId="0" applyNumberFormat="1"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2" xfId="0" applyFont="1" applyBorder="1" applyAlignment="1">
      <alignment horizontal="center" vertical="center" wrapText="1"/>
    </xf>
    <xf numFmtId="0" fontId="4" fillId="5" borderId="1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3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57" xfId="0" applyFont="1" applyBorder="1" applyAlignment="1">
      <alignment horizontal="center" vertical="center" wrapText="1"/>
    </xf>
    <xf numFmtId="0" fontId="5" fillId="5" borderId="1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0" xfId="0" applyFont="1" applyBorder="1" applyAlignment="1">
      <alignment horizontal="center" vertical="center" wrapText="1"/>
    </xf>
    <xf numFmtId="3" fontId="4" fillId="0" borderId="60" xfId="1" applyNumberFormat="1" applyFont="1" applyFill="1" applyBorder="1" applyAlignment="1">
      <alignment horizontal="center" vertical="center" wrapText="1"/>
    </xf>
    <xf numFmtId="3" fontId="4" fillId="0" borderId="50" xfId="1" applyNumberFormat="1" applyFont="1" applyFill="1" applyBorder="1" applyAlignment="1">
      <alignment horizontal="center" vertical="center" wrapText="1"/>
    </xf>
    <xf numFmtId="3" fontId="4" fillId="0" borderId="57" xfId="1" applyNumberFormat="1"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3" fontId="16" fillId="0" borderId="17" xfId="0" applyNumberFormat="1" applyFont="1" applyBorder="1" applyAlignment="1">
      <alignment horizontal="center" vertical="center" wrapText="1"/>
    </xf>
    <xf numFmtId="0" fontId="16" fillId="0" borderId="19" xfId="0" applyFont="1" applyBorder="1" applyAlignment="1">
      <alignment horizontal="center" vertical="center" wrapText="1"/>
    </xf>
    <xf numFmtId="0" fontId="16" fillId="0" borderId="7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3" fontId="4" fillId="0" borderId="48" xfId="2" applyNumberFormat="1" applyFont="1" applyFill="1" applyBorder="1" applyAlignment="1">
      <alignment horizontal="center" vertical="center" wrapText="1"/>
    </xf>
    <xf numFmtId="3" fontId="4" fillId="0" borderId="58" xfId="2" applyNumberFormat="1"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8"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57" xfId="0" applyFont="1" applyBorder="1" applyAlignment="1">
      <alignment horizontal="center" vertical="center" wrapText="1"/>
    </xf>
    <xf numFmtId="0" fontId="16" fillId="0" borderId="1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75" xfId="0" applyFont="1" applyBorder="1" applyAlignment="1">
      <alignment horizontal="center" vertical="center" wrapText="1"/>
    </xf>
    <xf numFmtId="0" fontId="17" fillId="8" borderId="5"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9" fillId="0" borderId="17"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3" fontId="21" fillId="0" borderId="17" xfId="0" applyNumberFormat="1" applyFont="1" applyBorder="1" applyAlignment="1">
      <alignment horizontal="center" vertical="center" wrapText="1"/>
    </xf>
    <xf numFmtId="164" fontId="5" fillId="8" borderId="44" xfId="1" applyNumberFormat="1" applyFont="1" applyFill="1" applyBorder="1" applyAlignment="1">
      <alignment horizontal="center" vertical="center" wrapText="1"/>
    </xf>
    <xf numFmtId="164" fontId="5" fillId="8" borderId="7" xfId="1" applyNumberFormat="1" applyFont="1" applyFill="1" applyBorder="1" applyAlignment="1">
      <alignment horizontal="center" vertical="center" wrapText="1"/>
    </xf>
    <xf numFmtId="164" fontId="5" fillId="8" borderId="59" xfId="1" applyNumberFormat="1" applyFont="1" applyFill="1" applyBorder="1" applyAlignment="1">
      <alignment horizontal="center" vertical="center" wrapText="1"/>
    </xf>
    <xf numFmtId="0" fontId="10" fillId="0" borderId="5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xf numFmtId="3" fontId="4" fillId="0" borderId="43" xfId="1" applyNumberFormat="1" applyFont="1" applyFill="1" applyBorder="1" applyAlignment="1">
      <alignment horizontal="center" vertical="center" wrapText="1"/>
    </xf>
    <xf numFmtId="164" fontId="5" fillId="8" borderId="2" xfId="1" applyNumberFormat="1" applyFont="1" applyFill="1" applyBorder="1" applyAlignment="1">
      <alignment horizontal="center" vertical="center" wrapText="1"/>
    </xf>
    <xf numFmtId="164" fontId="5" fillId="8" borderId="11" xfId="1" applyNumberFormat="1"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0"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9" fillId="0" borderId="7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1" xfId="0" applyFont="1" applyBorder="1" applyAlignment="1">
      <alignment horizontal="center" vertical="center" wrapText="1"/>
    </xf>
    <xf numFmtId="0" fontId="29" fillId="8" borderId="16" xfId="0" applyFont="1" applyFill="1" applyBorder="1" applyAlignment="1">
      <alignment horizontal="center" vertical="center" wrapText="1"/>
    </xf>
    <xf numFmtId="0" fontId="29" fillId="8" borderId="18" xfId="0" applyFont="1" applyFill="1" applyBorder="1" applyAlignment="1">
      <alignment horizontal="center" vertical="center" wrapText="1"/>
    </xf>
    <xf numFmtId="0" fontId="29" fillId="5" borderId="35" xfId="0" applyFont="1" applyFill="1" applyBorder="1" applyAlignment="1">
      <alignment horizontal="center" vertical="center" wrapText="1"/>
    </xf>
    <xf numFmtId="0" fontId="29" fillId="5" borderId="0" xfId="0" applyFont="1" applyFill="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7" xfId="0" applyFont="1" applyBorder="1" applyAlignment="1">
      <alignment horizontal="center" vertical="center" wrapText="1"/>
    </xf>
    <xf numFmtId="0" fontId="8" fillId="8" borderId="64" xfId="0" applyFont="1" applyFill="1" applyBorder="1" applyAlignment="1">
      <alignment horizontal="center" vertical="center" wrapText="1"/>
    </xf>
    <xf numFmtId="0" fontId="8" fillId="8" borderId="55" xfId="0" applyFont="1" applyFill="1" applyBorder="1" applyAlignment="1">
      <alignment horizontal="center" vertical="center" wrapText="1"/>
    </xf>
    <xf numFmtId="0" fontId="8" fillId="8" borderId="67" xfId="0" applyFont="1" applyFill="1" applyBorder="1" applyAlignment="1">
      <alignment horizontal="center" vertical="center" wrapText="1"/>
    </xf>
    <xf numFmtId="2" fontId="8" fillId="0" borderId="16" xfId="0" applyNumberFormat="1" applyFont="1" applyBorder="1" applyAlignment="1">
      <alignment horizontal="center" vertical="center" wrapText="1"/>
    </xf>
    <xf numFmtId="2" fontId="8" fillId="0" borderId="18" xfId="0" applyNumberFormat="1" applyFont="1" applyBorder="1" applyAlignment="1">
      <alignment horizontal="center" vertical="center" wrapText="1"/>
    </xf>
    <xf numFmtId="2" fontId="8" fillId="0" borderId="25" xfId="0" applyNumberFormat="1" applyFont="1" applyBorder="1" applyAlignment="1">
      <alignment horizontal="center" vertical="center" wrapText="1"/>
    </xf>
    <xf numFmtId="2" fontId="8" fillId="0" borderId="62" xfId="0" applyNumberFormat="1" applyFont="1" applyBorder="1" applyAlignment="1">
      <alignment horizontal="center" vertical="center" wrapText="1"/>
    </xf>
    <xf numFmtId="2" fontId="8" fillId="0" borderId="63"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2" fontId="8" fillId="0" borderId="38" xfId="0" applyNumberFormat="1" applyFont="1" applyBorder="1" applyAlignment="1">
      <alignment horizontal="center" vertical="center" wrapText="1"/>
    </xf>
    <xf numFmtId="2" fontId="8" fillId="0" borderId="71" xfId="0" applyNumberFormat="1" applyFont="1" applyBorder="1" applyAlignment="1">
      <alignment horizontal="center" vertical="center" wrapText="1"/>
    </xf>
    <xf numFmtId="2" fontId="8" fillId="0" borderId="44" xfId="0" applyNumberFormat="1" applyFont="1" applyBorder="1" applyAlignment="1">
      <alignment horizontal="center" vertical="center" wrapText="1"/>
    </xf>
    <xf numFmtId="2" fontId="8" fillId="0" borderId="59" xfId="0" applyNumberFormat="1" applyFont="1" applyBorder="1" applyAlignment="1">
      <alignment horizontal="center" vertical="center" wrapText="1"/>
    </xf>
    <xf numFmtId="2" fontId="8" fillId="0" borderId="72" xfId="0" applyNumberFormat="1" applyFont="1" applyBorder="1" applyAlignment="1">
      <alignment horizontal="center" vertical="center" wrapText="1"/>
    </xf>
    <xf numFmtId="2" fontId="8" fillId="0" borderId="68" xfId="0" applyNumberFormat="1" applyFont="1" applyBorder="1" applyAlignment="1">
      <alignment horizontal="center" vertical="center" wrapText="1"/>
    </xf>
    <xf numFmtId="2" fontId="8" fillId="0" borderId="21" xfId="0" applyNumberFormat="1" applyFont="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2" fillId="0" borderId="0" xfId="0" applyFont="1" applyAlignment="1">
      <alignment horizontal="center" vertical="center" wrapText="1"/>
    </xf>
    <xf numFmtId="0" fontId="2" fillId="5" borderId="21"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6"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61"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6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4" borderId="62" xfId="0" applyFont="1" applyFill="1" applyBorder="1" applyAlignment="1">
      <alignment horizontal="center" vertical="center"/>
    </xf>
    <xf numFmtId="0" fontId="8" fillId="4" borderId="63" xfId="0" applyFont="1" applyFill="1" applyBorder="1" applyAlignment="1">
      <alignment horizontal="center" vertical="center"/>
    </xf>
    <xf numFmtId="9" fontId="8" fillId="0" borderId="62" xfId="0" applyNumberFormat="1" applyFont="1" applyBorder="1" applyAlignment="1">
      <alignment horizontal="center" vertical="center"/>
    </xf>
    <xf numFmtId="0" fontId="8" fillId="0" borderId="62"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34" xfId="0" applyFont="1" applyBorder="1" applyAlignment="1">
      <alignment horizontal="center" vertical="center" wrapText="1"/>
    </xf>
    <xf numFmtId="0" fontId="2" fillId="5" borderId="36"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0" xfId="0" applyFont="1" applyBorder="1" applyAlignment="1">
      <alignment horizontal="center" vertical="center" wrapText="1"/>
    </xf>
    <xf numFmtId="3" fontId="24" fillId="4" borderId="16" xfId="0" applyNumberFormat="1" applyFont="1" applyFill="1" applyBorder="1" applyAlignment="1">
      <alignment horizontal="center" vertical="center" wrapText="1"/>
    </xf>
    <xf numFmtId="3" fontId="24" fillId="4" borderId="18" xfId="0" applyNumberFormat="1" applyFont="1" applyFill="1" applyBorder="1" applyAlignment="1">
      <alignment horizontal="center" vertical="center" wrapText="1"/>
    </xf>
    <xf numFmtId="3" fontId="24" fillId="4" borderId="25" xfId="0" applyNumberFormat="1" applyFont="1" applyFill="1" applyBorder="1" applyAlignment="1">
      <alignment horizontal="center" vertical="center" wrapText="1"/>
    </xf>
    <xf numFmtId="0" fontId="31" fillId="0" borderId="0" xfId="0" applyFont="1" applyAlignment="1">
      <alignment horizontal="center" vertical="center" wrapText="1"/>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58" xfId="0" applyFont="1" applyBorder="1" applyAlignment="1">
      <alignment horizontal="center" vertical="center" wrapText="1"/>
    </xf>
    <xf numFmtId="0" fontId="34" fillId="2" borderId="15"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42" xfId="0" applyFont="1" applyBorder="1" applyAlignment="1">
      <alignment horizontal="center" vertical="center" wrapText="1"/>
    </xf>
  </cellXfs>
  <cellStyles count="3">
    <cellStyle name="Moneda" xfId="1"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404813</xdr:colOff>
      <xdr:row>0</xdr:row>
      <xdr:rowOff>95250</xdr:rowOff>
    </xdr:from>
    <xdr:to>
      <xdr:col>0</xdr:col>
      <xdr:colOff>2243138</xdr:colOff>
      <xdr:row>6</xdr:row>
      <xdr:rowOff>86496</xdr:rowOff>
    </xdr:to>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361" t="2438" r="40195" b="82805"/>
        <a:stretch>
          <a:fillRect/>
        </a:stretch>
      </xdr:blipFill>
      <xdr:spPr bwMode="auto">
        <a:xfrm>
          <a:off x="404813" y="95250"/>
          <a:ext cx="1828800" cy="1934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404813</xdr:colOff>
      <xdr:row>0</xdr:row>
      <xdr:rowOff>95250</xdr:rowOff>
    </xdr:from>
    <xdr:to>
      <xdr:col>1</xdr:col>
      <xdr:colOff>109538</xdr:colOff>
      <xdr:row>6</xdr:row>
      <xdr:rowOff>86496</xdr:rowOff>
    </xdr:to>
    <xdr:pic>
      <xdr:nvPicPr>
        <xdr:cNvPr id="4" name="1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361" t="2438" r="40195" b="82805"/>
        <a:stretch>
          <a:fillRect/>
        </a:stretch>
      </xdr:blipFill>
      <xdr:spPr bwMode="auto">
        <a:xfrm>
          <a:off x="404813" y="95250"/>
          <a:ext cx="1828800" cy="1991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104776</xdr:rowOff>
    </xdr:from>
    <xdr:to>
      <xdr:col>1</xdr:col>
      <xdr:colOff>317500</xdr:colOff>
      <xdr:row>6</xdr:row>
      <xdr:rowOff>191272</xdr:rowOff>
    </xdr:to>
    <xdr:pic>
      <xdr:nvPicPr>
        <xdr:cNvPr id="4" name="1 Imagen">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361" t="2438" r="40195" b="82805"/>
        <a:stretch>
          <a:fillRect/>
        </a:stretch>
      </xdr:blipFill>
      <xdr:spPr bwMode="auto">
        <a:xfrm>
          <a:off x="266700" y="104776"/>
          <a:ext cx="1828800" cy="1991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140453</xdr:colOff>
      <xdr:row>0</xdr:row>
      <xdr:rowOff>46817</xdr:rowOff>
    </xdr:from>
    <xdr:to>
      <xdr:col>1</xdr:col>
      <xdr:colOff>318282</xdr:colOff>
      <xdr:row>6</xdr:row>
      <xdr:rowOff>177584</xdr:rowOff>
    </xdr:to>
    <xdr:pic>
      <xdr:nvPicPr>
        <xdr:cNvPr id="2" name="1 Imagen">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361" t="2438" r="40195" b="82805"/>
        <a:stretch>
          <a:fillRect/>
        </a:stretch>
      </xdr:blipFill>
      <xdr:spPr bwMode="auto">
        <a:xfrm>
          <a:off x="140453" y="46817"/>
          <a:ext cx="2066685" cy="2068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276225</xdr:colOff>
      <xdr:row>0</xdr:row>
      <xdr:rowOff>123826</xdr:rowOff>
    </xdr:from>
    <xdr:to>
      <xdr:col>0</xdr:col>
      <xdr:colOff>2171700</xdr:colOff>
      <xdr:row>6</xdr:row>
      <xdr:rowOff>288332</xdr:rowOff>
    </xdr:to>
    <xdr:pic>
      <xdr:nvPicPr>
        <xdr:cNvPr id="3" name="2 Imagen">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361" t="2438" r="40195" b="82805"/>
        <a:stretch>
          <a:fillRect/>
        </a:stretch>
      </xdr:blipFill>
      <xdr:spPr bwMode="auto">
        <a:xfrm>
          <a:off x="276225" y="123826"/>
          <a:ext cx="1895475" cy="2107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217714</xdr:colOff>
      <xdr:row>0</xdr:row>
      <xdr:rowOff>0</xdr:rowOff>
    </xdr:from>
    <xdr:to>
      <xdr:col>1</xdr:col>
      <xdr:colOff>58057</xdr:colOff>
      <xdr:row>7</xdr:row>
      <xdr:rowOff>25400</xdr:rowOff>
    </xdr:to>
    <xdr:pic>
      <xdr:nvPicPr>
        <xdr:cNvPr id="3" name="1 Image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361" t="2438" r="40195" b="82805"/>
        <a:stretch>
          <a:fillRect/>
        </a:stretch>
      </xdr:blipFill>
      <xdr:spPr bwMode="auto">
        <a:xfrm>
          <a:off x="217714" y="0"/>
          <a:ext cx="2050143"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868646</xdr:colOff>
      <xdr:row>0</xdr:row>
      <xdr:rowOff>51115</xdr:rowOff>
    </xdr:from>
    <xdr:to>
      <xdr:col>2</xdr:col>
      <xdr:colOff>65871</xdr:colOff>
      <xdr:row>4</xdr:row>
      <xdr:rowOff>87391</xdr:rowOff>
    </xdr:to>
    <xdr:pic>
      <xdr:nvPicPr>
        <xdr:cNvPr id="2" name="Imagen 1">
          <a:extLst>
            <a:ext uri="{FF2B5EF4-FFF2-40B4-BE49-F238E27FC236}">
              <a16:creationId xmlns:a16="http://schemas.microsoft.com/office/drawing/2014/main" xmlns="" id="{713F4999-406B-4440-80FC-409A0FAA99D0}"/>
            </a:ext>
          </a:extLst>
        </xdr:cNvPr>
        <xdr:cNvPicPr>
          <a:picLocks noChangeAspect="1"/>
        </xdr:cNvPicPr>
      </xdr:nvPicPr>
      <xdr:blipFill>
        <a:blip xmlns:r="http://schemas.openxmlformats.org/officeDocument/2006/relationships" r:embed="rId1"/>
        <a:stretch>
          <a:fillRect/>
        </a:stretch>
      </xdr:blipFill>
      <xdr:spPr>
        <a:xfrm>
          <a:off x="868646" y="51115"/>
          <a:ext cx="1407025" cy="7982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46" zoomScale="40" zoomScaleNormal="40" workbookViewId="0">
      <selection activeCell="H35" sqref="H35:H40"/>
    </sheetView>
  </sheetViews>
  <sheetFormatPr baseColWidth="10" defaultRowHeight="15" x14ac:dyDescent="0.25"/>
  <cols>
    <col min="1" max="1" width="35.5703125" style="59" customWidth="1"/>
    <col min="2" max="2" width="18" style="59" customWidth="1"/>
    <col min="3" max="3" width="32.85546875" style="59" customWidth="1"/>
    <col min="4" max="4" width="40.85546875" style="59" customWidth="1"/>
    <col min="5" max="5" width="31.28515625" style="59" customWidth="1"/>
    <col min="6" max="6" width="19.140625" style="62" customWidth="1"/>
    <col min="7" max="7" width="19.140625" style="59" customWidth="1"/>
    <col min="8" max="8" width="34.85546875" style="59" customWidth="1"/>
    <col min="9" max="9" width="36.85546875" style="59" customWidth="1"/>
    <col min="10" max="10" width="17.28515625" style="59" customWidth="1"/>
    <col min="11" max="11" width="18.28515625" style="59" customWidth="1"/>
    <col min="12" max="12" width="13.140625" style="59" customWidth="1"/>
    <col min="13" max="13" width="16.140625" style="59" customWidth="1"/>
    <col min="14" max="14" width="18.5703125" style="59" customWidth="1"/>
    <col min="15" max="15" width="17.28515625" style="59" customWidth="1"/>
    <col min="16" max="16" width="10.85546875" style="59" customWidth="1"/>
    <col min="17" max="17" width="11.85546875" style="59" customWidth="1"/>
    <col min="18" max="18" width="16.85546875" style="59" customWidth="1"/>
    <col min="19" max="19" width="15.5703125" style="59" customWidth="1"/>
    <col min="20" max="20" width="13.42578125" style="59" customWidth="1"/>
    <col min="21" max="21" width="14.28515625" style="59" customWidth="1"/>
    <col min="22" max="22" width="17.140625" style="59" customWidth="1"/>
    <col min="23" max="23" width="18.85546875" style="59" customWidth="1"/>
    <col min="24" max="24" width="14.5703125" style="59" customWidth="1"/>
    <col min="25" max="25" width="17.140625" style="59" customWidth="1"/>
    <col min="26" max="26" width="16.85546875" style="59" customWidth="1"/>
    <col min="27" max="27" width="18" style="59" customWidth="1"/>
    <col min="28" max="28" width="12.5703125" style="59" customWidth="1"/>
    <col min="29" max="29" width="15.7109375" style="59" customWidth="1"/>
    <col min="30" max="260" width="11.42578125" style="59"/>
    <col min="261" max="261" width="27.85546875" style="59" customWidth="1"/>
    <col min="262" max="262" width="16.85546875" style="59" customWidth="1"/>
    <col min="263" max="263" width="25.7109375" style="59" customWidth="1"/>
    <col min="264" max="264" width="34.28515625" style="59" customWidth="1"/>
    <col min="265" max="265" width="31" style="59" customWidth="1"/>
    <col min="266" max="266" width="22.42578125" style="59" customWidth="1"/>
    <col min="267" max="267" width="22.28515625" style="59" customWidth="1"/>
    <col min="268" max="268" width="32.5703125" style="59" customWidth="1"/>
    <col min="269" max="269" width="35.5703125" style="59" customWidth="1"/>
    <col min="270" max="270" width="14.140625" style="59" customWidth="1"/>
    <col min="271" max="271" width="15" style="59" customWidth="1"/>
    <col min="272" max="272" width="14.140625" style="59" customWidth="1"/>
    <col min="273" max="273" width="12.42578125" style="59" customWidth="1"/>
    <col min="274" max="274" width="12.28515625" style="59" bestFit="1" customWidth="1"/>
    <col min="275" max="275" width="13.28515625" style="59" bestFit="1" customWidth="1"/>
    <col min="276" max="276" width="10.42578125" style="59" customWidth="1"/>
    <col min="277" max="277" width="12.42578125" style="59" customWidth="1"/>
    <col min="278" max="278" width="13.140625" style="59" customWidth="1"/>
    <col min="279" max="281" width="11.42578125" style="59"/>
    <col min="282" max="282" width="12.5703125" style="59" customWidth="1"/>
    <col min="283" max="283" width="12.85546875" style="59" customWidth="1"/>
    <col min="284" max="516" width="11.42578125" style="59"/>
    <col min="517" max="517" width="27.85546875" style="59" customWidth="1"/>
    <col min="518" max="518" width="16.85546875" style="59" customWidth="1"/>
    <col min="519" max="519" width="25.7109375" style="59" customWidth="1"/>
    <col min="520" max="520" width="34.28515625" style="59" customWidth="1"/>
    <col min="521" max="521" width="31" style="59" customWidth="1"/>
    <col min="522" max="522" width="22.42578125" style="59" customWidth="1"/>
    <col min="523" max="523" width="22.28515625" style="59" customWidth="1"/>
    <col min="524" max="524" width="32.5703125" style="59" customWidth="1"/>
    <col min="525" max="525" width="35.5703125" style="59" customWidth="1"/>
    <col min="526" max="526" width="14.140625" style="59" customWidth="1"/>
    <col min="527" max="527" width="15" style="59" customWidth="1"/>
    <col min="528" max="528" width="14.140625" style="59" customWidth="1"/>
    <col min="529" max="529" width="12.42578125" style="59" customWidth="1"/>
    <col min="530" max="530" width="12.28515625" style="59" bestFit="1" customWidth="1"/>
    <col min="531" max="531" width="13.28515625" style="59" bestFit="1" customWidth="1"/>
    <col min="532" max="532" width="10.42578125" style="59" customWidth="1"/>
    <col min="533" max="533" width="12.42578125" style="59" customWidth="1"/>
    <col min="534" max="534" width="13.140625" style="59" customWidth="1"/>
    <col min="535" max="537" width="11.42578125" style="59"/>
    <col min="538" max="538" width="12.5703125" style="59" customWidth="1"/>
    <col min="539" max="539" width="12.85546875" style="59" customWidth="1"/>
    <col min="540" max="772" width="11.42578125" style="59"/>
    <col min="773" max="773" width="27.85546875" style="59" customWidth="1"/>
    <col min="774" max="774" width="16.85546875" style="59" customWidth="1"/>
    <col min="775" max="775" width="25.7109375" style="59" customWidth="1"/>
    <col min="776" max="776" width="34.28515625" style="59" customWidth="1"/>
    <col min="777" max="777" width="31" style="59" customWidth="1"/>
    <col min="778" max="778" width="22.42578125" style="59" customWidth="1"/>
    <col min="779" max="779" width="22.28515625" style="59" customWidth="1"/>
    <col min="780" max="780" width="32.5703125" style="59" customWidth="1"/>
    <col min="781" max="781" width="35.5703125" style="59" customWidth="1"/>
    <col min="782" max="782" width="14.140625" style="59" customWidth="1"/>
    <col min="783" max="783" width="15" style="59" customWidth="1"/>
    <col min="784" max="784" width="14.140625" style="59" customWidth="1"/>
    <col min="785" max="785" width="12.42578125" style="59" customWidth="1"/>
    <col min="786" max="786" width="12.28515625" style="59" bestFit="1" customWidth="1"/>
    <col min="787" max="787" width="13.28515625" style="59" bestFit="1" customWidth="1"/>
    <col min="788" max="788" width="10.42578125" style="59" customWidth="1"/>
    <col min="789" max="789" width="12.42578125" style="59" customWidth="1"/>
    <col min="790" max="790" width="13.140625" style="59" customWidth="1"/>
    <col min="791" max="793" width="11.42578125" style="59"/>
    <col min="794" max="794" width="12.5703125" style="59" customWidth="1"/>
    <col min="795" max="795" width="12.85546875" style="59" customWidth="1"/>
    <col min="796" max="1028" width="11.42578125" style="59"/>
    <col min="1029" max="1029" width="27.85546875" style="59" customWidth="1"/>
    <col min="1030" max="1030" width="16.85546875" style="59" customWidth="1"/>
    <col min="1031" max="1031" width="25.7109375" style="59" customWidth="1"/>
    <col min="1032" max="1032" width="34.28515625" style="59" customWidth="1"/>
    <col min="1033" max="1033" width="31" style="59" customWidth="1"/>
    <col min="1034" max="1034" width="22.42578125" style="59" customWidth="1"/>
    <col min="1035" max="1035" width="22.28515625" style="59" customWidth="1"/>
    <col min="1036" max="1036" width="32.5703125" style="59" customWidth="1"/>
    <col min="1037" max="1037" width="35.5703125" style="59" customWidth="1"/>
    <col min="1038" max="1038" width="14.140625" style="59" customWidth="1"/>
    <col min="1039" max="1039" width="15" style="59" customWidth="1"/>
    <col min="1040" max="1040" width="14.140625" style="59" customWidth="1"/>
    <col min="1041" max="1041" width="12.42578125" style="59" customWidth="1"/>
    <col min="1042" max="1042" width="12.28515625" style="59" bestFit="1" customWidth="1"/>
    <col min="1043" max="1043" width="13.28515625" style="59" bestFit="1" customWidth="1"/>
    <col min="1044" max="1044" width="10.42578125" style="59" customWidth="1"/>
    <col min="1045" max="1045" width="12.42578125" style="59" customWidth="1"/>
    <col min="1046" max="1046" width="13.140625" style="59" customWidth="1"/>
    <col min="1047" max="1049" width="11.42578125" style="59"/>
    <col min="1050" max="1050" width="12.5703125" style="59" customWidth="1"/>
    <col min="1051" max="1051" width="12.85546875" style="59" customWidth="1"/>
    <col min="1052" max="1284" width="11.42578125" style="59"/>
    <col min="1285" max="1285" width="27.85546875" style="59" customWidth="1"/>
    <col min="1286" max="1286" width="16.85546875" style="59" customWidth="1"/>
    <col min="1287" max="1287" width="25.7109375" style="59" customWidth="1"/>
    <col min="1288" max="1288" width="34.28515625" style="59" customWidth="1"/>
    <col min="1289" max="1289" width="31" style="59" customWidth="1"/>
    <col min="1290" max="1290" width="22.42578125" style="59" customWidth="1"/>
    <col min="1291" max="1291" width="22.28515625" style="59" customWidth="1"/>
    <col min="1292" max="1292" width="32.5703125" style="59" customWidth="1"/>
    <col min="1293" max="1293" width="35.5703125" style="59" customWidth="1"/>
    <col min="1294" max="1294" width="14.140625" style="59" customWidth="1"/>
    <col min="1295" max="1295" width="15" style="59" customWidth="1"/>
    <col min="1296" max="1296" width="14.140625" style="59" customWidth="1"/>
    <col min="1297" max="1297" width="12.42578125" style="59" customWidth="1"/>
    <col min="1298" max="1298" width="12.28515625" style="59" bestFit="1" customWidth="1"/>
    <col min="1299" max="1299" width="13.28515625" style="59" bestFit="1" customWidth="1"/>
    <col min="1300" max="1300" width="10.42578125" style="59" customWidth="1"/>
    <col min="1301" max="1301" width="12.42578125" style="59" customWidth="1"/>
    <col min="1302" max="1302" width="13.140625" style="59" customWidth="1"/>
    <col min="1303" max="1305" width="11.42578125" style="59"/>
    <col min="1306" max="1306" width="12.5703125" style="59" customWidth="1"/>
    <col min="1307" max="1307" width="12.85546875" style="59" customWidth="1"/>
    <col min="1308" max="1540" width="11.42578125" style="59"/>
    <col min="1541" max="1541" width="27.85546875" style="59" customWidth="1"/>
    <col min="1542" max="1542" width="16.85546875" style="59" customWidth="1"/>
    <col min="1543" max="1543" width="25.7109375" style="59" customWidth="1"/>
    <col min="1544" max="1544" width="34.28515625" style="59" customWidth="1"/>
    <col min="1545" max="1545" width="31" style="59" customWidth="1"/>
    <col min="1546" max="1546" width="22.42578125" style="59" customWidth="1"/>
    <col min="1547" max="1547" width="22.28515625" style="59" customWidth="1"/>
    <col min="1548" max="1548" width="32.5703125" style="59" customWidth="1"/>
    <col min="1549" max="1549" width="35.5703125" style="59" customWidth="1"/>
    <col min="1550" max="1550" width="14.140625" style="59" customWidth="1"/>
    <col min="1551" max="1551" width="15" style="59" customWidth="1"/>
    <col min="1552" max="1552" width="14.140625" style="59" customWidth="1"/>
    <col min="1553" max="1553" width="12.42578125" style="59" customWidth="1"/>
    <col min="1554" max="1554" width="12.28515625" style="59" bestFit="1" customWidth="1"/>
    <col min="1555" max="1555" width="13.28515625" style="59" bestFit="1" customWidth="1"/>
    <col min="1556" max="1556" width="10.42578125" style="59" customWidth="1"/>
    <col min="1557" max="1557" width="12.42578125" style="59" customWidth="1"/>
    <col min="1558" max="1558" width="13.140625" style="59" customWidth="1"/>
    <col min="1559" max="1561" width="11.42578125" style="59"/>
    <col min="1562" max="1562" width="12.5703125" style="59" customWidth="1"/>
    <col min="1563" max="1563" width="12.85546875" style="59" customWidth="1"/>
    <col min="1564" max="1796" width="11.42578125" style="59"/>
    <col min="1797" max="1797" width="27.85546875" style="59" customWidth="1"/>
    <col min="1798" max="1798" width="16.85546875" style="59" customWidth="1"/>
    <col min="1799" max="1799" width="25.7109375" style="59" customWidth="1"/>
    <col min="1800" max="1800" width="34.28515625" style="59" customWidth="1"/>
    <col min="1801" max="1801" width="31" style="59" customWidth="1"/>
    <col min="1802" max="1802" width="22.42578125" style="59" customWidth="1"/>
    <col min="1803" max="1803" width="22.28515625" style="59" customWidth="1"/>
    <col min="1804" max="1804" width="32.5703125" style="59" customWidth="1"/>
    <col min="1805" max="1805" width="35.5703125" style="59" customWidth="1"/>
    <col min="1806" max="1806" width="14.140625" style="59" customWidth="1"/>
    <col min="1807" max="1807" width="15" style="59" customWidth="1"/>
    <col min="1808" max="1808" width="14.140625" style="59" customWidth="1"/>
    <col min="1809" max="1809" width="12.42578125" style="59" customWidth="1"/>
    <col min="1810" max="1810" width="12.28515625" style="59" bestFit="1" customWidth="1"/>
    <col min="1811" max="1811" width="13.28515625" style="59" bestFit="1" customWidth="1"/>
    <col min="1812" max="1812" width="10.42578125" style="59" customWidth="1"/>
    <col min="1813" max="1813" width="12.42578125" style="59" customWidth="1"/>
    <col min="1814" max="1814" width="13.140625" style="59" customWidth="1"/>
    <col min="1815" max="1817" width="11.42578125" style="59"/>
    <col min="1818" max="1818" width="12.5703125" style="59" customWidth="1"/>
    <col min="1819" max="1819" width="12.85546875" style="59" customWidth="1"/>
    <col min="1820" max="2052" width="11.42578125" style="59"/>
    <col min="2053" max="2053" width="27.85546875" style="59" customWidth="1"/>
    <col min="2054" max="2054" width="16.85546875" style="59" customWidth="1"/>
    <col min="2055" max="2055" width="25.7109375" style="59" customWidth="1"/>
    <col min="2056" max="2056" width="34.28515625" style="59" customWidth="1"/>
    <col min="2057" max="2057" width="31" style="59" customWidth="1"/>
    <col min="2058" max="2058" width="22.42578125" style="59" customWidth="1"/>
    <col min="2059" max="2059" width="22.28515625" style="59" customWidth="1"/>
    <col min="2060" max="2060" width="32.5703125" style="59" customWidth="1"/>
    <col min="2061" max="2061" width="35.5703125" style="59" customWidth="1"/>
    <col min="2062" max="2062" width="14.140625" style="59" customWidth="1"/>
    <col min="2063" max="2063" width="15" style="59" customWidth="1"/>
    <col min="2064" max="2064" width="14.140625" style="59" customWidth="1"/>
    <col min="2065" max="2065" width="12.42578125" style="59" customWidth="1"/>
    <col min="2066" max="2066" width="12.28515625" style="59" bestFit="1" customWidth="1"/>
    <col min="2067" max="2067" width="13.28515625" style="59" bestFit="1" customWidth="1"/>
    <col min="2068" max="2068" width="10.42578125" style="59" customWidth="1"/>
    <col min="2069" max="2069" width="12.42578125" style="59" customWidth="1"/>
    <col min="2070" max="2070" width="13.140625" style="59" customWidth="1"/>
    <col min="2071" max="2073" width="11.42578125" style="59"/>
    <col min="2074" max="2074" width="12.5703125" style="59" customWidth="1"/>
    <col min="2075" max="2075" width="12.85546875" style="59" customWidth="1"/>
    <col min="2076" max="2308" width="11.42578125" style="59"/>
    <col min="2309" max="2309" width="27.85546875" style="59" customWidth="1"/>
    <col min="2310" max="2310" width="16.85546875" style="59" customWidth="1"/>
    <col min="2311" max="2311" width="25.7109375" style="59" customWidth="1"/>
    <col min="2312" max="2312" width="34.28515625" style="59" customWidth="1"/>
    <col min="2313" max="2313" width="31" style="59" customWidth="1"/>
    <col min="2314" max="2314" width="22.42578125" style="59" customWidth="1"/>
    <col min="2315" max="2315" width="22.28515625" style="59" customWidth="1"/>
    <col min="2316" max="2316" width="32.5703125" style="59" customWidth="1"/>
    <col min="2317" max="2317" width="35.5703125" style="59" customWidth="1"/>
    <col min="2318" max="2318" width="14.140625" style="59" customWidth="1"/>
    <col min="2319" max="2319" width="15" style="59" customWidth="1"/>
    <col min="2320" max="2320" width="14.140625" style="59" customWidth="1"/>
    <col min="2321" max="2321" width="12.42578125" style="59" customWidth="1"/>
    <col min="2322" max="2322" width="12.28515625" style="59" bestFit="1" customWidth="1"/>
    <col min="2323" max="2323" width="13.28515625" style="59" bestFit="1" customWidth="1"/>
    <col min="2324" max="2324" width="10.42578125" style="59" customWidth="1"/>
    <col min="2325" max="2325" width="12.42578125" style="59" customWidth="1"/>
    <col min="2326" max="2326" width="13.140625" style="59" customWidth="1"/>
    <col min="2327" max="2329" width="11.42578125" style="59"/>
    <col min="2330" max="2330" width="12.5703125" style="59" customWidth="1"/>
    <col min="2331" max="2331" width="12.85546875" style="59" customWidth="1"/>
    <col min="2332" max="2564" width="11.42578125" style="59"/>
    <col min="2565" max="2565" width="27.85546875" style="59" customWidth="1"/>
    <col min="2566" max="2566" width="16.85546875" style="59" customWidth="1"/>
    <col min="2567" max="2567" width="25.7109375" style="59" customWidth="1"/>
    <col min="2568" max="2568" width="34.28515625" style="59" customWidth="1"/>
    <col min="2569" max="2569" width="31" style="59" customWidth="1"/>
    <col min="2570" max="2570" width="22.42578125" style="59" customWidth="1"/>
    <col min="2571" max="2571" width="22.28515625" style="59" customWidth="1"/>
    <col min="2572" max="2572" width="32.5703125" style="59" customWidth="1"/>
    <col min="2573" max="2573" width="35.5703125" style="59" customWidth="1"/>
    <col min="2574" max="2574" width="14.140625" style="59" customWidth="1"/>
    <col min="2575" max="2575" width="15" style="59" customWidth="1"/>
    <col min="2576" max="2576" width="14.140625" style="59" customWidth="1"/>
    <col min="2577" max="2577" width="12.42578125" style="59" customWidth="1"/>
    <col min="2578" max="2578" width="12.28515625" style="59" bestFit="1" customWidth="1"/>
    <col min="2579" max="2579" width="13.28515625" style="59" bestFit="1" customWidth="1"/>
    <col min="2580" max="2580" width="10.42578125" style="59" customWidth="1"/>
    <col min="2581" max="2581" width="12.42578125" style="59" customWidth="1"/>
    <col min="2582" max="2582" width="13.140625" style="59" customWidth="1"/>
    <col min="2583" max="2585" width="11.42578125" style="59"/>
    <col min="2586" max="2586" width="12.5703125" style="59" customWidth="1"/>
    <col min="2587" max="2587" width="12.85546875" style="59" customWidth="1"/>
    <col min="2588" max="2820" width="11.42578125" style="59"/>
    <col min="2821" max="2821" width="27.85546875" style="59" customWidth="1"/>
    <col min="2822" max="2822" width="16.85546875" style="59" customWidth="1"/>
    <col min="2823" max="2823" width="25.7109375" style="59" customWidth="1"/>
    <col min="2824" max="2824" width="34.28515625" style="59" customWidth="1"/>
    <col min="2825" max="2825" width="31" style="59" customWidth="1"/>
    <col min="2826" max="2826" width="22.42578125" style="59" customWidth="1"/>
    <col min="2827" max="2827" width="22.28515625" style="59" customWidth="1"/>
    <col min="2828" max="2828" width="32.5703125" style="59" customWidth="1"/>
    <col min="2829" max="2829" width="35.5703125" style="59" customWidth="1"/>
    <col min="2830" max="2830" width="14.140625" style="59" customWidth="1"/>
    <col min="2831" max="2831" width="15" style="59" customWidth="1"/>
    <col min="2832" max="2832" width="14.140625" style="59" customWidth="1"/>
    <col min="2833" max="2833" width="12.42578125" style="59" customWidth="1"/>
    <col min="2834" max="2834" width="12.28515625" style="59" bestFit="1" customWidth="1"/>
    <col min="2835" max="2835" width="13.28515625" style="59" bestFit="1" customWidth="1"/>
    <col min="2836" max="2836" width="10.42578125" style="59" customWidth="1"/>
    <col min="2837" max="2837" width="12.42578125" style="59" customWidth="1"/>
    <col min="2838" max="2838" width="13.140625" style="59" customWidth="1"/>
    <col min="2839" max="2841" width="11.42578125" style="59"/>
    <col min="2842" max="2842" width="12.5703125" style="59" customWidth="1"/>
    <col min="2843" max="2843" width="12.85546875" style="59" customWidth="1"/>
    <col min="2844" max="3076" width="11.42578125" style="59"/>
    <col min="3077" max="3077" width="27.85546875" style="59" customWidth="1"/>
    <col min="3078" max="3078" width="16.85546875" style="59" customWidth="1"/>
    <col min="3079" max="3079" width="25.7109375" style="59" customWidth="1"/>
    <col min="3080" max="3080" width="34.28515625" style="59" customWidth="1"/>
    <col min="3081" max="3081" width="31" style="59" customWidth="1"/>
    <col min="3082" max="3082" width="22.42578125" style="59" customWidth="1"/>
    <col min="3083" max="3083" width="22.28515625" style="59" customWidth="1"/>
    <col min="3084" max="3084" width="32.5703125" style="59" customWidth="1"/>
    <col min="3085" max="3085" width="35.5703125" style="59" customWidth="1"/>
    <col min="3086" max="3086" width="14.140625" style="59" customWidth="1"/>
    <col min="3087" max="3087" width="15" style="59" customWidth="1"/>
    <col min="3088" max="3088" width="14.140625" style="59" customWidth="1"/>
    <col min="3089" max="3089" width="12.42578125" style="59" customWidth="1"/>
    <col min="3090" max="3090" width="12.28515625" style="59" bestFit="1" customWidth="1"/>
    <col min="3091" max="3091" width="13.28515625" style="59" bestFit="1" customWidth="1"/>
    <col min="3092" max="3092" width="10.42578125" style="59" customWidth="1"/>
    <col min="3093" max="3093" width="12.42578125" style="59" customWidth="1"/>
    <col min="3094" max="3094" width="13.140625" style="59" customWidth="1"/>
    <col min="3095" max="3097" width="11.42578125" style="59"/>
    <col min="3098" max="3098" width="12.5703125" style="59" customWidth="1"/>
    <col min="3099" max="3099" width="12.85546875" style="59" customWidth="1"/>
    <col min="3100" max="3332" width="11.42578125" style="59"/>
    <col min="3333" max="3333" width="27.85546875" style="59" customWidth="1"/>
    <col min="3334" max="3334" width="16.85546875" style="59" customWidth="1"/>
    <col min="3335" max="3335" width="25.7109375" style="59" customWidth="1"/>
    <col min="3336" max="3336" width="34.28515625" style="59" customWidth="1"/>
    <col min="3337" max="3337" width="31" style="59" customWidth="1"/>
    <col min="3338" max="3338" width="22.42578125" style="59" customWidth="1"/>
    <col min="3339" max="3339" width="22.28515625" style="59" customWidth="1"/>
    <col min="3340" max="3340" width="32.5703125" style="59" customWidth="1"/>
    <col min="3341" max="3341" width="35.5703125" style="59" customWidth="1"/>
    <col min="3342" max="3342" width="14.140625" style="59" customWidth="1"/>
    <col min="3343" max="3343" width="15" style="59" customWidth="1"/>
    <col min="3344" max="3344" width="14.140625" style="59" customWidth="1"/>
    <col min="3345" max="3345" width="12.42578125" style="59" customWidth="1"/>
    <col min="3346" max="3346" width="12.28515625" style="59" bestFit="1" customWidth="1"/>
    <col min="3347" max="3347" width="13.28515625" style="59" bestFit="1" customWidth="1"/>
    <col min="3348" max="3348" width="10.42578125" style="59" customWidth="1"/>
    <col min="3349" max="3349" width="12.42578125" style="59" customWidth="1"/>
    <col min="3350" max="3350" width="13.140625" style="59" customWidth="1"/>
    <col min="3351" max="3353" width="11.42578125" style="59"/>
    <col min="3354" max="3354" width="12.5703125" style="59" customWidth="1"/>
    <col min="3355" max="3355" width="12.85546875" style="59" customWidth="1"/>
    <col min="3356" max="3588" width="11.42578125" style="59"/>
    <col min="3589" max="3589" width="27.85546875" style="59" customWidth="1"/>
    <col min="3590" max="3590" width="16.85546875" style="59" customWidth="1"/>
    <col min="3591" max="3591" width="25.7109375" style="59" customWidth="1"/>
    <col min="3592" max="3592" width="34.28515625" style="59" customWidth="1"/>
    <col min="3593" max="3593" width="31" style="59" customWidth="1"/>
    <col min="3594" max="3594" width="22.42578125" style="59" customWidth="1"/>
    <col min="3595" max="3595" width="22.28515625" style="59" customWidth="1"/>
    <col min="3596" max="3596" width="32.5703125" style="59" customWidth="1"/>
    <col min="3597" max="3597" width="35.5703125" style="59" customWidth="1"/>
    <col min="3598" max="3598" width="14.140625" style="59" customWidth="1"/>
    <col min="3599" max="3599" width="15" style="59" customWidth="1"/>
    <col min="3600" max="3600" width="14.140625" style="59" customWidth="1"/>
    <col min="3601" max="3601" width="12.42578125" style="59" customWidth="1"/>
    <col min="3602" max="3602" width="12.28515625" style="59" bestFit="1" customWidth="1"/>
    <col min="3603" max="3603" width="13.28515625" style="59" bestFit="1" customWidth="1"/>
    <col min="3604" max="3604" width="10.42578125" style="59" customWidth="1"/>
    <col min="3605" max="3605" width="12.42578125" style="59" customWidth="1"/>
    <col min="3606" max="3606" width="13.140625" style="59" customWidth="1"/>
    <col min="3607" max="3609" width="11.42578125" style="59"/>
    <col min="3610" max="3610" width="12.5703125" style="59" customWidth="1"/>
    <col min="3611" max="3611" width="12.85546875" style="59" customWidth="1"/>
    <col min="3612" max="3844" width="11.42578125" style="59"/>
    <col min="3845" max="3845" width="27.85546875" style="59" customWidth="1"/>
    <col min="3846" max="3846" width="16.85546875" style="59" customWidth="1"/>
    <col min="3847" max="3847" width="25.7109375" style="59" customWidth="1"/>
    <col min="3848" max="3848" width="34.28515625" style="59" customWidth="1"/>
    <col min="3849" max="3849" width="31" style="59" customWidth="1"/>
    <col min="3850" max="3850" width="22.42578125" style="59" customWidth="1"/>
    <col min="3851" max="3851" width="22.28515625" style="59" customWidth="1"/>
    <col min="3852" max="3852" width="32.5703125" style="59" customWidth="1"/>
    <col min="3853" max="3853" width="35.5703125" style="59" customWidth="1"/>
    <col min="3854" max="3854" width="14.140625" style="59" customWidth="1"/>
    <col min="3855" max="3855" width="15" style="59" customWidth="1"/>
    <col min="3856" max="3856" width="14.140625" style="59" customWidth="1"/>
    <col min="3857" max="3857" width="12.42578125" style="59" customWidth="1"/>
    <col min="3858" max="3858" width="12.28515625" style="59" bestFit="1" customWidth="1"/>
    <col min="3859" max="3859" width="13.28515625" style="59" bestFit="1" customWidth="1"/>
    <col min="3860" max="3860" width="10.42578125" style="59" customWidth="1"/>
    <col min="3861" max="3861" width="12.42578125" style="59" customWidth="1"/>
    <col min="3862" max="3862" width="13.140625" style="59" customWidth="1"/>
    <col min="3863" max="3865" width="11.42578125" style="59"/>
    <col min="3866" max="3866" width="12.5703125" style="59" customWidth="1"/>
    <col min="3867" max="3867" width="12.85546875" style="59" customWidth="1"/>
    <col min="3868" max="4100" width="11.42578125" style="59"/>
    <col min="4101" max="4101" width="27.85546875" style="59" customWidth="1"/>
    <col min="4102" max="4102" width="16.85546875" style="59" customWidth="1"/>
    <col min="4103" max="4103" width="25.7109375" style="59" customWidth="1"/>
    <col min="4104" max="4104" width="34.28515625" style="59" customWidth="1"/>
    <col min="4105" max="4105" width="31" style="59" customWidth="1"/>
    <col min="4106" max="4106" width="22.42578125" style="59" customWidth="1"/>
    <col min="4107" max="4107" width="22.28515625" style="59" customWidth="1"/>
    <col min="4108" max="4108" width="32.5703125" style="59" customWidth="1"/>
    <col min="4109" max="4109" width="35.5703125" style="59" customWidth="1"/>
    <col min="4110" max="4110" width="14.140625" style="59" customWidth="1"/>
    <col min="4111" max="4111" width="15" style="59" customWidth="1"/>
    <col min="4112" max="4112" width="14.140625" style="59" customWidth="1"/>
    <col min="4113" max="4113" width="12.42578125" style="59" customWidth="1"/>
    <col min="4114" max="4114" width="12.28515625" style="59" bestFit="1" customWidth="1"/>
    <col min="4115" max="4115" width="13.28515625" style="59" bestFit="1" customWidth="1"/>
    <col min="4116" max="4116" width="10.42578125" style="59" customWidth="1"/>
    <col min="4117" max="4117" width="12.42578125" style="59" customWidth="1"/>
    <col min="4118" max="4118" width="13.140625" style="59" customWidth="1"/>
    <col min="4119" max="4121" width="11.42578125" style="59"/>
    <col min="4122" max="4122" width="12.5703125" style="59" customWidth="1"/>
    <col min="4123" max="4123" width="12.85546875" style="59" customWidth="1"/>
    <col min="4124" max="4356" width="11.42578125" style="59"/>
    <col min="4357" max="4357" width="27.85546875" style="59" customWidth="1"/>
    <col min="4358" max="4358" width="16.85546875" style="59" customWidth="1"/>
    <col min="4359" max="4359" width="25.7109375" style="59" customWidth="1"/>
    <col min="4360" max="4360" width="34.28515625" style="59" customWidth="1"/>
    <col min="4361" max="4361" width="31" style="59" customWidth="1"/>
    <col min="4362" max="4362" width="22.42578125" style="59" customWidth="1"/>
    <col min="4363" max="4363" width="22.28515625" style="59" customWidth="1"/>
    <col min="4364" max="4364" width="32.5703125" style="59" customWidth="1"/>
    <col min="4365" max="4365" width="35.5703125" style="59" customWidth="1"/>
    <col min="4366" max="4366" width="14.140625" style="59" customWidth="1"/>
    <col min="4367" max="4367" width="15" style="59" customWidth="1"/>
    <col min="4368" max="4368" width="14.140625" style="59" customWidth="1"/>
    <col min="4369" max="4369" width="12.42578125" style="59" customWidth="1"/>
    <col min="4370" max="4370" width="12.28515625" style="59" bestFit="1" customWidth="1"/>
    <col min="4371" max="4371" width="13.28515625" style="59" bestFit="1" customWidth="1"/>
    <col min="4372" max="4372" width="10.42578125" style="59" customWidth="1"/>
    <col min="4373" max="4373" width="12.42578125" style="59" customWidth="1"/>
    <col min="4374" max="4374" width="13.140625" style="59" customWidth="1"/>
    <col min="4375" max="4377" width="11.42578125" style="59"/>
    <col min="4378" max="4378" width="12.5703125" style="59" customWidth="1"/>
    <col min="4379" max="4379" width="12.85546875" style="59" customWidth="1"/>
    <col min="4380" max="4612" width="11.42578125" style="59"/>
    <col min="4613" max="4613" width="27.85546875" style="59" customWidth="1"/>
    <col min="4614" max="4614" width="16.85546875" style="59" customWidth="1"/>
    <col min="4615" max="4615" width="25.7109375" style="59" customWidth="1"/>
    <col min="4616" max="4616" width="34.28515625" style="59" customWidth="1"/>
    <col min="4617" max="4617" width="31" style="59" customWidth="1"/>
    <col min="4618" max="4618" width="22.42578125" style="59" customWidth="1"/>
    <col min="4619" max="4619" width="22.28515625" style="59" customWidth="1"/>
    <col min="4620" max="4620" width="32.5703125" style="59" customWidth="1"/>
    <col min="4621" max="4621" width="35.5703125" style="59" customWidth="1"/>
    <col min="4622" max="4622" width="14.140625" style="59" customWidth="1"/>
    <col min="4623" max="4623" width="15" style="59" customWidth="1"/>
    <col min="4624" max="4624" width="14.140625" style="59" customWidth="1"/>
    <col min="4625" max="4625" width="12.42578125" style="59" customWidth="1"/>
    <col min="4626" max="4626" width="12.28515625" style="59" bestFit="1" customWidth="1"/>
    <col min="4627" max="4627" width="13.28515625" style="59" bestFit="1" customWidth="1"/>
    <col min="4628" max="4628" width="10.42578125" style="59" customWidth="1"/>
    <col min="4629" max="4629" width="12.42578125" style="59" customWidth="1"/>
    <col min="4630" max="4630" width="13.140625" style="59" customWidth="1"/>
    <col min="4631" max="4633" width="11.42578125" style="59"/>
    <col min="4634" max="4634" width="12.5703125" style="59" customWidth="1"/>
    <col min="4635" max="4635" width="12.85546875" style="59" customWidth="1"/>
    <col min="4636" max="4868" width="11.42578125" style="59"/>
    <col min="4869" max="4869" width="27.85546875" style="59" customWidth="1"/>
    <col min="4870" max="4870" width="16.85546875" style="59" customWidth="1"/>
    <col min="4871" max="4871" width="25.7109375" style="59" customWidth="1"/>
    <col min="4872" max="4872" width="34.28515625" style="59" customWidth="1"/>
    <col min="4873" max="4873" width="31" style="59" customWidth="1"/>
    <col min="4874" max="4874" width="22.42578125" style="59" customWidth="1"/>
    <col min="4875" max="4875" width="22.28515625" style="59" customWidth="1"/>
    <col min="4876" max="4876" width="32.5703125" style="59" customWidth="1"/>
    <col min="4877" max="4877" width="35.5703125" style="59" customWidth="1"/>
    <col min="4878" max="4878" width="14.140625" style="59" customWidth="1"/>
    <col min="4879" max="4879" width="15" style="59" customWidth="1"/>
    <col min="4880" max="4880" width="14.140625" style="59" customWidth="1"/>
    <col min="4881" max="4881" width="12.42578125" style="59" customWidth="1"/>
    <col min="4882" max="4882" width="12.28515625" style="59" bestFit="1" customWidth="1"/>
    <col min="4883" max="4883" width="13.28515625" style="59" bestFit="1" customWidth="1"/>
    <col min="4884" max="4884" width="10.42578125" style="59" customWidth="1"/>
    <col min="4885" max="4885" width="12.42578125" style="59" customWidth="1"/>
    <col min="4886" max="4886" width="13.140625" style="59" customWidth="1"/>
    <col min="4887" max="4889" width="11.42578125" style="59"/>
    <col min="4890" max="4890" width="12.5703125" style="59" customWidth="1"/>
    <col min="4891" max="4891" width="12.85546875" style="59" customWidth="1"/>
    <col min="4892" max="5124" width="11.42578125" style="59"/>
    <col min="5125" max="5125" width="27.85546875" style="59" customWidth="1"/>
    <col min="5126" max="5126" width="16.85546875" style="59" customWidth="1"/>
    <col min="5127" max="5127" width="25.7109375" style="59" customWidth="1"/>
    <col min="5128" max="5128" width="34.28515625" style="59" customWidth="1"/>
    <col min="5129" max="5129" width="31" style="59" customWidth="1"/>
    <col min="5130" max="5130" width="22.42578125" style="59" customWidth="1"/>
    <col min="5131" max="5131" width="22.28515625" style="59" customWidth="1"/>
    <col min="5132" max="5132" width="32.5703125" style="59" customWidth="1"/>
    <col min="5133" max="5133" width="35.5703125" style="59" customWidth="1"/>
    <col min="5134" max="5134" width="14.140625" style="59" customWidth="1"/>
    <col min="5135" max="5135" width="15" style="59" customWidth="1"/>
    <col min="5136" max="5136" width="14.140625" style="59" customWidth="1"/>
    <col min="5137" max="5137" width="12.42578125" style="59" customWidth="1"/>
    <col min="5138" max="5138" width="12.28515625" style="59" bestFit="1" customWidth="1"/>
    <col min="5139" max="5139" width="13.28515625" style="59" bestFit="1" customWidth="1"/>
    <col min="5140" max="5140" width="10.42578125" style="59" customWidth="1"/>
    <col min="5141" max="5141" width="12.42578125" style="59" customWidth="1"/>
    <col min="5142" max="5142" width="13.140625" style="59" customWidth="1"/>
    <col min="5143" max="5145" width="11.42578125" style="59"/>
    <col min="5146" max="5146" width="12.5703125" style="59" customWidth="1"/>
    <col min="5147" max="5147" width="12.85546875" style="59" customWidth="1"/>
    <col min="5148" max="5380" width="11.42578125" style="59"/>
    <col min="5381" max="5381" width="27.85546875" style="59" customWidth="1"/>
    <col min="5382" max="5382" width="16.85546875" style="59" customWidth="1"/>
    <col min="5383" max="5383" width="25.7109375" style="59" customWidth="1"/>
    <col min="5384" max="5384" width="34.28515625" style="59" customWidth="1"/>
    <col min="5385" max="5385" width="31" style="59" customWidth="1"/>
    <col min="5386" max="5386" width="22.42578125" style="59" customWidth="1"/>
    <col min="5387" max="5387" width="22.28515625" style="59" customWidth="1"/>
    <col min="5388" max="5388" width="32.5703125" style="59" customWidth="1"/>
    <col min="5389" max="5389" width="35.5703125" style="59" customWidth="1"/>
    <col min="5390" max="5390" width="14.140625" style="59" customWidth="1"/>
    <col min="5391" max="5391" width="15" style="59" customWidth="1"/>
    <col min="5392" max="5392" width="14.140625" style="59" customWidth="1"/>
    <col min="5393" max="5393" width="12.42578125" style="59" customWidth="1"/>
    <col min="5394" max="5394" width="12.28515625" style="59" bestFit="1" customWidth="1"/>
    <col min="5395" max="5395" width="13.28515625" style="59" bestFit="1" customWidth="1"/>
    <col min="5396" max="5396" width="10.42578125" style="59" customWidth="1"/>
    <col min="5397" max="5397" width="12.42578125" style="59" customWidth="1"/>
    <col min="5398" max="5398" width="13.140625" style="59" customWidth="1"/>
    <col min="5399" max="5401" width="11.42578125" style="59"/>
    <col min="5402" max="5402" width="12.5703125" style="59" customWidth="1"/>
    <col min="5403" max="5403" width="12.85546875" style="59" customWidth="1"/>
    <col min="5404" max="5636" width="11.42578125" style="59"/>
    <col min="5637" max="5637" width="27.85546875" style="59" customWidth="1"/>
    <col min="5638" max="5638" width="16.85546875" style="59" customWidth="1"/>
    <col min="5639" max="5639" width="25.7109375" style="59" customWidth="1"/>
    <col min="5640" max="5640" width="34.28515625" style="59" customWidth="1"/>
    <col min="5641" max="5641" width="31" style="59" customWidth="1"/>
    <col min="5642" max="5642" width="22.42578125" style="59" customWidth="1"/>
    <col min="5643" max="5643" width="22.28515625" style="59" customWidth="1"/>
    <col min="5644" max="5644" width="32.5703125" style="59" customWidth="1"/>
    <col min="5645" max="5645" width="35.5703125" style="59" customWidth="1"/>
    <col min="5646" max="5646" width="14.140625" style="59" customWidth="1"/>
    <col min="5647" max="5647" width="15" style="59" customWidth="1"/>
    <col min="5648" max="5648" width="14.140625" style="59" customWidth="1"/>
    <col min="5649" max="5649" width="12.42578125" style="59" customWidth="1"/>
    <col min="5650" max="5650" width="12.28515625" style="59" bestFit="1" customWidth="1"/>
    <col min="5651" max="5651" width="13.28515625" style="59" bestFit="1" customWidth="1"/>
    <col min="5652" max="5652" width="10.42578125" style="59" customWidth="1"/>
    <col min="5653" max="5653" width="12.42578125" style="59" customWidth="1"/>
    <col min="5654" max="5654" width="13.140625" style="59" customWidth="1"/>
    <col min="5655" max="5657" width="11.42578125" style="59"/>
    <col min="5658" max="5658" width="12.5703125" style="59" customWidth="1"/>
    <col min="5659" max="5659" width="12.85546875" style="59" customWidth="1"/>
    <col min="5660" max="5892" width="11.42578125" style="59"/>
    <col min="5893" max="5893" width="27.85546875" style="59" customWidth="1"/>
    <col min="5894" max="5894" width="16.85546875" style="59" customWidth="1"/>
    <col min="5895" max="5895" width="25.7109375" style="59" customWidth="1"/>
    <col min="5896" max="5896" width="34.28515625" style="59" customWidth="1"/>
    <col min="5897" max="5897" width="31" style="59" customWidth="1"/>
    <col min="5898" max="5898" width="22.42578125" style="59" customWidth="1"/>
    <col min="5899" max="5899" width="22.28515625" style="59" customWidth="1"/>
    <col min="5900" max="5900" width="32.5703125" style="59" customWidth="1"/>
    <col min="5901" max="5901" width="35.5703125" style="59" customWidth="1"/>
    <col min="5902" max="5902" width="14.140625" style="59" customWidth="1"/>
    <col min="5903" max="5903" width="15" style="59" customWidth="1"/>
    <col min="5904" max="5904" width="14.140625" style="59" customWidth="1"/>
    <col min="5905" max="5905" width="12.42578125" style="59" customWidth="1"/>
    <col min="5906" max="5906" width="12.28515625" style="59" bestFit="1" customWidth="1"/>
    <col min="5907" max="5907" width="13.28515625" style="59" bestFit="1" customWidth="1"/>
    <col min="5908" max="5908" width="10.42578125" style="59" customWidth="1"/>
    <col min="5909" max="5909" width="12.42578125" style="59" customWidth="1"/>
    <col min="5910" max="5910" width="13.140625" style="59" customWidth="1"/>
    <col min="5911" max="5913" width="11.42578125" style="59"/>
    <col min="5914" max="5914" width="12.5703125" style="59" customWidth="1"/>
    <col min="5915" max="5915" width="12.85546875" style="59" customWidth="1"/>
    <col min="5916" max="6148" width="11.42578125" style="59"/>
    <col min="6149" max="6149" width="27.85546875" style="59" customWidth="1"/>
    <col min="6150" max="6150" width="16.85546875" style="59" customWidth="1"/>
    <col min="6151" max="6151" width="25.7109375" style="59" customWidth="1"/>
    <col min="6152" max="6152" width="34.28515625" style="59" customWidth="1"/>
    <col min="6153" max="6153" width="31" style="59" customWidth="1"/>
    <col min="6154" max="6154" width="22.42578125" style="59" customWidth="1"/>
    <col min="6155" max="6155" width="22.28515625" style="59" customWidth="1"/>
    <col min="6156" max="6156" width="32.5703125" style="59" customWidth="1"/>
    <col min="6157" max="6157" width="35.5703125" style="59" customWidth="1"/>
    <col min="6158" max="6158" width="14.140625" style="59" customWidth="1"/>
    <col min="6159" max="6159" width="15" style="59" customWidth="1"/>
    <col min="6160" max="6160" width="14.140625" style="59" customWidth="1"/>
    <col min="6161" max="6161" width="12.42578125" style="59" customWidth="1"/>
    <col min="6162" max="6162" width="12.28515625" style="59" bestFit="1" customWidth="1"/>
    <col min="6163" max="6163" width="13.28515625" style="59" bestFit="1" customWidth="1"/>
    <col min="6164" max="6164" width="10.42578125" style="59" customWidth="1"/>
    <col min="6165" max="6165" width="12.42578125" style="59" customWidth="1"/>
    <col min="6166" max="6166" width="13.140625" style="59" customWidth="1"/>
    <col min="6167" max="6169" width="11.42578125" style="59"/>
    <col min="6170" max="6170" width="12.5703125" style="59" customWidth="1"/>
    <col min="6171" max="6171" width="12.85546875" style="59" customWidth="1"/>
    <col min="6172" max="6404" width="11.42578125" style="59"/>
    <col min="6405" max="6405" width="27.85546875" style="59" customWidth="1"/>
    <col min="6406" max="6406" width="16.85546875" style="59" customWidth="1"/>
    <col min="6407" max="6407" width="25.7109375" style="59" customWidth="1"/>
    <col min="6408" max="6408" width="34.28515625" style="59" customWidth="1"/>
    <col min="6409" max="6409" width="31" style="59" customWidth="1"/>
    <col min="6410" max="6410" width="22.42578125" style="59" customWidth="1"/>
    <col min="6411" max="6411" width="22.28515625" style="59" customWidth="1"/>
    <col min="6412" max="6412" width="32.5703125" style="59" customWidth="1"/>
    <col min="6413" max="6413" width="35.5703125" style="59" customWidth="1"/>
    <col min="6414" max="6414" width="14.140625" style="59" customWidth="1"/>
    <col min="6415" max="6415" width="15" style="59" customWidth="1"/>
    <col min="6416" max="6416" width="14.140625" style="59" customWidth="1"/>
    <col min="6417" max="6417" width="12.42578125" style="59" customWidth="1"/>
    <col min="6418" max="6418" width="12.28515625" style="59" bestFit="1" customWidth="1"/>
    <col min="6419" max="6419" width="13.28515625" style="59" bestFit="1" customWidth="1"/>
    <col min="6420" max="6420" width="10.42578125" style="59" customWidth="1"/>
    <col min="6421" max="6421" width="12.42578125" style="59" customWidth="1"/>
    <col min="6422" max="6422" width="13.140625" style="59" customWidth="1"/>
    <col min="6423" max="6425" width="11.42578125" style="59"/>
    <col min="6426" max="6426" width="12.5703125" style="59" customWidth="1"/>
    <col min="6427" max="6427" width="12.85546875" style="59" customWidth="1"/>
    <col min="6428" max="6660" width="11.42578125" style="59"/>
    <col min="6661" max="6661" width="27.85546875" style="59" customWidth="1"/>
    <col min="6662" max="6662" width="16.85546875" style="59" customWidth="1"/>
    <col min="6663" max="6663" width="25.7109375" style="59" customWidth="1"/>
    <col min="6664" max="6664" width="34.28515625" style="59" customWidth="1"/>
    <col min="6665" max="6665" width="31" style="59" customWidth="1"/>
    <col min="6666" max="6666" width="22.42578125" style="59" customWidth="1"/>
    <col min="6667" max="6667" width="22.28515625" style="59" customWidth="1"/>
    <col min="6668" max="6668" width="32.5703125" style="59" customWidth="1"/>
    <col min="6669" max="6669" width="35.5703125" style="59" customWidth="1"/>
    <col min="6670" max="6670" width="14.140625" style="59" customWidth="1"/>
    <col min="6671" max="6671" width="15" style="59" customWidth="1"/>
    <col min="6672" max="6672" width="14.140625" style="59" customWidth="1"/>
    <col min="6673" max="6673" width="12.42578125" style="59" customWidth="1"/>
    <col min="6674" max="6674" width="12.28515625" style="59" bestFit="1" customWidth="1"/>
    <col min="6675" max="6675" width="13.28515625" style="59" bestFit="1" customWidth="1"/>
    <col min="6676" max="6676" width="10.42578125" style="59" customWidth="1"/>
    <col min="6677" max="6677" width="12.42578125" style="59" customWidth="1"/>
    <col min="6678" max="6678" width="13.140625" style="59" customWidth="1"/>
    <col min="6679" max="6681" width="11.42578125" style="59"/>
    <col min="6682" max="6682" width="12.5703125" style="59" customWidth="1"/>
    <col min="6683" max="6683" width="12.85546875" style="59" customWidth="1"/>
    <col min="6684" max="6916" width="11.42578125" style="59"/>
    <col min="6917" max="6917" width="27.85546875" style="59" customWidth="1"/>
    <col min="6918" max="6918" width="16.85546875" style="59" customWidth="1"/>
    <col min="6919" max="6919" width="25.7109375" style="59" customWidth="1"/>
    <col min="6920" max="6920" width="34.28515625" style="59" customWidth="1"/>
    <col min="6921" max="6921" width="31" style="59" customWidth="1"/>
    <col min="6922" max="6922" width="22.42578125" style="59" customWidth="1"/>
    <col min="6923" max="6923" width="22.28515625" style="59" customWidth="1"/>
    <col min="6924" max="6924" width="32.5703125" style="59" customWidth="1"/>
    <col min="6925" max="6925" width="35.5703125" style="59" customWidth="1"/>
    <col min="6926" max="6926" width="14.140625" style="59" customWidth="1"/>
    <col min="6927" max="6927" width="15" style="59" customWidth="1"/>
    <col min="6928" max="6928" width="14.140625" style="59" customWidth="1"/>
    <col min="6929" max="6929" width="12.42578125" style="59" customWidth="1"/>
    <col min="6930" max="6930" width="12.28515625" style="59" bestFit="1" customWidth="1"/>
    <col min="6931" max="6931" width="13.28515625" style="59" bestFit="1" customWidth="1"/>
    <col min="6932" max="6932" width="10.42578125" style="59" customWidth="1"/>
    <col min="6933" max="6933" width="12.42578125" style="59" customWidth="1"/>
    <col min="6934" max="6934" width="13.140625" style="59" customWidth="1"/>
    <col min="6935" max="6937" width="11.42578125" style="59"/>
    <col min="6938" max="6938" width="12.5703125" style="59" customWidth="1"/>
    <col min="6939" max="6939" width="12.85546875" style="59" customWidth="1"/>
    <col min="6940" max="7172" width="11.42578125" style="59"/>
    <col min="7173" max="7173" width="27.85546875" style="59" customWidth="1"/>
    <col min="7174" max="7174" width="16.85546875" style="59" customWidth="1"/>
    <col min="7175" max="7175" width="25.7109375" style="59" customWidth="1"/>
    <col min="7176" max="7176" width="34.28515625" style="59" customWidth="1"/>
    <col min="7177" max="7177" width="31" style="59" customWidth="1"/>
    <col min="7178" max="7178" width="22.42578125" style="59" customWidth="1"/>
    <col min="7179" max="7179" width="22.28515625" style="59" customWidth="1"/>
    <col min="7180" max="7180" width="32.5703125" style="59" customWidth="1"/>
    <col min="7181" max="7181" width="35.5703125" style="59" customWidth="1"/>
    <col min="7182" max="7182" width="14.140625" style="59" customWidth="1"/>
    <col min="7183" max="7183" width="15" style="59" customWidth="1"/>
    <col min="7184" max="7184" width="14.140625" style="59" customWidth="1"/>
    <col min="7185" max="7185" width="12.42578125" style="59" customWidth="1"/>
    <col min="7186" max="7186" width="12.28515625" style="59" bestFit="1" customWidth="1"/>
    <col min="7187" max="7187" width="13.28515625" style="59" bestFit="1" customWidth="1"/>
    <col min="7188" max="7188" width="10.42578125" style="59" customWidth="1"/>
    <col min="7189" max="7189" width="12.42578125" style="59" customWidth="1"/>
    <col min="7190" max="7190" width="13.140625" style="59" customWidth="1"/>
    <col min="7191" max="7193" width="11.42578125" style="59"/>
    <col min="7194" max="7194" width="12.5703125" style="59" customWidth="1"/>
    <col min="7195" max="7195" width="12.85546875" style="59" customWidth="1"/>
    <col min="7196" max="7428" width="11.42578125" style="59"/>
    <col min="7429" max="7429" width="27.85546875" style="59" customWidth="1"/>
    <col min="7430" max="7430" width="16.85546875" style="59" customWidth="1"/>
    <col min="7431" max="7431" width="25.7109375" style="59" customWidth="1"/>
    <col min="7432" max="7432" width="34.28515625" style="59" customWidth="1"/>
    <col min="7433" max="7433" width="31" style="59" customWidth="1"/>
    <col min="7434" max="7434" width="22.42578125" style="59" customWidth="1"/>
    <col min="7435" max="7435" width="22.28515625" style="59" customWidth="1"/>
    <col min="7436" max="7436" width="32.5703125" style="59" customWidth="1"/>
    <col min="7437" max="7437" width="35.5703125" style="59" customWidth="1"/>
    <col min="7438" max="7438" width="14.140625" style="59" customWidth="1"/>
    <col min="7439" max="7439" width="15" style="59" customWidth="1"/>
    <col min="7440" max="7440" width="14.140625" style="59" customWidth="1"/>
    <col min="7441" max="7441" width="12.42578125" style="59" customWidth="1"/>
    <col min="7442" max="7442" width="12.28515625" style="59" bestFit="1" customWidth="1"/>
    <col min="7443" max="7443" width="13.28515625" style="59" bestFit="1" customWidth="1"/>
    <col min="7444" max="7444" width="10.42578125" style="59" customWidth="1"/>
    <col min="7445" max="7445" width="12.42578125" style="59" customWidth="1"/>
    <col min="7446" max="7446" width="13.140625" style="59" customWidth="1"/>
    <col min="7447" max="7449" width="11.42578125" style="59"/>
    <col min="7450" max="7450" width="12.5703125" style="59" customWidth="1"/>
    <col min="7451" max="7451" width="12.85546875" style="59" customWidth="1"/>
    <col min="7452" max="7684" width="11.42578125" style="59"/>
    <col min="7685" max="7685" width="27.85546875" style="59" customWidth="1"/>
    <col min="7686" max="7686" width="16.85546875" style="59" customWidth="1"/>
    <col min="7687" max="7687" width="25.7109375" style="59" customWidth="1"/>
    <col min="7688" max="7688" width="34.28515625" style="59" customWidth="1"/>
    <col min="7689" max="7689" width="31" style="59" customWidth="1"/>
    <col min="7690" max="7690" width="22.42578125" style="59" customWidth="1"/>
    <col min="7691" max="7691" width="22.28515625" style="59" customWidth="1"/>
    <col min="7692" max="7692" width="32.5703125" style="59" customWidth="1"/>
    <col min="7693" max="7693" width="35.5703125" style="59" customWidth="1"/>
    <col min="7694" max="7694" width="14.140625" style="59" customWidth="1"/>
    <col min="7695" max="7695" width="15" style="59" customWidth="1"/>
    <col min="7696" max="7696" width="14.140625" style="59" customWidth="1"/>
    <col min="7697" max="7697" width="12.42578125" style="59" customWidth="1"/>
    <col min="7698" max="7698" width="12.28515625" style="59" bestFit="1" customWidth="1"/>
    <col min="7699" max="7699" width="13.28515625" style="59" bestFit="1" customWidth="1"/>
    <col min="7700" max="7700" width="10.42578125" style="59" customWidth="1"/>
    <col min="7701" max="7701" width="12.42578125" style="59" customWidth="1"/>
    <col min="7702" max="7702" width="13.140625" style="59" customWidth="1"/>
    <col min="7703" max="7705" width="11.42578125" style="59"/>
    <col min="7706" max="7706" width="12.5703125" style="59" customWidth="1"/>
    <col min="7707" max="7707" width="12.85546875" style="59" customWidth="1"/>
    <col min="7708" max="7940" width="11.42578125" style="59"/>
    <col min="7941" max="7941" width="27.85546875" style="59" customWidth="1"/>
    <col min="7942" max="7942" width="16.85546875" style="59" customWidth="1"/>
    <col min="7943" max="7943" width="25.7109375" style="59" customWidth="1"/>
    <col min="7944" max="7944" width="34.28515625" style="59" customWidth="1"/>
    <col min="7945" max="7945" width="31" style="59" customWidth="1"/>
    <col min="7946" max="7946" width="22.42578125" style="59" customWidth="1"/>
    <col min="7947" max="7947" width="22.28515625" style="59" customWidth="1"/>
    <col min="7948" max="7948" width="32.5703125" style="59" customWidth="1"/>
    <col min="7949" max="7949" width="35.5703125" style="59" customWidth="1"/>
    <col min="7950" max="7950" width="14.140625" style="59" customWidth="1"/>
    <col min="7951" max="7951" width="15" style="59" customWidth="1"/>
    <col min="7952" max="7952" width="14.140625" style="59" customWidth="1"/>
    <col min="7953" max="7953" width="12.42578125" style="59" customWidth="1"/>
    <col min="7954" max="7954" width="12.28515625" style="59" bestFit="1" customWidth="1"/>
    <col min="7955" max="7955" width="13.28515625" style="59" bestFit="1" customWidth="1"/>
    <col min="7956" max="7956" width="10.42578125" style="59" customWidth="1"/>
    <col min="7957" max="7957" width="12.42578125" style="59" customWidth="1"/>
    <col min="7958" max="7958" width="13.140625" style="59" customWidth="1"/>
    <col min="7959" max="7961" width="11.42578125" style="59"/>
    <col min="7962" max="7962" width="12.5703125" style="59" customWidth="1"/>
    <col min="7963" max="7963" width="12.85546875" style="59" customWidth="1"/>
    <col min="7964" max="8196" width="11.42578125" style="59"/>
    <col min="8197" max="8197" width="27.85546875" style="59" customWidth="1"/>
    <col min="8198" max="8198" width="16.85546875" style="59" customWidth="1"/>
    <col min="8199" max="8199" width="25.7109375" style="59" customWidth="1"/>
    <col min="8200" max="8200" width="34.28515625" style="59" customWidth="1"/>
    <col min="8201" max="8201" width="31" style="59" customWidth="1"/>
    <col min="8202" max="8202" width="22.42578125" style="59" customWidth="1"/>
    <col min="8203" max="8203" width="22.28515625" style="59" customWidth="1"/>
    <col min="8204" max="8204" width="32.5703125" style="59" customWidth="1"/>
    <col min="8205" max="8205" width="35.5703125" style="59" customWidth="1"/>
    <col min="8206" max="8206" width="14.140625" style="59" customWidth="1"/>
    <col min="8207" max="8207" width="15" style="59" customWidth="1"/>
    <col min="8208" max="8208" width="14.140625" style="59" customWidth="1"/>
    <col min="8209" max="8209" width="12.42578125" style="59" customWidth="1"/>
    <col min="8210" max="8210" width="12.28515625" style="59" bestFit="1" customWidth="1"/>
    <col min="8211" max="8211" width="13.28515625" style="59" bestFit="1" customWidth="1"/>
    <col min="8212" max="8212" width="10.42578125" style="59" customWidth="1"/>
    <col min="8213" max="8213" width="12.42578125" style="59" customWidth="1"/>
    <col min="8214" max="8214" width="13.140625" style="59" customWidth="1"/>
    <col min="8215" max="8217" width="11.42578125" style="59"/>
    <col min="8218" max="8218" width="12.5703125" style="59" customWidth="1"/>
    <col min="8219" max="8219" width="12.85546875" style="59" customWidth="1"/>
    <col min="8220" max="8452" width="11.42578125" style="59"/>
    <col min="8453" max="8453" width="27.85546875" style="59" customWidth="1"/>
    <col min="8454" max="8454" width="16.85546875" style="59" customWidth="1"/>
    <col min="8455" max="8455" width="25.7109375" style="59" customWidth="1"/>
    <col min="8456" max="8456" width="34.28515625" style="59" customWidth="1"/>
    <col min="8457" max="8457" width="31" style="59" customWidth="1"/>
    <col min="8458" max="8458" width="22.42578125" style="59" customWidth="1"/>
    <col min="8459" max="8459" width="22.28515625" style="59" customWidth="1"/>
    <col min="8460" max="8460" width="32.5703125" style="59" customWidth="1"/>
    <col min="8461" max="8461" width="35.5703125" style="59" customWidth="1"/>
    <col min="8462" max="8462" width="14.140625" style="59" customWidth="1"/>
    <col min="8463" max="8463" width="15" style="59" customWidth="1"/>
    <col min="8464" max="8464" width="14.140625" style="59" customWidth="1"/>
    <col min="8465" max="8465" width="12.42578125" style="59" customWidth="1"/>
    <col min="8466" max="8466" width="12.28515625" style="59" bestFit="1" customWidth="1"/>
    <col min="8467" max="8467" width="13.28515625" style="59" bestFit="1" customWidth="1"/>
    <col min="8468" max="8468" width="10.42578125" style="59" customWidth="1"/>
    <col min="8469" max="8469" width="12.42578125" style="59" customWidth="1"/>
    <col min="8470" max="8470" width="13.140625" style="59" customWidth="1"/>
    <col min="8471" max="8473" width="11.42578125" style="59"/>
    <col min="8474" max="8474" width="12.5703125" style="59" customWidth="1"/>
    <col min="8475" max="8475" width="12.85546875" style="59" customWidth="1"/>
    <col min="8476" max="8708" width="11.42578125" style="59"/>
    <col min="8709" max="8709" width="27.85546875" style="59" customWidth="1"/>
    <col min="8710" max="8710" width="16.85546875" style="59" customWidth="1"/>
    <col min="8711" max="8711" width="25.7109375" style="59" customWidth="1"/>
    <col min="8712" max="8712" width="34.28515625" style="59" customWidth="1"/>
    <col min="8713" max="8713" width="31" style="59" customWidth="1"/>
    <col min="8714" max="8714" width="22.42578125" style="59" customWidth="1"/>
    <col min="8715" max="8715" width="22.28515625" style="59" customWidth="1"/>
    <col min="8716" max="8716" width="32.5703125" style="59" customWidth="1"/>
    <col min="8717" max="8717" width="35.5703125" style="59" customWidth="1"/>
    <col min="8718" max="8718" width="14.140625" style="59" customWidth="1"/>
    <col min="8719" max="8719" width="15" style="59" customWidth="1"/>
    <col min="8720" max="8720" width="14.140625" style="59" customWidth="1"/>
    <col min="8721" max="8721" width="12.42578125" style="59" customWidth="1"/>
    <col min="8722" max="8722" width="12.28515625" style="59" bestFit="1" customWidth="1"/>
    <col min="8723" max="8723" width="13.28515625" style="59" bestFit="1" customWidth="1"/>
    <col min="8724" max="8724" width="10.42578125" style="59" customWidth="1"/>
    <col min="8725" max="8725" width="12.42578125" style="59" customWidth="1"/>
    <col min="8726" max="8726" width="13.140625" style="59" customWidth="1"/>
    <col min="8727" max="8729" width="11.42578125" style="59"/>
    <col min="8730" max="8730" width="12.5703125" style="59" customWidth="1"/>
    <col min="8731" max="8731" width="12.85546875" style="59" customWidth="1"/>
    <col min="8732" max="8964" width="11.42578125" style="59"/>
    <col min="8965" max="8965" width="27.85546875" style="59" customWidth="1"/>
    <col min="8966" max="8966" width="16.85546875" style="59" customWidth="1"/>
    <col min="8967" max="8967" width="25.7109375" style="59" customWidth="1"/>
    <col min="8968" max="8968" width="34.28515625" style="59" customWidth="1"/>
    <col min="8969" max="8969" width="31" style="59" customWidth="1"/>
    <col min="8970" max="8970" width="22.42578125" style="59" customWidth="1"/>
    <col min="8971" max="8971" width="22.28515625" style="59" customWidth="1"/>
    <col min="8972" max="8972" width="32.5703125" style="59" customWidth="1"/>
    <col min="8973" max="8973" width="35.5703125" style="59" customWidth="1"/>
    <col min="8974" max="8974" width="14.140625" style="59" customWidth="1"/>
    <col min="8975" max="8975" width="15" style="59" customWidth="1"/>
    <col min="8976" max="8976" width="14.140625" style="59" customWidth="1"/>
    <col min="8977" max="8977" width="12.42578125" style="59" customWidth="1"/>
    <col min="8978" max="8978" width="12.28515625" style="59" bestFit="1" customWidth="1"/>
    <col min="8979" max="8979" width="13.28515625" style="59" bestFit="1" customWidth="1"/>
    <col min="8980" max="8980" width="10.42578125" style="59" customWidth="1"/>
    <col min="8981" max="8981" width="12.42578125" style="59" customWidth="1"/>
    <col min="8982" max="8982" width="13.140625" style="59" customWidth="1"/>
    <col min="8983" max="8985" width="11.42578125" style="59"/>
    <col min="8986" max="8986" width="12.5703125" style="59" customWidth="1"/>
    <col min="8987" max="8987" width="12.85546875" style="59" customWidth="1"/>
    <col min="8988" max="9220" width="11.42578125" style="59"/>
    <col min="9221" max="9221" width="27.85546875" style="59" customWidth="1"/>
    <col min="9222" max="9222" width="16.85546875" style="59" customWidth="1"/>
    <col min="9223" max="9223" width="25.7109375" style="59" customWidth="1"/>
    <col min="9224" max="9224" width="34.28515625" style="59" customWidth="1"/>
    <col min="9225" max="9225" width="31" style="59" customWidth="1"/>
    <col min="9226" max="9226" width="22.42578125" style="59" customWidth="1"/>
    <col min="9227" max="9227" width="22.28515625" style="59" customWidth="1"/>
    <col min="9228" max="9228" width="32.5703125" style="59" customWidth="1"/>
    <col min="9229" max="9229" width="35.5703125" style="59" customWidth="1"/>
    <col min="9230" max="9230" width="14.140625" style="59" customWidth="1"/>
    <col min="9231" max="9231" width="15" style="59" customWidth="1"/>
    <col min="9232" max="9232" width="14.140625" style="59" customWidth="1"/>
    <col min="9233" max="9233" width="12.42578125" style="59" customWidth="1"/>
    <col min="9234" max="9234" width="12.28515625" style="59" bestFit="1" customWidth="1"/>
    <col min="9235" max="9235" width="13.28515625" style="59" bestFit="1" customWidth="1"/>
    <col min="9236" max="9236" width="10.42578125" style="59" customWidth="1"/>
    <col min="9237" max="9237" width="12.42578125" style="59" customWidth="1"/>
    <col min="9238" max="9238" width="13.140625" style="59" customWidth="1"/>
    <col min="9239" max="9241" width="11.42578125" style="59"/>
    <col min="9242" max="9242" width="12.5703125" style="59" customWidth="1"/>
    <col min="9243" max="9243" width="12.85546875" style="59" customWidth="1"/>
    <col min="9244" max="9476" width="11.42578125" style="59"/>
    <col min="9477" max="9477" width="27.85546875" style="59" customWidth="1"/>
    <col min="9478" max="9478" width="16.85546875" style="59" customWidth="1"/>
    <col min="9479" max="9479" width="25.7109375" style="59" customWidth="1"/>
    <col min="9480" max="9480" width="34.28515625" style="59" customWidth="1"/>
    <col min="9481" max="9481" width="31" style="59" customWidth="1"/>
    <col min="9482" max="9482" width="22.42578125" style="59" customWidth="1"/>
    <col min="9483" max="9483" width="22.28515625" style="59" customWidth="1"/>
    <col min="9484" max="9484" width="32.5703125" style="59" customWidth="1"/>
    <col min="9485" max="9485" width="35.5703125" style="59" customWidth="1"/>
    <col min="9486" max="9486" width="14.140625" style="59" customWidth="1"/>
    <col min="9487" max="9487" width="15" style="59" customWidth="1"/>
    <col min="9488" max="9488" width="14.140625" style="59" customWidth="1"/>
    <col min="9489" max="9489" width="12.42578125" style="59" customWidth="1"/>
    <col min="9490" max="9490" width="12.28515625" style="59" bestFit="1" customWidth="1"/>
    <col min="9491" max="9491" width="13.28515625" style="59" bestFit="1" customWidth="1"/>
    <col min="9492" max="9492" width="10.42578125" style="59" customWidth="1"/>
    <col min="9493" max="9493" width="12.42578125" style="59" customWidth="1"/>
    <col min="9494" max="9494" width="13.140625" style="59" customWidth="1"/>
    <col min="9495" max="9497" width="11.42578125" style="59"/>
    <col min="9498" max="9498" width="12.5703125" style="59" customWidth="1"/>
    <col min="9499" max="9499" width="12.85546875" style="59" customWidth="1"/>
    <col min="9500" max="9732" width="11.42578125" style="59"/>
    <col min="9733" max="9733" width="27.85546875" style="59" customWidth="1"/>
    <col min="9734" max="9734" width="16.85546875" style="59" customWidth="1"/>
    <col min="9735" max="9735" width="25.7109375" style="59" customWidth="1"/>
    <col min="9736" max="9736" width="34.28515625" style="59" customWidth="1"/>
    <col min="9737" max="9737" width="31" style="59" customWidth="1"/>
    <col min="9738" max="9738" width="22.42578125" style="59" customWidth="1"/>
    <col min="9739" max="9739" width="22.28515625" style="59" customWidth="1"/>
    <col min="9740" max="9740" width="32.5703125" style="59" customWidth="1"/>
    <col min="9741" max="9741" width="35.5703125" style="59" customWidth="1"/>
    <col min="9742" max="9742" width="14.140625" style="59" customWidth="1"/>
    <col min="9743" max="9743" width="15" style="59" customWidth="1"/>
    <col min="9744" max="9744" width="14.140625" style="59" customWidth="1"/>
    <col min="9745" max="9745" width="12.42578125" style="59" customWidth="1"/>
    <col min="9746" max="9746" width="12.28515625" style="59" bestFit="1" customWidth="1"/>
    <col min="9747" max="9747" width="13.28515625" style="59" bestFit="1" customWidth="1"/>
    <col min="9748" max="9748" width="10.42578125" style="59" customWidth="1"/>
    <col min="9749" max="9749" width="12.42578125" style="59" customWidth="1"/>
    <col min="9750" max="9750" width="13.140625" style="59" customWidth="1"/>
    <col min="9751" max="9753" width="11.42578125" style="59"/>
    <col min="9754" max="9754" width="12.5703125" style="59" customWidth="1"/>
    <col min="9755" max="9755" width="12.85546875" style="59" customWidth="1"/>
    <col min="9756" max="9988" width="11.42578125" style="59"/>
    <col min="9989" max="9989" width="27.85546875" style="59" customWidth="1"/>
    <col min="9990" max="9990" width="16.85546875" style="59" customWidth="1"/>
    <col min="9991" max="9991" width="25.7109375" style="59" customWidth="1"/>
    <col min="9992" max="9992" width="34.28515625" style="59" customWidth="1"/>
    <col min="9993" max="9993" width="31" style="59" customWidth="1"/>
    <col min="9994" max="9994" width="22.42578125" style="59" customWidth="1"/>
    <col min="9995" max="9995" width="22.28515625" style="59" customWidth="1"/>
    <col min="9996" max="9996" width="32.5703125" style="59" customWidth="1"/>
    <col min="9997" max="9997" width="35.5703125" style="59" customWidth="1"/>
    <col min="9998" max="9998" width="14.140625" style="59" customWidth="1"/>
    <col min="9999" max="9999" width="15" style="59" customWidth="1"/>
    <col min="10000" max="10000" width="14.140625" style="59" customWidth="1"/>
    <col min="10001" max="10001" width="12.42578125" style="59" customWidth="1"/>
    <col min="10002" max="10002" width="12.28515625" style="59" bestFit="1" customWidth="1"/>
    <col min="10003" max="10003" width="13.28515625" style="59" bestFit="1" customWidth="1"/>
    <col min="10004" max="10004" width="10.42578125" style="59" customWidth="1"/>
    <col min="10005" max="10005" width="12.42578125" style="59" customWidth="1"/>
    <col min="10006" max="10006" width="13.140625" style="59" customWidth="1"/>
    <col min="10007" max="10009" width="11.42578125" style="59"/>
    <col min="10010" max="10010" width="12.5703125" style="59" customWidth="1"/>
    <col min="10011" max="10011" width="12.85546875" style="59" customWidth="1"/>
    <col min="10012" max="10244" width="11.42578125" style="59"/>
    <col min="10245" max="10245" width="27.85546875" style="59" customWidth="1"/>
    <col min="10246" max="10246" width="16.85546875" style="59" customWidth="1"/>
    <col min="10247" max="10247" width="25.7109375" style="59" customWidth="1"/>
    <col min="10248" max="10248" width="34.28515625" style="59" customWidth="1"/>
    <col min="10249" max="10249" width="31" style="59" customWidth="1"/>
    <col min="10250" max="10250" width="22.42578125" style="59" customWidth="1"/>
    <col min="10251" max="10251" width="22.28515625" style="59" customWidth="1"/>
    <col min="10252" max="10252" width="32.5703125" style="59" customWidth="1"/>
    <col min="10253" max="10253" width="35.5703125" style="59" customWidth="1"/>
    <col min="10254" max="10254" width="14.140625" style="59" customWidth="1"/>
    <col min="10255" max="10255" width="15" style="59" customWidth="1"/>
    <col min="10256" max="10256" width="14.140625" style="59" customWidth="1"/>
    <col min="10257" max="10257" width="12.42578125" style="59" customWidth="1"/>
    <col min="10258" max="10258" width="12.28515625" style="59" bestFit="1" customWidth="1"/>
    <col min="10259" max="10259" width="13.28515625" style="59" bestFit="1" customWidth="1"/>
    <col min="10260" max="10260" width="10.42578125" style="59" customWidth="1"/>
    <col min="10261" max="10261" width="12.42578125" style="59" customWidth="1"/>
    <col min="10262" max="10262" width="13.140625" style="59" customWidth="1"/>
    <col min="10263" max="10265" width="11.42578125" style="59"/>
    <col min="10266" max="10266" width="12.5703125" style="59" customWidth="1"/>
    <col min="10267" max="10267" width="12.85546875" style="59" customWidth="1"/>
    <col min="10268" max="10500" width="11.42578125" style="59"/>
    <col min="10501" max="10501" width="27.85546875" style="59" customWidth="1"/>
    <col min="10502" max="10502" width="16.85546875" style="59" customWidth="1"/>
    <col min="10503" max="10503" width="25.7109375" style="59" customWidth="1"/>
    <col min="10504" max="10504" width="34.28515625" style="59" customWidth="1"/>
    <col min="10505" max="10505" width="31" style="59" customWidth="1"/>
    <col min="10506" max="10506" width="22.42578125" style="59" customWidth="1"/>
    <col min="10507" max="10507" width="22.28515625" style="59" customWidth="1"/>
    <col min="10508" max="10508" width="32.5703125" style="59" customWidth="1"/>
    <col min="10509" max="10509" width="35.5703125" style="59" customWidth="1"/>
    <col min="10510" max="10510" width="14.140625" style="59" customWidth="1"/>
    <col min="10511" max="10511" width="15" style="59" customWidth="1"/>
    <col min="10512" max="10512" width="14.140625" style="59" customWidth="1"/>
    <col min="10513" max="10513" width="12.42578125" style="59" customWidth="1"/>
    <col min="10514" max="10514" width="12.28515625" style="59" bestFit="1" customWidth="1"/>
    <col min="10515" max="10515" width="13.28515625" style="59" bestFit="1" customWidth="1"/>
    <col min="10516" max="10516" width="10.42578125" style="59" customWidth="1"/>
    <col min="10517" max="10517" width="12.42578125" style="59" customWidth="1"/>
    <col min="10518" max="10518" width="13.140625" style="59" customWidth="1"/>
    <col min="10519" max="10521" width="11.42578125" style="59"/>
    <col min="10522" max="10522" width="12.5703125" style="59" customWidth="1"/>
    <col min="10523" max="10523" width="12.85546875" style="59" customWidth="1"/>
    <col min="10524" max="10756" width="11.42578125" style="59"/>
    <col min="10757" max="10757" width="27.85546875" style="59" customWidth="1"/>
    <col min="10758" max="10758" width="16.85546875" style="59" customWidth="1"/>
    <col min="10759" max="10759" width="25.7109375" style="59" customWidth="1"/>
    <col min="10760" max="10760" width="34.28515625" style="59" customWidth="1"/>
    <col min="10761" max="10761" width="31" style="59" customWidth="1"/>
    <col min="10762" max="10762" width="22.42578125" style="59" customWidth="1"/>
    <col min="10763" max="10763" width="22.28515625" style="59" customWidth="1"/>
    <col min="10764" max="10764" width="32.5703125" style="59" customWidth="1"/>
    <col min="10765" max="10765" width="35.5703125" style="59" customWidth="1"/>
    <col min="10766" max="10766" width="14.140625" style="59" customWidth="1"/>
    <col min="10767" max="10767" width="15" style="59" customWidth="1"/>
    <col min="10768" max="10768" width="14.140625" style="59" customWidth="1"/>
    <col min="10769" max="10769" width="12.42578125" style="59" customWidth="1"/>
    <col min="10770" max="10770" width="12.28515625" style="59" bestFit="1" customWidth="1"/>
    <col min="10771" max="10771" width="13.28515625" style="59" bestFit="1" customWidth="1"/>
    <col min="10772" max="10772" width="10.42578125" style="59" customWidth="1"/>
    <col min="10773" max="10773" width="12.42578125" style="59" customWidth="1"/>
    <col min="10774" max="10774" width="13.140625" style="59" customWidth="1"/>
    <col min="10775" max="10777" width="11.42578125" style="59"/>
    <col min="10778" max="10778" width="12.5703125" style="59" customWidth="1"/>
    <col min="10779" max="10779" width="12.85546875" style="59" customWidth="1"/>
    <col min="10780" max="11012" width="11.42578125" style="59"/>
    <col min="11013" max="11013" width="27.85546875" style="59" customWidth="1"/>
    <col min="11014" max="11014" width="16.85546875" style="59" customWidth="1"/>
    <col min="11015" max="11015" width="25.7109375" style="59" customWidth="1"/>
    <col min="11016" max="11016" width="34.28515625" style="59" customWidth="1"/>
    <col min="11017" max="11017" width="31" style="59" customWidth="1"/>
    <col min="11018" max="11018" width="22.42578125" style="59" customWidth="1"/>
    <col min="11019" max="11019" width="22.28515625" style="59" customWidth="1"/>
    <col min="11020" max="11020" width="32.5703125" style="59" customWidth="1"/>
    <col min="11021" max="11021" width="35.5703125" style="59" customWidth="1"/>
    <col min="11022" max="11022" width="14.140625" style="59" customWidth="1"/>
    <col min="11023" max="11023" width="15" style="59" customWidth="1"/>
    <col min="11024" max="11024" width="14.140625" style="59" customWidth="1"/>
    <col min="11025" max="11025" width="12.42578125" style="59" customWidth="1"/>
    <col min="11026" max="11026" width="12.28515625" style="59" bestFit="1" customWidth="1"/>
    <col min="11027" max="11027" width="13.28515625" style="59" bestFit="1" customWidth="1"/>
    <col min="11028" max="11028" width="10.42578125" style="59" customWidth="1"/>
    <col min="11029" max="11029" width="12.42578125" style="59" customWidth="1"/>
    <col min="11030" max="11030" width="13.140625" style="59" customWidth="1"/>
    <col min="11031" max="11033" width="11.42578125" style="59"/>
    <col min="11034" max="11034" width="12.5703125" style="59" customWidth="1"/>
    <col min="11035" max="11035" width="12.85546875" style="59" customWidth="1"/>
    <col min="11036" max="11268" width="11.42578125" style="59"/>
    <col min="11269" max="11269" width="27.85546875" style="59" customWidth="1"/>
    <col min="11270" max="11270" width="16.85546875" style="59" customWidth="1"/>
    <col min="11271" max="11271" width="25.7109375" style="59" customWidth="1"/>
    <col min="11272" max="11272" width="34.28515625" style="59" customWidth="1"/>
    <col min="11273" max="11273" width="31" style="59" customWidth="1"/>
    <col min="11274" max="11274" width="22.42578125" style="59" customWidth="1"/>
    <col min="11275" max="11275" width="22.28515625" style="59" customWidth="1"/>
    <col min="11276" max="11276" width="32.5703125" style="59" customWidth="1"/>
    <col min="11277" max="11277" width="35.5703125" style="59" customWidth="1"/>
    <col min="11278" max="11278" width="14.140625" style="59" customWidth="1"/>
    <col min="11279" max="11279" width="15" style="59" customWidth="1"/>
    <col min="11280" max="11280" width="14.140625" style="59" customWidth="1"/>
    <col min="11281" max="11281" width="12.42578125" style="59" customWidth="1"/>
    <col min="11282" max="11282" width="12.28515625" style="59" bestFit="1" customWidth="1"/>
    <col min="11283" max="11283" width="13.28515625" style="59" bestFit="1" customWidth="1"/>
    <col min="11284" max="11284" width="10.42578125" style="59" customWidth="1"/>
    <col min="11285" max="11285" width="12.42578125" style="59" customWidth="1"/>
    <col min="11286" max="11286" width="13.140625" style="59" customWidth="1"/>
    <col min="11287" max="11289" width="11.42578125" style="59"/>
    <col min="11290" max="11290" width="12.5703125" style="59" customWidth="1"/>
    <col min="11291" max="11291" width="12.85546875" style="59" customWidth="1"/>
    <col min="11292" max="11524" width="11.42578125" style="59"/>
    <col min="11525" max="11525" width="27.85546875" style="59" customWidth="1"/>
    <col min="11526" max="11526" width="16.85546875" style="59" customWidth="1"/>
    <col min="11527" max="11527" width="25.7109375" style="59" customWidth="1"/>
    <col min="11528" max="11528" width="34.28515625" style="59" customWidth="1"/>
    <col min="11529" max="11529" width="31" style="59" customWidth="1"/>
    <col min="11530" max="11530" width="22.42578125" style="59" customWidth="1"/>
    <col min="11531" max="11531" width="22.28515625" style="59" customWidth="1"/>
    <col min="11532" max="11532" width="32.5703125" style="59" customWidth="1"/>
    <col min="11533" max="11533" width="35.5703125" style="59" customWidth="1"/>
    <col min="11534" max="11534" width="14.140625" style="59" customWidth="1"/>
    <col min="11535" max="11535" width="15" style="59" customWidth="1"/>
    <col min="11536" max="11536" width="14.140625" style="59" customWidth="1"/>
    <col min="11537" max="11537" width="12.42578125" style="59" customWidth="1"/>
    <col min="11538" max="11538" width="12.28515625" style="59" bestFit="1" customWidth="1"/>
    <col min="11539" max="11539" width="13.28515625" style="59" bestFit="1" customWidth="1"/>
    <col min="11540" max="11540" width="10.42578125" style="59" customWidth="1"/>
    <col min="11541" max="11541" width="12.42578125" style="59" customWidth="1"/>
    <col min="11542" max="11542" width="13.140625" style="59" customWidth="1"/>
    <col min="11543" max="11545" width="11.42578125" style="59"/>
    <col min="11546" max="11546" width="12.5703125" style="59" customWidth="1"/>
    <col min="11547" max="11547" width="12.85546875" style="59" customWidth="1"/>
    <col min="11548" max="11780" width="11.42578125" style="59"/>
    <col min="11781" max="11781" width="27.85546875" style="59" customWidth="1"/>
    <col min="11782" max="11782" width="16.85546875" style="59" customWidth="1"/>
    <col min="11783" max="11783" width="25.7109375" style="59" customWidth="1"/>
    <col min="11784" max="11784" width="34.28515625" style="59" customWidth="1"/>
    <col min="11785" max="11785" width="31" style="59" customWidth="1"/>
    <col min="11786" max="11786" width="22.42578125" style="59" customWidth="1"/>
    <col min="11787" max="11787" width="22.28515625" style="59" customWidth="1"/>
    <col min="11788" max="11788" width="32.5703125" style="59" customWidth="1"/>
    <col min="11789" max="11789" width="35.5703125" style="59" customWidth="1"/>
    <col min="11790" max="11790" width="14.140625" style="59" customWidth="1"/>
    <col min="11791" max="11791" width="15" style="59" customWidth="1"/>
    <col min="11792" max="11792" width="14.140625" style="59" customWidth="1"/>
    <col min="11793" max="11793" width="12.42578125" style="59" customWidth="1"/>
    <col min="11794" max="11794" width="12.28515625" style="59" bestFit="1" customWidth="1"/>
    <col min="11795" max="11795" width="13.28515625" style="59" bestFit="1" customWidth="1"/>
    <col min="11796" max="11796" width="10.42578125" style="59" customWidth="1"/>
    <col min="11797" max="11797" width="12.42578125" style="59" customWidth="1"/>
    <col min="11798" max="11798" width="13.140625" style="59" customWidth="1"/>
    <col min="11799" max="11801" width="11.42578125" style="59"/>
    <col min="11802" max="11802" width="12.5703125" style="59" customWidth="1"/>
    <col min="11803" max="11803" width="12.85546875" style="59" customWidth="1"/>
    <col min="11804" max="12036" width="11.42578125" style="59"/>
    <col min="12037" max="12037" width="27.85546875" style="59" customWidth="1"/>
    <col min="12038" max="12038" width="16.85546875" style="59" customWidth="1"/>
    <col min="12039" max="12039" width="25.7109375" style="59" customWidth="1"/>
    <col min="12040" max="12040" width="34.28515625" style="59" customWidth="1"/>
    <col min="12041" max="12041" width="31" style="59" customWidth="1"/>
    <col min="12042" max="12042" width="22.42578125" style="59" customWidth="1"/>
    <col min="12043" max="12043" width="22.28515625" style="59" customWidth="1"/>
    <col min="12044" max="12044" width="32.5703125" style="59" customWidth="1"/>
    <col min="12045" max="12045" width="35.5703125" style="59" customWidth="1"/>
    <col min="12046" max="12046" width="14.140625" style="59" customWidth="1"/>
    <col min="12047" max="12047" width="15" style="59" customWidth="1"/>
    <col min="12048" max="12048" width="14.140625" style="59" customWidth="1"/>
    <col min="12049" max="12049" width="12.42578125" style="59" customWidth="1"/>
    <col min="12050" max="12050" width="12.28515625" style="59" bestFit="1" customWidth="1"/>
    <col min="12051" max="12051" width="13.28515625" style="59" bestFit="1" customWidth="1"/>
    <col min="12052" max="12052" width="10.42578125" style="59" customWidth="1"/>
    <col min="12053" max="12053" width="12.42578125" style="59" customWidth="1"/>
    <col min="12054" max="12054" width="13.140625" style="59" customWidth="1"/>
    <col min="12055" max="12057" width="11.42578125" style="59"/>
    <col min="12058" max="12058" width="12.5703125" style="59" customWidth="1"/>
    <col min="12059" max="12059" width="12.85546875" style="59" customWidth="1"/>
    <col min="12060" max="12292" width="11.42578125" style="59"/>
    <col min="12293" max="12293" width="27.85546875" style="59" customWidth="1"/>
    <col min="12294" max="12294" width="16.85546875" style="59" customWidth="1"/>
    <col min="12295" max="12295" width="25.7109375" style="59" customWidth="1"/>
    <col min="12296" max="12296" width="34.28515625" style="59" customWidth="1"/>
    <col min="12297" max="12297" width="31" style="59" customWidth="1"/>
    <col min="12298" max="12298" width="22.42578125" style="59" customWidth="1"/>
    <col min="12299" max="12299" width="22.28515625" style="59" customWidth="1"/>
    <col min="12300" max="12300" width="32.5703125" style="59" customWidth="1"/>
    <col min="12301" max="12301" width="35.5703125" style="59" customWidth="1"/>
    <col min="12302" max="12302" width="14.140625" style="59" customWidth="1"/>
    <col min="12303" max="12303" width="15" style="59" customWidth="1"/>
    <col min="12304" max="12304" width="14.140625" style="59" customWidth="1"/>
    <col min="12305" max="12305" width="12.42578125" style="59" customWidth="1"/>
    <col min="12306" max="12306" width="12.28515625" style="59" bestFit="1" customWidth="1"/>
    <col min="12307" max="12307" width="13.28515625" style="59" bestFit="1" customWidth="1"/>
    <col min="12308" max="12308" width="10.42578125" style="59" customWidth="1"/>
    <col min="12309" max="12309" width="12.42578125" style="59" customWidth="1"/>
    <col min="12310" max="12310" width="13.140625" style="59" customWidth="1"/>
    <col min="12311" max="12313" width="11.42578125" style="59"/>
    <col min="12314" max="12314" width="12.5703125" style="59" customWidth="1"/>
    <col min="12315" max="12315" width="12.85546875" style="59" customWidth="1"/>
    <col min="12316" max="12548" width="11.42578125" style="59"/>
    <col min="12549" max="12549" width="27.85546875" style="59" customWidth="1"/>
    <col min="12550" max="12550" width="16.85546875" style="59" customWidth="1"/>
    <col min="12551" max="12551" width="25.7109375" style="59" customWidth="1"/>
    <col min="12552" max="12552" width="34.28515625" style="59" customWidth="1"/>
    <col min="12553" max="12553" width="31" style="59" customWidth="1"/>
    <col min="12554" max="12554" width="22.42578125" style="59" customWidth="1"/>
    <col min="12555" max="12555" width="22.28515625" style="59" customWidth="1"/>
    <col min="12556" max="12556" width="32.5703125" style="59" customWidth="1"/>
    <col min="12557" max="12557" width="35.5703125" style="59" customWidth="1"/>
    <col min="12558" max="12558" width="14.140625" style="59" customWidth="1"/>
    <col min="12559" max="12559" width="15" style="59" customWidth="1"/>
    <col min="12560" max="12560" width="14.140625" style="59" customWidth="1"/>
    <col min="12561" max="12561" width="12.42578125" style="59" customWidth="1"/>
    <col min="12562" max="12562" width="12.28515625" style="59" bestFit="1" customWidth="1"/>
    <col min="12563" max="12563" width="13.28515625" style="59" bestFit="1" customWidth="1"/>
    <col min="12564" max="12564" width="10.42578125" style="59" customWidth="1"/>
    <col min="12565" max="12565" width="12.42578125" style="59" customWidth="1"/>
    <col min="12566" max="12566" width="13.140625" style="59" customWidth="1"/>
    <col min="12567" max="12569" width="11.42578125" style="59"/>
    <col min="12570" max="12570" width="12.5703125" style="59" customWidth="1"/>
    <col min="12571" max="12571" width="12.85546875" style="59" customWidth="1"/>
    <col min="12572" max="12804" width="11.42578125" style="59"/>
    <col min="12805" max="12805" width="27.85546875" style="59" customWidth="1"/>
    <col min="12806" max="12806" width="16.85546875" style="59" customWidth="1"/>
    <col min="12807" max="12807" width="25.7109375" style="59" customWidth="1"/>
    <col min="12808" max="12808" width="34.28515625" style="59" customWidth="1"/>
    <col min="12809" max="12809" width="31" style="59" customWidth="1"/>
    <col min="12810" max="12810" width="22.42578125" style="59" customWidth="1"/>
    <col min="12811" max="12811" width="22.28515625" style="59" customWidth="1"/>
    <col min="12812" max="12812" width="32.5703125" style="59" customWidth="1"/>
    <col min="12813" max="12813" width="35.5703125" style="59" customWidth="1"/>
    <col min="12814" max="12814" width="14.140625" style="59" customWidth="1"/>
    <col min="12815" max="12815" width="15" style="59" customWidth="1"/>
    <col min="12816" max="12816" width="14.140625" style="59" customWidth="1"/>
    <col min="12817" max="12817" width="12.42578125" style="59" customWidth="1"/>
    <col min="12818" max="12818" width="12.28515625" style="59" bestFit="1" customWidth="1"/>
    <col min="12819" max="12819" width="13.28515625" style="59" bestFit="1" customWidth="1"/>
    <col min="12820" max="12820" width="10.42578125" style="59" customWidth="1"/>
    <col min="12821" max="12821" width="12.42578125" style="59" customWidth="1"/>
    <col min="12822" max="12822" width="13.140625" style="59" customWidth="1"/>
    <col min="12823" max="12825" width="11.42578125" style="59"/>
    <col min="12826" max="12826" width="12.5703125" style="59" customWidth="1"/>
    <col min="12827" max="12827" width="12.85546875" style="59" customWidth="1"/>
    <col min="12828" max="13060" width="11.42578125" style="59"/>
    <col min="13061" max="13061" width="27.85546875" style="59" customWidth="1"/>
    <col min="13062" max="13062" width="16.85546875" style="59" customWidth="1"/>
    <col min="13063" max="13063" width="25.7109375" style="59" customWidth="1"/>
    <col min="13064" max="13064" width="34.28515625" style="59" customWidth="1"/>
    <col min="13065" max="13065" width="31" style="59" customWidth="1"/>
    <col min="13066" max="13066" width="22.42578125" style="59" customWidth="1"/>
    <col min="13067" max="13067" width="22.28515625" style="59" customWidth="1"/>
    <col min="13068" max="13068" width="32.5703125" style="59" customWidth="1"/>
    <col min="13069" max="13069" width="35.5703125" style="59" customWidth="1"/>
    <col min="13070" max="13070" width="14.140625" style="59" customWidth="1"/>
    <col min="13071" max="13071" width="15" style="59" customWidth="1"/>
    <col min="13072" max="13072" width="14.140625" style="59" customWidth="1"/>
    <col min="13073" max="13073" width="12.42578125" style="59" customWidth="1"/>
    <col min="13074" max="13074" width="12.28515625" style="59" bestFit="1" customWidth="1"/>
    <col min="13075" max="13075" width="13.28515625" style="59" bestFit="1" customWidth="1"/>
    <col min="13076" max="13076" width="10.42578125" style="59" customWidth="1"/>
    <col min="13077" max="13077" width="12.42578125" style="59" customWidth="1"/>
    <col min="13078" max="13078" width="13.140625" style="59" customWidth="1"/>
    <col min="13079" max="13081" width="11.42578125" style="59"/>
    <col min="13082" max="13082" width="12.5703125" style="59" customWidth="1"/>
    <col min="13083" max="13083" width="12.85546875" style="59" customWidth="1"/>
    <col min="13084" max="13316" width="11.42578125" style="59"/>
    <col min="13317" max="13317" width="27.85546875" style="59" customWidth="1"/>
    <col min="13318" max="13318" width="16.85546875" style="59" customWidth="1"/>
    <col min="13319" max="13319" width="25.7109375" style="59" customWidth="1"/>
    <col min="13320" max="13320" width="34.28515625" style="59" customWidth="1"/>
    <col min="13321" max="13321" width="31" style="59" customWidth="1"/>
    <col min="13322" max="13322" width="22.42578125" style="59" customWidth="1"/>
    <col min="13323" max="13323" width="22.28515625" style="59" customWidth="1"/>
    <col min="13324" max="13324" width="32.5703125" style="59" customWidth="1"/>
    <col min="13325" max="13325" width="35.5703125" style="59" customWidth="1"/>
    <col min="13326" max="13326" width="14.140625" style="59" customWidth="1"/>
    <col min="13327" max="13327" width="15" style="59" customWidth="1"/>
    <col min="13328" max="13328" width="14.140625" style="59" customWidth="1"/>
    <col min="13329" max="13329" width="12.42578125" style="59" customWidth="1"/>
    <col min="13330" max="13330" width="12.28515625" style="59" bestFit="1" customWidth="1"/>
    <col min="13331" max="13331" width="13.28515625" style="59" bestFit="1" customWidth="1"/>
    <col min="13332" max="13332" width="10.42578125" style="59" customWidth="1"/>
    <col min="13333" max="13333" width="12.42578125" style="59" customWidth="1"/>
    <col min="13334" max="13334" width="13.140625" style="59" customWidth="1"/>
    <col min="13335" max="13337" width="11.42578125" style="59"/>
    <col min="13338" max="13338" width="12.5703125" style="59" customWidth="1"/>
    <col min="13339" max="13339" width="12.85546875" style="59" customWidth="1"/>
    <col min="13340" max="13572" width="11.42578125" style="59"/>
    <col min="13573" max="13573" width="27.85546875" style="59" customWidth="1"/>
    <col min="13574" max="13574" width="16.85546875" style="59" customWidth="1"/>
    <col min="13575" max="13575" width="25.7109375" style="59" customWidth="1"/>
    <col min="13576" max="13576" width="34.28515625" style="59" customWidth="1"/>
    <col min="13577" max="13577" width="31" style="59" customWidth="1"/>
    <col min="13578" max="13578" width="22.42578125" style="59" customWidth="1"/>
    <col min="13579" max="13579" width="22.28515625" style="59" customWidth="1"/>
    <col min="13580" max="13580" width="32.5703125" style="59" customWidth="1"/>
    <col min="13581" max="13581" width="35.5703125" style="59" customWidth="1"/>
    <col min="13582" max="13582" width="14.140625" style="59" customWidth="1"/>
    <col min="13583" max="13583" width="15" style="59" customWidth="1"/>
    <col min="13584" max="13584" width="14.140625" style="59" customWidth="1"/>
    <col min="13585" max="13585" width="12.42578125" style="59" customWidth="1"/>
    <col min="13586" max="13586" width="12.28515625" style="59" bestFit="1" customWidth="1"/>
    <col min="13587" max="13587" width="13.28515625" style="59" bestFit="1" customWidth="1"/>
    <col min="13588" max="13588" width="10.42578125" style="59" customWidth="1"/>
    <col min="13589" max="13589" width="12.42578125" style="59" customWidth="1"/>
    <col min="13590" max="13590" width="13.140625" style="59" customWidth="1"/>
    <col min="13591" max="13593" width="11.42578125" style="59"/>
    <col min="13594" max="13594" width="12.5703125" style="59" customWidth="1"/>
    <col min="13595" max="13595" width="12.85546875" style="59" customWidth="1"/>
    <col min="13596" max="13828" width="11.42578125" style="59"/>
    <col min="13829" max="13829" width="27.85546875" style="59" customWidth="1"/>
    <col min="13830" max="13830" width="16.85546875" style="59" customWidth="1"/>
    <col min="13831" max="13831" width="25.7109375" style="59" customWidth="1"/>
    <col min="13832" max="13832" width="34.28515625" style="59" customWidth="1"/>
    <col min="13833" max="13833" width="31" style="59" customWidth="1"/>
    <col min="13834" max="13834" width="22.42578125" style="59" customWidth="1"/>
    <col min="13835" max="13835" width="22.28515625" style="59" customWidth="1"/>
    <col min="13836" max="13836" width="32.5703125" style="59" customWidth="1"/>
    <col min="13837" max="13837" width="35.5703125" style="59" customWidth="1"/>
    <col min="13838" max="13838" width="14.140625" style="59" customWidth="1"/>
    <col min="13839" max="13839" width="15" style="59" customWidth="1"/>
    <col min="13840" max="13840" width="14.140625" style="59" customWidth="1"/>
    <col min="13841" max="13841" width="12.42578125" style="59" customWidth="1"/>
    <col min="13842" max="13842" width="12.28515625" style="59" bestFit="1" customWidth="1"/>
    <col min="13843" max="13843" width="13.28515625" style="59" bestFit="1" customWidth="1"/>
    <col min="13844" max="13844" width="10.42578125" style="59" customWidth="1"/>
    <col min="13845" max="13845" width="12.42578125" style="59" customWidth="1"/>
    <col min="13846" max="13846" width="13.140625" style="59" customWidth="1"/>
    <col min="13847" max="13849" width="11.42578125" style="59"/>
    <col min="13850" max="13850" width="12.5703125" style="59" customWidth="1"/>
    <col min="13851" max="13851" width="12.85546875" style="59" customWidth="1"/>
    <col min="13852" max="14084" width="11.42578125" style="59"/>
    <col min="14085" max="14085" width="27.85546875" style="59" customWidth="1"/>
    <col min="14086" max="14086" width="16.85546875" style="59" customWidth="1"/>
    <col min="14087" max="14087" width="25.7109375" style="59" customWidth="1"/>
    <col min="14088" max="14088" width="34.28515625" style="59" customWidth="1"/>
    <col min="14089" max="14089" width="31" style="59" customWidth="1"/>
    <col min="14090" max="14090" width="22.42578125" style="59" customWidth="1"/>
    <col min="14091" max="14091" width="22.28515625" style="59" customWidth="1"/>
    <col min="14092" max="14092" width="32.5703125" style="59" customWidth="1"/>
    <col min="14093" max="14093" width="35.5703125" style="59" customWidth="1"/>
    <col min="14094" max="14094" width="14.140625" style="59" customWidth="1"/>
    <col min="14095" max="14095" width="15" style="59" customWidth="1"/>
    <col min="14096" max="14096" width="14.140625" style="59" customWidth="1"/>
    <col min="14097" max="14097" width="12.42578125" style="59" customWidth="1"/>
    <col min="14098" max="14098" width="12.28515625" style="59" bestFit="1" customWidth="1"/>
    <col min="14099" max="14099" width="13.28515625" style="59" bestFit="1" customWidth="1"/>
    <col min="14100" max="14100" width="10.42578125" style="59" customWidth="1"/>
    <col min="14101" max="14101" width="12.42578125" style="59" customWidth="1"/>
    <col min="14102" max="14102" width="13.140625" style="59" customWidth="1"/>
    <col min="14103" max="14105" width="11.42578125" style="59"/>
    <col min="14106" max="14106" width="12.5703125" style="59" customWidth="1"/>
    <col min="14107" max="14107" width="12.85546875" style="59" customWidth="1"/>
    <col min="14108" max="14340" width="11.42578125" style="59"/>
    <col min="14341" max="14341" width="27.85546875" style="59" customWidth="1"/>
    <col min="14342" max="14342" width="16.85546875" style="59" customWidth="1"/>
    <col min="14343" max="14343" width="25.7109375" style="59" customWidth="1"/>
    <col min="14344" max="14344" width="34.28515625" style="59" customWidth="1"/>
    <col min="14345" max="14345" width="31" style="59" customWidth="1"/>
    <col min="14346" max="14346" width="22.42578125" style="59" customWidth="1"/>
    <col min="14347" max="14347" width="22.28515625" style="59" customWidth="1"/>
    <col min="14348" max="14348" width="32.5703125" style="59" customWidth="1"/>
    <col min="14349" max="14349" width="35.5703125" style="59" customWidth="1"/>
    <col min="14350" max="14350" width="14.140625" style="59" customWidth="1"/>
    <col min="14351" max="14351" width="15" style="59" customWidth="1"/>
    <col min="14352" max="14352" width="14.140625" style="59" customWidth="1"/>
    <col min="14353" max="14353" width="12.42578125" style="59" customWidth="1"/>
    <col min="14354" max="14354" width="12.28515625" style="59" bestFit="1" customWidth="1"/>
    <col min="14355" max="14355" width="13.28515625" style="59" bestFit="1" customWidth="1"/>
    <col min="14356" max="14356" width="10.42578125" style="59" customWidth="1"/>
    <col min="14357" max="14357" width="12.42578125" style="59" customWidth="1"/>
    <col min="14358" max="14358" width="13.140625" style="59" customWidth="1"/>
    <col min="14359" max="14361" width="11.42578125" style="59"/>
    <col min="14362" max="14362" width="12.5703125" style="59" customWidth="1"/>
    <col min="14363" max="14363" width="12.85546875" style="59" customWidth="1"/>
    <col min="14364" max="14596" width="11.42578125" style="59"/>
    <col min="14597" max="14597" width="27.85546875" style="59" customWidth="1"/>
    <col min="14598" max="14598" width="16.85546875" style="59" customWidth="1"/>
    <col min="14599" max="14599" width="25.7109375" style="59" customWidth="1"/>
    <col min="14600" max="14600" width="34.28515625" style="59" customWidth="1"/>
    <col min="14601" max="14601" width="31" style="59" customWidth="1"/>
    <col min="14602" max="14602" width="22.42578125" style="59" customWidth="1"/>
    <col min="14603" max="14603" width="22.28515625" style="59" customWidth="1"/>
    <col min="14604" max="14604" width="32.5703125" style="59" customWidth="1"/>
    <col min="14605" max="14605" width="35.5703125" style="59" customWidth="1"/>
    <col min="14606" max="14606" width="14.140625" style="59" customWidth="1"/>
    <col min="14607" max="14607" width="15" style="59" customWidth="1"/>
    <col min="14608" max="14608" width="14.140625" style="59" customWidth="1"/>
    <col min="14609" max="14609" width="12.42578125" style="59" customWidth="1"/>
    <col min="14610" max="14610" width="12.28515625" style="59" bestFit="1" customWidth="1"/>
    <col min="14611" max="14611" width="13.28515625" style="59" bestFit="1" customWidth="1"/>
    <col min="14612" max="14612" width="10.42578125" style="59" customWidth="1"/>
    <col min="14613" max="14613" width="12.42578125" style="59" customWidth="1"/>
    <col min="14614" max="14614" width="13.140625" style="59" customWidth="1"/>
    <col min="14615" max="14617" width="11.42578125" style="59"/>
    <col min="14618" max="14618" width="12.5703125" style="59" customWidth="1"/>
    <col min="14619" max="14619" width="12.85546875" style="59" customWidth="1"/>
    <col min="14620" max="14852" width="11.42578125" style="59"/>
    <col min="14853" max="14853" width="27.85546875" style="59" customWidth="1"/>
    <col min="14854" max="14854" width="16.85546875" style="59" customWidth="1"/>
    <col min="14855" max="14855" width="25.7109375" style="59" customWidth="1"/>
    <col min="14856" max="14856" width="34.28515625" style="59" customWidth="1"/>
    <col min="14857" max="14857" width="31" style="59" customWidth="1"/>
    <col min="14858" max="14858" width="22.42578125" style="59" customWidth="1"/>
    <col min="14859" max="14859" width="22.28515625" style="59" customWidth="1"/>
    <col min="14860" max="14860" width="32.5703125" style="59" customWidth="1"/>
    <col min="14861" max="14861" width="35.5703125" style="59" customWidth="1"/>
    <col min="14862" max="14862" width="14.140625" style="59" customWidth="1"/>
    <col min="14863" max="14863" width="15" style="59" customWidth="1"/>
    <col min="14864" max="14864" width="14.140625" style="59" customWidth="1"/>
    <col min="14865" max="14865" width="12.42578125" style="59" customWidth="1"/>
    <col min="14866" max="14866" width="12.28515625" style="59" bestFit="1" customWidth="1"/>
    <col min="14867" max="14867" width="13.28515625" style="59" bestFit="1" customWidth="1"/>
    <col min="14868" max="14868" width="10.42578125" style="59" customWidth="1"/>
    <col min="14869" max="14869" width="12.42578125" style="59" customWidth="1"/>
    <col min="14870" max="14870" width="13.140625" style="59" customWidth="1"/>
    <col min="14871" max="14873" width="11.42578125" style="59"/>
    <col min="14874" max="14874" width="12.5703125" style="59" customWidth="1"/>
    <col min="14875" max="14875" width="12.85546875" style="59" customWidth="1"/>
    <col min="14876" max="15108" width="11.42578125" style="59"/>
    <col min="15109" max="15109" width="27.85546875" style="59" customWidth="1"/>
    <col min="15110" max="15110" width="16.85546875" style="59" customWidth="1"/>
    <col min="15111" max="15111" width="25.7109375" style="59" customWidth="1"/>
    <col min="15112" max="15112" width="34.28515625" style="59" customWidth="1"/>
    <col min="15113" max="15113" width="31" style="59" customWidth="1"/>
    <col min="15114" max="15114" width="22.42578125" style="59" customWidth="1"/>
    <col min="15115" max="15115" width="22.28515625" style="59" customWidth="1"/>
    <col min="15116" max="15116" width="32.5703125" style="59" customWidth="1"/>
    <col min="15117" max="15117" width="35.5703125" style="59" customWidth="1"/>
    <col min="15118" max="15118" width="14.140625" style="59" customWidth="1"/>
    <col min="15119" max="15119" width="15" style="59" customWidth="1"/>
    <col min="15120" max="15120" width="14.140625" style="59" customWidth="1"/>
    <col min="15121" max="15121" width="12.42578125" style="59" customWidth="1"/>
    <col min="15122" max="15122" width="12.28515625" style="59" bestFit="1" customWidth="1"/>
    <col min="15123" max="15123" width="13.28515625" style="59" bestFit="1" customWidth="1"/>
    <col min="15124" max="15124" width="10.42578125" style="59" customWidth="1"/>
    <col min="15125" max="15125" width="12.42578125" style="59" customWidth="1"/>
    <col min="15126" max="15126" width="13.140625" style="59" customWidth="1"/>
    <col min="15127" max="15129" width="11.42578125" style="59"/>
    <col min="15130" max="15130" width="12.5703125" style="59" customWidth="1"/>
    <col min="15131" max="15131" width="12.85546875" style="59" customWidth="1"/>
    <col min="15132" max="15364" width="11.42578125" style="59"/>
    <col min="15365" max="15365" width="27.85546875" style="59" customWidth="1"/>
    <col min="15366" max="15366" width="16.85546875" style="59" customWidth="1"/>
    <col min="15367" max="15367" width="25.7109375" style="59" customWidth="1"/>
    <col min="15368" max="15368" width="34.28515625" style="59" customWidth="1"/>
    <col min="15369" max="15369" width="31" style="59" customWidth="1"/>
    <col min="15370" max="15370" width="22.42578125" style="59" customWidth="1"/>
    <col min="15371" max="15371" width="22.28515625" style="59" customWidth="1"/>
    <col min="15372" max="15372" width="32.5703125" style="59" customWidth="1"/>
    <col min="15373" max="15373" width="35.5703125" style="59" customWidth="1"/>
    <col min="15374" max="15374" width="14.140625" style="59" customWidth="1"/>
    <col min="15375" max="15375" width="15" style="59" customWidth="1"/>
    <col min="15376" max="15376" width="14.140625" style="59" customWidth="1"/>
    <col min="15377" max="15377" width="12.42578125" style="59" customWidth="1"/>
    <col min="15378" max="15378" width="12.28515625" style="59" bestFit="1" customWidth="1"/>
    <col min="15379" max="15379" width="13.28515625" style="59" bestFit="1" customWidth="1"/>
    <col min="15380" max="15380" width="10.42578125" style="59" customWidth="1"/>
    <col min="15381" max="15381" width="12.42578125" style="59" customWidth="1"/>
    <col min="15382" max="15382" width="13.140625" style="59" customWidth="1"/>
    <col min="15383" max="15385" width="11.42578125" style="59"/>
    <col min="15386" max="15386" width="12.5703125" style="59" customWidth="1"/>
    <col min="15387" max="15387" width="12.85546875" style="59" customWidth="1"/>
    <col min="15388" max="15620" width="11.42578125" style="59"/>
    <col min="15621" max="15621" width="27.85546875" style="59" customWidth="1"/>
    <col min="15622" max="15622" width="16.85546875" style="59" customWidth="1"/>
    <col min="15623" max="15623" width="25.7109375" style="59" customWidth="1"/>
    <col min="15624" max="15624" width="34.28515625" style="59" customWidth="1"/>
    <col min="15625" max="15625" width="31" style="59" customWidth="1"/>
    <col min="15626" max="15626" width="22.42578125" style="59" customWidth="1"/>
    <col min="15627" max="15627" width="22.28515625" style="59" customWidth="1"/>
    <col min="15628" max="15628" width="32.5703125" style="59" customWidth="1"/>
    <col min="15629" max="15629" width="35.5703125" style="59" customWidth="1"/>
    <col min="15630" max="15630" width="14.140625" style="59" customWidth="1"/>
    <col min="15631" max="15631" width="15" style="59" customWidth="1"/>
    <col min="15632" max="15632" width="14.140625" style="59" customWidth="1"/>
    <col min="15633" max="15633" width="12.42578125" style="59" customWidth="1"/>
    <col min="15634" max="15634" width="12.28515625" style="59" bestFit="1" customWidth="1"/>
    <col min="15635" max="15635" width="13.28515625" style="59" bestFit="1" customWidth="1"/>
    <col min="15636" max="15636" width="10.42578125" style="59" customWidth="1"/>
    <col min="15637" max="15637" width="12.42578125" style="59" customWidth="1"/>
    <col min="15638" max="15638" width="13.140625" style="59" customWidth="1"/>
    <col min="15639" max="15641" width="11.42578125" style="59"/>
    <col min="15642" max="15642" width="12.5703125" style="59" customWidth="1"/>
    <col min="15643" max="15643" width="12.85546875" style="59" customWidth="1"/>
    <col min="15644" max="15876" width="11.42578125" style="59"/>
    <col min="15877" max="15877" width="27.85546875" style="59" customWidth="1"/>
    <col min="15878" max="15878" width="16.85546875" style="59" customWidth="1"/>
    <col min="15879" max="15879" width="25.7109375" style="59" customWidth="1"/>
    <col min="15880" max="15880" width="34.28515625" style="59" customWidth="1"/>
    <col min="15881" max="15881" width="31" style="59" customWidth="1"/>
    <col min="15882" max="15882" width="22.42578125" style="59" customWidth="1"/>
    <col min="15883" max="15883" width="22.28515625" style="59" customWidth="1"/>
    <col min="15884" max="15884" width="32.5703125" style="59" customWidth="1"/>
    <col min="15885" max="15885" width="35.5703125" style="59" customWidth="1"/>
    <col min="15886" max="15886" width="14.140625" style="59" customWidth="1"/>
    <col min="15887" max="15887" width="15" style="59" customWidth="1"/>
    <col min="15888" max="15888" width="14.140625" style="59" customWidth="1"/>
    <col min="15889" max="15889" width="12.42578125" style="59" customWidth="1"/>
    <col min="15890" max="15890" width="12.28515625" style="59" bestFit="1" customWidth="1"/>
    <col min="15891" max="15891" width="13.28515625" style="59" bestFit="1" customWidth="1"/>
    <col min="15892" max="15892" width="10.42578125" style="59" customWidth="1"/>
    <col min="15893" max="15893" width="12.42578125" style="59" customWidth="1"/>
    <col min="15894" max="15894" width="13.140625" style="59" customWidth="1"/>
    <col min="15895" max="15897" width="11.42578125" style="59"/>
    <col min="15898" max="15898" width="12.5703125" style="59" customWidth="1"/>
    <col min="15899" max="15899" width="12.85546875" style="59" customWidth="1"/>
    <col min="15900" max="16132" width="11.42578125" style="59"/>
    <col min="16133" max="16133" width="27.85546875" style="59" customWidth="1"/>
    <col min="16134" max="16134" width="16.85546875" style="59" customWidth="1"/>
    <col min="16135" max="16135" width="25.7109375" style="59" customWidth="1"/>
    <col min="16136" max="16136" width="34.28515625" style="59" customWidth="1"/>
    <col min="16137" max="16137" width="31" style="59" customWidth="1"/>
    <col min="16138" max="16138" width="22.42578125" style="59" customWidth="1"/>
    <col min="16139" max="16139" width="22.28515625" style="59" customWidth="1"/>
    <col min="16140" max="16140" width="32.5703125" style="59" customWidth="1"/>
    <col min="16141" max="16141" width="35.5703125" style="59" customWidth="1"/>
    <col min="16142" max="16142" width="14.140625" style="59" customWidth="1"/>
    <col min="16143" max="16143" width="15" style="59" customWidth="1"/>
    <col min="16144" max="16144" width="14.140625" style="59" customWidth="1"/>
    <col min="16145" max="16145" width="12.42578125" style="59" customWidth="1"/>
    <col min="16146" max="16146" width="12.28515625" style="59" bestFit="1" customWidth="1"/>
    <col min="16147" max="16147" width="13.28515625" style="59" bestFit="1" customWidth="1"/>
    <col min="16148" max="16148" width="10.42578125" style="59" customWidth="1"/>
    <col min="16149" max="16149" width="12.42578125" style="59" customWidth="1"/>
    <col min="16150" max="16150" width="13.140625" style="59" customWidth="1"/>
    <col min="16151" max="16153" width="11.42578125" style="59"/>
    <col min="16154" max="16154" width="12.5703125" style="59" customWidth="1"/>
    <col min="16155" max="16155" width="12.85546875" style="59" customWidth="1"/>
    <col min="16156" max="16384" width="11.42578125" style="59"/>
  </cols>
  <sheetData>
    <row r="1" spans="1:29" ht="25.5" customHeight="1" x14ac:dyDescent="0.25">
      <c r="F1" s="60"/>
      <c r="G1" s="61"/>
      <c r="H1" s="61"/>
      <c r="I1" s="61"/>
      <c r="J1" s="61"/>
      <c r="K1" s="61"/>
      <c r="L1" s="61"/>
      <c r="M1" s="61"/>
      <c r="N1" s="61"/>
      <c r="O1" s="61"/>
      <c r="P1" s="61"/>
      <c r="Q1" s="61"/>
      <c r="R1" s="61"/>
      <c r="S1" s="61"/>
      <c r="T1" s="61"/>
      <c r="U1" s="61"/>
      <c r="V1" s="61"/>
      <c r="W1" s="61"/>
      <c r="X1" s="61"/>
      <c r="Y1" s="61"/>
      <c r="Z1" s="61"/>
      <c r="AA1" s="61"/>
      <c r="AB1" s="61"/>
      <c r="AC1" s="61"/>
    </row>
    <row r="2" spans="1:29" ht="25.5" customHeight="1" x14ac:dyDescent="0.25">
      <c r="F2" s="60"/>
      <c r="G2" s="61"/>
      <c r="H2" s="61"/>
      <c r="I2" s="61"/>
      <c r="J2" s="61"/>
      <c r="K2" s="61"/>
      <c r="L2" s="61"/>
      <c r="M2" s="61"/>
      <c r="N2" s="61"/>
      <c r="O2" s="61"/>
      <c r="P2" s="61"/>
      <c r="Q2" s="61"/>
      <c r="R2" s="61"/>
      <c r="S2" s="61"/>
      <c r="T2" s="61"/>
      <c r="U2" s="61"/>
      <c r="V2" s="61"/>
      <c r="W2" s="61"/>
      <c r="X2" s="61"/>
      <c r="Y2" s="61"/>
      <c r="Z2" s="61"/>
      <c r="AA2" s="61"/>
      <c r="AB2" s="61"/>
      <c r="AC2" s="61"/>
    </row>
    <row r="3" spans="1:29" ht="25.5" customHeight="1" x14ac:dyDescent="0.25">
      <c r="F3" s="60"/>
      <c r="G3" s="61"/>
      <c r="H3" s="61"/>
      <c r="I3" s="61"/>
      <c r="J3" s="61"/>
      <c r="K3" s="61"/>
      <c r="L3" s="61"/>
      <c r="M3" s="61"/>
      <c r="N3" s="61"/>
      <c r="O3" s="61"/>
      <c r="P3" s="61"/>
      <c r="Q3" s="61"/>
      <c r="R3" s="61"/>
      <c r="S3" s="61"/>
      <c r="T3" s="61"/>
      <c r="U3" s="61"/>
      <c r="V3" s="61"/>
      <c r="W3" s="61"/>
      <c r="X3" s="61"/>
      <c r="Y3" s="61"/>
      <c r="Z3" s="61"/>
      <c r="AA3" s="61"/>
      <c r="AB3" s="61"/>
      <c r="AC3" s="61"/>
    </row>
    <row r="4" spans="1:29" ht="25.5" customHeight="1" x14ac:dyDescent="0.25">
      <c r="F4" s="60"/>
      <c r="G4" s="61"/>
      <c r="H4" s="61"/>
      <c r="I4" s="61"/>
      <c r="J4" s="61"/>
      <c r="K4" s="61"/>
      <c r="L4" s="61"/>
      <c r="M4" s="61"/>
      <c r="N4" s="61"/>
      <c r="O4" s="61"/>
      <c r="P4" s="61"/>
      <c r="Q4" s="61"/>
      <c r="R4" s="61"/>
      <c r="S4" s="61"/>
      <c r="T4" s="61"/>
      <c r="U4" s="61"/>
      <c r="V4" s="61"/>
      <c r="W4" s="61"/>
      <c r="X4" s="61"/>
      <c r="Y4" s="61"/>
      <c r="Z4" s="61"/>
      <c r="AA4" s="61"/>
      <c r="AB4" s="61"/>
      <c r="AC4" s="61"/>
    </row>
    <row r="5" spans="1:29" ht="25.5" customHeight="1" x14ac:dyDescent="0.25">
      <c r="F5" s="60"/>
      <c r="G5" s="61"/>
      <c r="H5" s="61"/>
      <c r="I5" s="61"/>
      <c r="J5" s="61"/>
      <c r="K5" s="61"/>
      <c r="L5" s="61"/>
      <c r="M5" s="61"/>
      <c r="N5" s="61"/>
      <c r="O5" s="61"/>
      <c r="P5" s="61"/>
      <c r="Q5" s="61"/>
      <c r="R5" s="61"/>
      <c r="S5" s="61"/>
      <c r="T5" s="61"/>
      <c r="U5" s="61"/>
      <c r="V5" s="61"/>
      <c r="W5" s="61"/>
      <c r="X5" s="61"/>
      <c r="Y5" s="61"/>
      <c r="Z5" s="61"/>
      <c r="AA5" s="61"/>
      <c r="AB5" s="61"/>
      <c r="AC5" s="61"/>
    </row>
    <row r="6" spans="1:29" ht="25.5" customHeight="1" x14ac:dyDescent="0.25">
      <c r="F6" s="60"/>
      <c r="G6" s="61"/>
      <c r="H6" s="61"/>
      <c r="I6" s="61"/>
      <c r="J6" s="61"/>
      <c r="K6" s="61"/>
      <c r="L6" s="61"/>
      <c r="M6" s="61"/>
      <c r="N6" s="61"/>
      <c r="O6" s="61"/>
      <c r="P6" s="61"/>
      <c r="Q6" s="61"/>
      <c r="R6" s="61"/>
      <c r="S6" s="61"/>
      <c r="T6" s="61"/>
      <c r="U6" s="61"/>
      <c r="V6" s="61"/>
      <c r="W6" s="61"/>
      <c r="X6" s="61"/>
      <c r="Y6" s="61"/>
      <c r="Z6" s="61"/>
      <c r="AA6" s="61"/>
      <c r="AB6" s="61"/>
      <c r="AC6" s="61"/>
    </row>
    <row r="7" spans="1:29" ht="25.5" customHeight="1" thickBot="1" x14ac:dyDescent="0.3">
      <c r="F7" s="60"/>
      <c r="G7" s="61"/>
      <c r="H7" s="61"/>
      <c r="I7" s="61"/>
      <c r="J7" s="61"/>
      <c r="K7" s="61"/>
      <c r="L7" s="61"/>
      <c r="M7" s="61"/>
      <c r="N7" s="61"/>
      <c r="O7" s="61"/>
      <c r="P7" s="61"/>
      <c r="Q7" s="61"/>
      <c r="R7" s="61"/>
      <c r="S7" s="61"/>
      <c r="T7" s="61"/>
      <c r="U7" s="61"/>
      <c r="V7" s="61"/>
      <c r="W7" s="61"/>
      <c r="X7" s="61"/>
      <c r="Y7" s="61"/>
      <c r="Z7" s="61"/>
      <c r="AA7" s="61"/>
      <c r="AB7" s="61"/>
      <c r="AC7" s="61"/>
    </row>
    <row r="8" spans="1:29" ht="25.5" customHeight="1" thickBot="1" x14ac:dyDescent="0.3">
      <c r="A8" s="441" t="s">
        <v>0</v>
      </c>
      <c r="B8" s="442"/>
      <c r="C8" s="442"/>
      <c r="D8" s="442"/>
      <c r="E8" s="443"/>
      <c r="F8" s="60"/>
      <c r="G8" s="61"/>
      <c r="H8" s="61"/>
      <c r="I8" s="61"/>
      <c r="J8" s="61"/>
      <c r="K8" s="61"/>
      <c r="L8" s="61"/>
      <c r="M8" s="61"/>
      <c r="N8" s="61"/>
      <c r="O8" s="61"/>
      <c r="P8" s="61"/>
      <c r="Q8" s="61"/>
      <c r="R8" s="61"/>
      <c r="S8" s="61"/>
      <c r="T8" s="61"/>
      <c r="U8" s="61"/>
      <c r="V8" s="61"/>
      <c r="W8" s="61"/>
      <c r="X8" s="61"/>
      <c r="Y8" s="61"/>
      <c r="Z8" s="61"/>
      <c r="AA8" s="61"/>
      <c r="AB8" s="61"/>
      <c r="AC8" s="61"/>
    </row>
    <row r="9" spans="1:29" ht="28.5" customHeight="1" x14ac:dyDescent="0.25">
      <c r="A9" s="64" t="s">
        <v>1</v>
      </c>
      <c r="B9" s="444" t="s">
        <v>2</v>
      </c>
      <c r="C9" s="444"/>
      <c r="D9" s="444" t="s">
        <v>3</v>
      </c>
      <c r="E9" s="445"/>
      <c r="F9" s="60"/>
      <c r="G9" s="61"/>
      <c r="H9" s="61"/>
      <c r="I9" s="61"/>
      <c r="J9" s="61"/>
      <c r="K9" s="61"/>
      <c r="L9" s="61"/>
      <c r="M9" s="61"/>
      <c r="N9" s="61"/>
      <c r="O9" s="61"/>
      <c r="P9" s="61"/>
      <c r="Q9" s="61"/>
      <c r="R9" s="61"/>
      <c r="S9" s="61"/>
      <c r="T9" s="61"/>
      <c r="U9" s="61"/>
      <c r="V9" s="61"/>
      <c r="W9" s="61"/>
      <c r="X9" s="61"/>
      <c r="Y9" s="61"/>
      <c r="Z9" s="61"/>
      <c r="AA9" s="61"/>
      <c r="AB9" s="61"/>
      <c r="AC9" s="61"/>
    </row>
    <row r="10" spans="1:29" ht="47.25" customHeight="1" thickBot="1" x14ac:dyDescent="0.3">
      <c r="A10" s="65" t="s">
        <v>145</v>
      </c>
      <c r="B10" s="446" t="s">
        <v>146</v>
      </c>
      <c r="C10" s="446"/>
      <c r="D10" s="446" t="s">
        <v>147</v>
      </c>
      <c r="E10" s="447"/>
      <c r="F10" s="60"/>
      <c r="G10" s="61"/>
      <c r="H10" s="61"/>
      <c r="I10" s="61"/>
      <c r="J10" s="61"/>
      <c r="K10" s="61"/>
      <c r="L10" s="61"/>
      <c r="M10" s="61"/>
      <c r="N10" s="61"/>
      <c r="O10" s="61"/>
      <c r="P10" s="61"/>
      <c r="Q10" s="61"/>
      <c r="R10" s="61"/>
      <c r="S10" s="61"/>
      <c r="T10" s="61"/>
      <c r="U10" s="61"/>
      <c r="V10" s="61"/>
      <c r="W10" s="61"/>
      <c r="X10" s="61"/>
      <c r="Y10" s="61"/>
      <c r="Z10" s="61"/>
      <c r="AA10" s="61"/>
      <c r="AB10" s="61"/>
      <c r="AC10" s="61"/>
    </row>
    <row r="11" spans="1:29" ht="17.25" customHeight="1" thickBot="1" x14ac:dyDescent="0.3"/>
    <row r="12" spans="1:29" ht="22.5" customHeight="1" thickBot="1" x14ac:dyDescent="0.3">
      <c r="A12" s="435" t="s">
        <v>4</v>
      </c>
      <c r="B12" s="438" t="s">
        <v>5</v>
      </c>
      <c r="C12" s="435" t="s">
        <v>6</v>
      </c>
      <c r="D12" s="438" t="s">
        <v>7</v>
      </c>
      <c r="E12" s="435" t="s">
        <v>8</v>
      </c>
      <c r="F12" s="462" t="s">
        <v>143</v>
      </c>
      <c r="G12" s="435" t="s">
        <v>27</v>
      </c>
      <c r="H12" s="462" t="s">
        <v>10</v>
      </c>
      <c r="I12" s="435" t="s">
        <v>11</v>
      </c>
      <c r="J12" s="456" t="s">
        <v>12</v>
      </c>
      <c r="K12" s="449"/>
      <c r="L12" s="449"/>
      <c r="M12" s="450"/>
      <c r="N12" s="448" t="s">
        <v>13</v>
      </c>
      <c r="O12" s="449"/>
      <c r="P12" s="449"/>
      <c r="Q12" s="457"/>
      <c r="R12" s="456" t="s">
        <v>14</v>
      </c>
      <c r="S12" s="449"/>
      <c r="T12" s="449"/>
      <c r="U12" s="450"/>
      <c r="V12" s="456" t="s">
        <v>213</v>
      </c>
      <c r="W12" s="449"/>
      <c r="X12" s="449"/>
      <c r="Y12" s="450"/>
      <c r="Z12" s="448" t="s">
        <v>16</v>
      </c>
      <c r="AA12" s="449"/>
      <c r="AB12" s="449"/>
      <c r="AC12" s="450"/>
    </row>
    <row r="13" spans="1:29" ht="19.5" customHeight="1" thickBot="1" x14ac:dyDescent="0.3">
      <c r="A13" s="436"/>
      <c r="B13" s="439"/>
      <c r="C13" s="436"/>
      <c r="D13" s="439"/>
      <c r="E13" s="436"/>
      <c r="F13" s="463"/>
      <c r="G13" s="436"/>
      <c r="H13" s="463"/>
      <c r="I13" s="436"/>
      <c r="J13" s="451" t="s">
        <v>15</v>
      </c>
      <c r="K13" s="452"/>
      <c r="L13" s="452"/>
      <c r="M13" s="453"/>
      <c r="N13" s="454" t="s">
        <v>15</v>
      </c>
      <c r="O13" s="452"/>
      <c r="P13" s="452"/>
      <c r="Q13" s="455"/>
      <c r="R13" s="451" t="s">
        <v>15</v>
      </c>
      <c r="S13" s="452"/>
      <c r="T13" s="452"/>
      <c r="U13" s="453"/>
      <c r="V13" s="451" t="s">
        <v>15</v>
      </c>
      <c r="W13" s="452"/>
      <c r="X13" s="452"/>
      <c r="Y13" s="453"/>
      <c r="Z13" s="454" t="s">
        <v>15</v>
      </c>
      <c r="AA13" s="452"/>
      <c r="AB13" s="452"/>
      <c r="AC13" s="453"/>
    </row>
    <row r="14" spans="1:29" ht="22.5" customHeight="1" thickBot="1" x14ac:dyDescent="0.3">
      <c r="A14" s="437"/>
      <c r="B14" s="440"/>
      <c r="C14" s="437"/>
      <c r="D14" s="440"/>
      <c r="E14" s="437"/>
      <c r="F14" s="464"/>
      <c r="G14" s="437"/>
      <c r="H14" s="464"/>
      <c r="I14" s="437"/>
      <c r="J14" s="66" t="s">
        <v>28</v>
      </c>
      <c r="K14" s="67" t="s">
        <v>29</v>
      </c>
      <c r="L14" s="68" t="s">
        <v>30</v>
      </c>
      <c r="M14" s="67" t="s">
        <v>31</v>
      </c>
      <c r="N14" s="68" t="s">
        <v>28</v>
      </c>
      <c r="O14" s="67" t="s">
        <v>29</v>
      </c>
      <c r="P14" s="68" t="s">
        <v>32</v>
      </c>
      <c r="Q14" s="110" t="s">
        <v>31</v>
      </c>
      <c r="R14" s="66" t="s">
        <v>28</v>
      </c>
      <c r="S14" s="67" t="s">
        <v>29</v>
      </c>
      <c r="T14" s="68" t="s">
        <v>32</v>
      </c>
      <c r="U14" s="67" t="s">
        <v>31</v>
      </c>
      <c r="V14" s="66" t="s">
        <v>28</v>
      </c>
      <c r="W14" s="67" t="s">
        <v>29</v>
      </c>
      <c r="X14" s="68" t="s">
        <v>32</v>
      </c>
      <c r="Y14" s="67" t="s">
        <v>31</v>
      </c>
      <c r="Z14" s="68" t="s">
        <v>28</v>
      </c>
      <c r="AA14" s="67" t="s">
        <v>29</v>
      </c>
      <c r="AB14" s="67" t="s">
        <v>32</v>
      </c>
      <c r="AC14" s="69" t="s">
        <v>31</v>
      </c>
    </row>
    <row r="15" spans="1:29" ht="26.1" customHeight="1" x14ac:dyDescent="0.25">
      <c r="A15" s="486" t="s">
        <v>154</v>
      </c>
      <c r="B15" s="461">
        <v>15209</v>
      </c>
      <c r="C15" s="489" t="s">
        <v>148</v>
      </c>
      <c r="D15" s="492" t="s">
        <v>149</v>
      </c>
      <c r="E15" s="459" t="s">
        <v>171</v>
      </c>
      <c r="F15" s="465"/>
      <c r="G15" s="468" t="s">
        <v>109</v>
      </c>
      <c r="H15" s="471" t="s">
        <v>17</v>
      </c>
      <c r="I15" s="83" t="s">
        <v>35</v>
      </c>
      <c r="J15" s="23">
        <v>0</v>
      </c>
      <c r="K15" s="24">
        <v>0</v>
      </c>
      <c r="L15" s="24">
        <v>0</v>
      </c>
      <c r="M15" s="25">
        <f t="shared" ref="M15:M24" si="0">SUM(J15:L15)</f>
        <v>0</v>
      </c>
      <c r="N15" s="97">
        <v>0</v>
      </c>
      <c r="O15" s="24">
        <v>0</v>
      </c>
      <c r="P15" s="24">
        <v>0</v>
      </c>
      <c r="Q15" s="111">
        <f t="shared" ref="Q15:Q34" si="1">SUM(N15:P15)</f>
        <v>0</v>
      </c>
      <c r="R15" s="23">
        <v>0</v>
      </c>
      <c r="S15" s="24">
        <v>0</v>
      </c>
      <c r="T15" s="24">
        <v>0</v>
      </c>
      <c r="U15" s="111">
        <f t="shared" ref="U15:U34" si="2">SUM(R15:T15)</f>
        <v>0</v>
      </c>
      <c r="V15" s="23">
        <v>0</v>
      </c>
      <c r="W15" s="24">
        <v>0</v>
      </c>
      <c r="X15" s="24">
        <v>0</v>
      </c>
      <c r="Y15" s="25">
        <f t="shared" ref="Y15:Y34" si="3">SUM(V15:X15)</f>
        <v>0</v>
      </c>
      <c r="Z15" s="23">
        <f>J15+N15+R15+V15</f>
        <v>0</v>
      </c>
      <c r="AA15" s="24">
        <f>K15+O15+S15+W15</f>
        <v>0</v>
      </c>
      <c r="AB15" s="24">
        <f>L15+P15+T15+X15</f>
        <v>0</v>
      </c>
      <c r="AC15" s="25">
        <f>SUM(Z15:AB15)</f>
        <v>0</v>
      </c>
    </row>
    <row r="16" spans="1:29" ht="26.1" customHeight="1" x14ac:dyDescent="0.25">
      <c r="A16" s="486"/>
      <c r="B16" s="461"/>
      <c r="C16" s="490"/>
      <c r="D16" s="493"/>
      <c r="E16" s="459"/>
      <c r="F16" s="466"/>
      <c r="G16" s="469"/>
      <c r="H16" s="472"/>
      <c r="I16" s="80" t="s">
        <v>36</v>
      </c>
      <c r="J16" s="9">
        <v>0</v>
      </c>
      <c r="K16" s="10">
        <v>0</v>
      </c>
      <c r="L16" s="10">
        <v>0</v>
      </c>
      <c r="M16" s="11">
        <f t="shared" si="0"/>
        <v>0</v>
      </c>
      <c r="N16" s="71">
        <v>0</v>
      </c>
      <c r="O16" s="10">
        <v>0</v>
      </c>
      <c r="P16" s="10">
        <v>0</v>
      </c>
      <c r="Q16" s="70">
        <f t="shared" si="1"/>
        <v>0</v>
      </c>
      <c r="R16" s="9">
        <v>0</v>
      </c>
      <c r="S16" s="10">
        <v>0</v>
      </c>
      <c r="T16" s="10">
        <v>0</v>
      </c>
      <c r="U16" s="70">
        <f t="shared" si="2"/>
        <v>0</v>
      </c>
      <c r="V16" s="9">
        <v>0</v>
      </c>
      <c r="W16" s="10">
        <v>0</v>
      </c>
      <c r="X16" s="10">
        <v>0</v>
      </c>
      <c r="Y16" s="11">
        <f t="shared" si="3"/>
        <v>0</v>
      </c>
      <c r="Z16" s="9">
        <f t="shared" ref="Z16:Z74" si="4">J16+N16+R16+V16</f>
        <v>0</v>
      </c>
      <c r="AA16" s="10">
        <f t="shared" ref="AA16:AA74" si="5">K16+O16+S16+W16</f>
        <v>0</v>
      </c>
      <c r="AB16" s="10">
        <f t="shared" ref="AB16:AB74" si="6">L16+P16+T16+X16</f>
        <v>0</v>
      </c>
      <c r="AC16" s="11">
        <f t="shared" ref="AC16:AC74" si="7">SUM(Z16:AB16)</f>
        <v>0</v>
      </c>
    </row>
    <row r="17" spans="1:29" ht="26.1" customHeight="1" x14ac:dyDescent="0.25">
      <c r="A17" s="486"/>
      <c r="B17" s="461"/>
      <c r="C17" s="490"/>
      <c r="D17" s="493"/>
      <c r="E17" s="459"/>
      <c r="F17" s="466"/>
      <c r="G17" s="469"/>
      <c r="H17" s="472"/>
      <c r="I17" s="80" t="s">
        <v>37</v>
      </c>
      <c r="J17" s="9">
        <v>0</v>
      </c>
      <c r="K17" s="10">
        <v>0</v>
      </c>
      <c r="L17" s="10">
        <v>0</v>
      </c>
      <c r="M17" s="11">
        <f t="shared" si="0"/>
        <v>0</v>
      </c>
      <c r="N17" s="71">
        <v>0</v>
      </c>
      <c r="O17" s="10">
        <v>0</v>
      </c>
      <c r="P17" s="10">
        <v>0</v>
      </c>
      <c r="Q17" s="70">
        <f t="shared" si="1"/>
        <v>0</v>
      </c>
      <c r="R17" s="9">
        <v>0</v>
      </c>
      <c r="S17" s="10">
        <v>0</v>
      </c>
      <c r="T17" s="10">
        <v>0</v>
      </c>
      <c r="U17" s="70">
        <f t="shared" si="2"/>
        <v>0</v>
      </c>
      <c r="V17" s="9">
        <v>0</v>
      </c>
      <c r="W17" s="10">
        <v>0</v>
      </c>
      <c r="X17" s="10">
        <v>0</v>
      </c>
      <c r="Y17" s="11">
        <f t="shared" si="3"/>
        <v>0</v>
      </c>
      <c r="Z17" s="9">
        <f t="shared" si="4"/>
        <v>0</v>
      </c>
      <c r="AA17" s="10">
        <f t="shared" si="5"/>
        <v>0</v>
      </c>
      <c r="AB17" s="10">
        <f t="shared" si="6"/>
        <v>0</v>
      </c>
      <c r="AC17" s="11">
        <f t="shared" si="7"/>
        <v>0</v>
      </c>
    </row>
    <row r="18" spans="1:29" ht="26.1" customHeight="1" x14ac:dyDescent="0.25">
      <c r="A18" s="486"/>
      <c r="B18" s="461"/>
      <c r="C18" s="490"/>
      <c r="D18" s="493"/>
      <c r="E18" s="459"/>
      <c r="F18" s="466"/>
      <c r="G18" s="469"/>
      <c r="H18" s="472"/>
      <c r="I18" s="80" t="s">
        <v>38</v>
      </c>
      <c r="J18" s="9">
        <v>0</v>
      </c>
      <c r="K18" s="10">
        <v>0</v>
      </c>
      <c r="L18" s="10">
        <v>0</v>
      </c>
      <c r="M18" s="11">
        <f t="shared" si="0"/>
        <v>0</v>
      </c>
      <c r="N18" s="71">
        <v>0</v>
      </c>
      <c r="O18" s="10">
        <v>0</v>
      </c>
      <c r="P18" s="10">
        <v>0</v>
      </c>
      <c r="Q18" s="70">
        <f t="shared" si="1"/>
        <v>0</v>
      </c>
      <c r="R18" s="9">
        <v>0</v>
      </c>
      <c r="S18" s="10">
        <v>0</v>
      </c>
      <c r="T18" s="10">
        <v>0</v>
      </c>
      <c r="U18" s="70">
        <f t="shared" si="2"/>
        <v>0</v>
      </c>
      <c r="V18" s="9">
        <v>0</v>
      </c>
      <c r="W18" s="10">
        <v>0</v>
      </c>
      <c r="X18" s="10">
        <v>0</v>
      </c>
      <c r="Y18" s="11">
        <f t="shared" si="3"/>
        <v>0</v>
      </c>
      <c r="Z18" s="9">
        <f t="shared" si="4"/>
        <v>0</v>
      </c>
      <c r="AA18" s="10">
        <f t="shared" si="5"/>
        <v>0</v>
      </c>
      <c r="AB18" s="10">
        <f t="shared" si="6"/>
        <v>0</v>
      </c>
      <c r="AC18" s="11">
        <f t="shared" si="7"/>
        <v>0</v>
      </c>
    </row>
    <row r="19" spans="1:29" ht="26.1" customHeight="1" thickBot="1" x14ac:dyDescent="0.3">
      <c r="A19" s="486"/>
      <c r="B19" s="461"/>
      <c r="C19" s="490"/>
      <c r="D19" s="493"/>
      <c r="E19" s="459"/>
      <c r="F19" s="466"/>
      <c r="G19" s="469"/>
      <c r="H19" s="472"/>
      <c r="I19" s="81" t="s">
        <v>39</v>
      </c>
      <c r="J19" s="12">
        <v>0</v>
      </c>
      <c r="K19" s="13">
        <v>0</v>
      </c>
      <c r="L19" s="13">
        <v>0</v>
      </c>
      <c r="M19" s="14">
        <f t="shared" si="0"/>
        <v>0</v>
      </c>
      <c r="N19" s="98">
        <v>0</v>
      </c>
      <c r="O19" s="13">
        <v>0</v>
      </c>
      <c r="P19" s="13">
        <v>0</v>
      </c>
      <c r="Q19" s="112">
        <f t="shared" si="1"/>
        <v>0</v>
      </c>
      <c r="R19" s="12">
        <v>0</v>
      </c>
      <c r="S19" s="13">
        <v>0</v>
      </c>
      <c r="T19" s="13">
        <v>0</v>
      </c>
      <c r="U19" s="112">
        <f t="shared" si="2"/>
        <v>0</v>
      </c>
      <c r="V19" s="12">
        <v>0</v>
      </c>
      <c r="W19" s="13">
        <v>0</v>
      </c>
      <c r="X19" s="13">
        <v>0</v>
      </c>
      <c r="Y19" s="14">
        <f t="shared" si="3"/>
        <v>0</v>
      </c>
      <c r="Z19" s="12">
        <f t="shared" si="4"/>
        <v>0</v>
      </c>
      <c r="AA19" s="13">
        <f t="shared" si="5"/>
        <v>0</v>
      </c>
      <c r="AB19" s="13">
        <f t="shared" si="6"/>
        <v>0</v>
      </c>
      <c r="AC19" s="14">
        <f t="shared" si="7"/>
        <v>0</v>
      </c>
    </row>
    <row r="20" spans="1:29" ht="41.25" customHeight="1" thickBot="1" x14ac:dyDescent="0.3">
      <c r="A20" s="486"/>
      <c r="B20" s="461"/>
      <c r="C20" s="490"/>
      <c r="D20" s="493"/>
      <c r="E20" s="459"/>
      <c r="F20" s="466"/>
      <c r="G20" s="469"/>
      <c r="H20" s="472"/>
      <c r="I20" s="87" t="s">
        <v>161</v>
      </c>
      <c r="J20" s="17">
        <f>SUM(J15:J19)</f>
        <v>0</v>
      </c>
      <c r="K20" s="18">
        <f>SUM(K15:K19)</f>
        <v>0</v>
      </c>
      <c r="L20" s="18">
        <f>SUM(L15:L19)</f>
        <v>0</v>
      </c>
      <c r="M20" s="19">
        <f t="shared" si="0"/>
        <v>0</v>
      </c>
      <c r="N20" s="99">
        <f>SUM(N15:N19)</f>
        <v>0</v>
      </c>
      <c r="O20" s="18">
        <f>SUM(O15:O19)</f>
        <v>0</v>
      </c>
      <c r="P20" s="18">
        <f>SUM(P15:P19)</f>
        <v>0</v>
      </c>
      <c r="Q20" s="77">
        <f t="shared" si="1"/>
        <v>0</v>
      </c>
      <c r="R20" s="17">
        <f>SUM(R15:R19)</f>
        <v>0</v>
      </c>
      <c r="S20" s="18">
        <f>SUM(S15:S19)</f>
        <v>0</v>
      </c>
      <c r="T20" s="18">
        <f>SUM(T15:T19)</f>
        <v>0</v>
      </c>
      <c r="U20" s="77">
        <f t="shared" si="2"/>
        <v>0</v>
      </c>
      <c r="V20" s="17">
        <f>SUM(V15:V19)</f>
        <v>0</v>
      </c>
      <c r="W20" s="18">
        <f>SUM(W15:W19)</f>
        <v>0</v>
      </c>
      <c r="X20" s="18">
        <f>SUM(X15:X19)</f>
        <v>0</v>
      </c>
      <c r="Y20" s="19">
        <f t="shared" si="3"/>
        <v>0</v>
      </c>
      <c r="Z20" s="17">
        <f t="shared" si="4"/>
        <v>0</v>
      </c>
      <c r="AA20" s="18">
        <f t="shared" si="5"/>
        <v>0</v>
      </c>
      <c r="AB20" s="18">
        <f t="shared" si="6"/>
        <v>0</v>
      </c>
      <c r="AC20" s="19">
        <f t="shared" si="7"/>
        <v>0</v>
      </c>
    </row>
    <row r="21" spans="1:29" ht="26.1" customHeight="1" x14ac:dyDescent="0.25">
      <c r="A21" s="486"/>
      <c r="B21" s="461"/>
      <c r="C21" s="490"/>
      <c r="D21" s="493"/>
      <c r="E21" s="459"/>
      <c r="F21" s="466"/>
      <c r="G21" s="469"/>
      <c r="H21" s="472" t="s">
        <v>18</v>
      </c>
      <c r="I21" s="74" t="s">
        <v>19</v>
      </c>
      <c r="J21" s="6">
        <v>0</v>
      </c>
      <c r="K21" s="7">
        <v>0</v>
      </c>
      <c r="L21" s="7">
        <v>0</v>
      </c>
      <c r="M21" s="8">
        <f t="shared" si="0"/>
        <v>0</v>
      </c>
      <c r="N21" s="76">
        <v>0</v>
      </c>
      <c r="O21" s="7">
        <v>0</v>
      </c>
      <c r="P21" s="7">
        <v>0</v>
      </c>
      <c r="Q21" s="75">
        <f t="shared" si="1"/>
        <v>0</v>
      </c>
      <c r="R21" s="6">
        <v>0</v>
      </c>
      <c r="S21" s="7">
        <v>0</v>
      </c>
      <c r="T21" s="7">
        <v>0</v>
      </c>
      <c r="U21" s="75">
        <f t="shared" si="2"/>
        <v>0</v>
      </c>
      <c r="V21" s="6">
        <v>0</v>
      </c>
      <c r="W21" s="7">
        <v>0</v>
      </c>
      <c r="X21" s="7">
        <v>0</v>
      </c>
      <c r="Y21" s="8">
        <f t="shared" si="3"/>
        <v>0</v>
      </c>
      <c r="Z21" s="6">
        <f t="shared" si="4"/>
        <v>0</v>
      </c>
      <c r="AA21" s="7">
        <f t="shared" si="5"/>
        <v>0</v>
      </c>
      <c r="AB21" s="7">
        <f t="shared" si="6"/>
        <v>0</v>
      </c>
      <c r="AC21" s="8">
        <f t="shared" si="7"/>
        <v>0</v>
      </c>
    </row>
    <row r="22" spans="1:29" ht="26.1" customHeight="1" x14ac:dyDescent="0.25">
      <c r="A22" s="486"/>
      <c r="B22" s="461"/>
      <c r="C22" s="490"/>
      <c r="D22" s="493"/>
      <c r="E22" s="459"/>
      <c r="F22" s="466"/>
      <c r="G22" s="469"/>
      <c r="H22" s="472"/>
      <c r="I22" s="52" t="s">
        <v>41</v>
      </c>
      <c r="J22" s="9">
        <v>0</v>
      </c>
      <c r="K22" s="10">
        <v>0</v>
      </c>
      <c r="L22" s="10">
        <v>0</v>
      </c>
      <c r="M22" s="11">
        <f t="shared" si="0"/>
        <v>0</v>
      </c>
      <c r="N22" s="71">
        <v>0</v>
      </c>
      <c r="O22" s="10">
        <v>0</v>
      </c>
      <c r="P22" s="10">
        <v>0</v>
      </c>
      <c r="Q22" s="70">
        <f t="shared" si="1"/>
        <v>0</v>
      </c>
      <c r="R22" s="9">
        <v>0</v>
      </c>
      <c r="S22" s="10">
        <v>0</v>
      </c>
      <c r="T22" s="10">
        <v>0</v>
      </c>
      <c r="U22" s="70">
        <f t="shared" si="2"/>
        <v>0</v>
      </c>
      <c r="V22" s="9">
        <v>0</v>
      </c>
      <c r="W22" s="10">
        <v>0</v>
      </c>
      <c r="X22" s="10">
        <v>0</v>
      </c>
      <c r="Y22" s="11">
        <f t="shared" si="3"/>
        <v>0</v>
      </c>
      <c r="Z22" s="9">
        <f t="shared" si="4"/>
        <v>0</v>
      </c>
      <c r="AA22" s="10">
        <f t="shared" si="5"/>
        <v>0</v>
      </c>
      <c r="AB22" s="10">
        <f t="shared" si="6"/>
        <v>0</v>
      </c>
      <c r="AC22" s="11">
        <f t="shared" si="7"/>
        <v>0</v>
      </c>
    </row>
    <row r="23" spans="1:29" ht="26.1" customHeight="1" x14ac:dyDescent="0.25">
      <c r="A23" s="486"/>
      <c r="B23" s="461"/>
      <c r="C23" s="490"/>
      <c r="D23" s="493"/>
      <c r="E23" s="459"/>
      <c r="F23" s="466"/>
      <c r="G23" s="469"/>
      <c r="H23" s="472" t="s">
        <v>20</v>
      </c>
      <c r="I23" s="52" t="s">
        <v>42</v>
      </c>
      <c r="J23" s="9">
        <v>0</v>
      </c>
      <c r="K23" s="10">
        <v>0</v>
      </c>
      <c r="L23" s="10">
        <v>0</v>
      </c>
      <c r="M23" s="11">
        <f t="shared" si="0"/>
        <v>0</v>
      </c>
      <c r="N23" s="71">
        <v>0</v>
      </c>
      <c r="O23" s="10">
        <v>0</v>
      </c>
      <c r="P23" s="10">
        <v>0</v>
      </c>
      <c r="Q23" s="70">
        <f t="shared" si="1"/>
        <v>0</v>
      </c>
      <c r="R23" s="9">
        <v>0</v>
      </c>
      <c r="S23" s="10">
        <v>0</v>
      </c>
      <c r="T23" s="10">
        <v>0</v>
      </c>
      <c r="U23" s="70">
        <f t="shared" si="2"/>
        <v>0</v>
      </c>
      <c r="V23" s="9">
        <v>0</v>
      </c>
      <c r="W23" s="10">
        <v>0</v>
      </c>
      <c r="X23" s="10">
        <v>0</v>
      </c>
      <c r="Y23" s="11">
        <f t="shared" si="3"/>
        <v>0</v>
      </c>
      <c r="Z23" s="9">
        <f t="shared" si="4"/>
        <v>0</v>
      </c>
      <c r="AA23" s="10">
        <f t="shared" si="5"/>
        <v>0</v>
      </c>
      <c r="AB23" s="10">
        <f t="shared" si="6"/>
        <v>0</v>
      </c>
      <c r="AC23" s="11">
        <f t="shared" si="7"/>
        <v>0</v>
      </c>
    </row>
    <row r="24" spans="1:29" ht="26.1" customHeight="1" thickBot="1" x14ac:dyDescent="0.3">
      <c r="A24" s="486"/>
      <c r="B24" s="461"/>
      <c r="C24" s="490"/>
      <c r="D24" s="493"/>
      <c r="E24" s="460"/>
      <c r="F24" s="467"/>
      <c r="G24" s="470"/>
      <c r="H24" s="473"/>
      <c r="I24" s="53" t="s">
        <v>21</v>
      </c>
      <c r="J24" s="20">
        <v>0</v>
      </c>
      <c r="K24" s="21">
        <v>0</v>
      </c>
      <c r="L24" s="21">
        <v>0</v>
      </c>
      <c r="M24" s="22">
        <f t="shared" si="0"/>
        <v>0</v>
      </c>
      <c r="N24" s="100">
        <v>0</v>
      </c>
      <c r="O24" s="21">
        <v>0</v>
      </c>
      <c r="P24" s="21">
        <v>0</v>
      </c>
      <c r="Q24" s="114">
        <f t="shared" si="1"/>
        <v>0</v>
      </c>
      <c r="R24" s="20">
        <v>0</v>
      </c>
      <c r="S24" s="21">
        <v>0</v>
      </c>
      <c r="T24" s="21">
        <v>0</v>
      </c>
      <c r="U24" s="114">
        <f t="shared" si="2"/>
        <v>0</v>
      </c>
      <c r="V24" s="20">
        <v>0</v>
      </c>
      <c r="W24" s="21">
        <v>0</v>
      </c>
      <c r="X24" s="21">
        <v>0</v>
      </c>
      <c r="Y24" s="22">
        <f t="shared" si="3"/>
        <v>0</v>
      </c>
      <c r="Z24" s="12">
        <f t="shared" si="4"/>
        <v>0</v>
      </c>
      <c r="AA24" s="13">
        <f t="shared" si="5"/>
        <v>0</v>
      </c>
      <c r="AB24" s="13">
        <f t="shared" si="6"/>
        <v>0</v>
      </c>
      <c r="AC24" s="14">
        <f t="shared" si="7"/>
        <v>0</v>
      </c>
    </row>
    <row r="25" spans="1:29" ht="25.5" customHeight="1" x14ac:dyDescent="0.25">
      <c r="A25" s="486"/>
      <c r="B25" s="461"/>
      <c r="C25" s="490"/>
      <c r="D25" s="493"/>
      <c r="E25" s="458" t="s">
        <v>170</v>
      </c>
      <c r="F25" s="474">
        <v>5160</v>
      </c>
      <c r="G25" s="468" t="s">
        <v>109</v>
      </c>
      <c r="H25" s="471" t="s">
        <v>17</v>
      </c>
      <c r="I25" s="79" t="s">
        <v>35</v>
      </c>
      <c r="J25" s="23">
        <v>32</v>
      </c>
      <c r="K25" s="24">
        <v>43</v>
      </c>
      <c r="L25" s="24">
        <v>0</v>
      </c>
      <c r="M25" s="111">
        <f t="shared" ref="M25:M34" si="8">SUM(J25:L25)</f>
        <v>75</v>
      </c>
      <c r="N25" s="23">
        <v>51</v>
      </c>
      <c r="O25" s="24">
        <v>48</v>
      </c>
      <c r="P25" s="24">
        <v>0</v>
      </c>
      <c r="Q25" s="25">
        <f t="shared" si="1"/>
        <v>99</v>
      </c>
      <c r="R25" s="97">
        <v>144</v>
      </c>
      <c r="S25" s="24">
        <v>129</v>
      </c>
      <c r="T25" s="24">
        <v>0</v>
      </c>
      <c r="U25" s="111">
        <f t="shared" si="2"/>
        <v>273</v>
      </c>
      <c r="V25" s="23">
        <v>220</v>
      </c>
      <c r="W25" s="24">
        <v>210</v>
      </c>
      <c r="X25" s="24">
        <v>0</v>
      </c>
      <c r="Y25" s="25">
        <f t="shared" si="3"/>
        <v>430</v>
      </c>
      <c r="Z25" s="23">
        <f t="shared" si="4"/>
        <v>447</v>
      </c>
      <c r="AA25" s="24">
        <f t="shared" si="5"/>
        <v>430</v>
      </c>
      <c r="AB25" s="24">
        <f t="shared" si="6"/>
        <v>0</v>
      </c>
      <c r="AC25" s="25">
        <f t="shared" si="7"/>
        <v>877</v>
      </c>
    </row>
    <row r="26" spans="1:29" ht="26.1" customHeight="1" x14ac:dyDescent="0.25">
      <c r="A26" s="486"/>
      <c r="B26" s="461"/>
      <c r="C26" s="490"/>
      <c r="D26" s="493"/>
      <c r="E26" s="459"/>
      <c r="F26" s="475"/>
      <c r="G26" s="469"/>
      <c r="H26" s="472"/>
      <c r="I26" s="80" t="s">
        <v>36</v>
      </c>
      <c r="J26" s="9">
        <v>24</v>
      </c>
      <c r="K26" s="10">
        <v>29</v>
      </c>
      <c r="L26" s="10">
        <v>0</v>
      </c>
      <c r="M26" s="70">
        <f t="shared" si="8"/>
        <v>53</v>
      </c>
      <c r="N26" s="9">
        <v>33</v>
      </c>
      <c r="O26" s="10">
        <v>24</v>
      </c>
      <c r="P26" s="10">
        <v>0</v>
      </c>
      <c r="Q26" s="11">
        <f t="shared" si="1"/>
        <v>57</v>
      </c>
      <c r="R26" s="71">
        <v>41</v>
      </c>
      <c r="S26" s="10">
        <v>45</v>
      </c>
      <c r="T26" s="10">
        <v>0</v>
      </c>
      <c r="U26" s="70">
        <f t="shared" si="2"/>
        <v>86</v>
      </c>
      <c r="V26" s="9">
        <v>57</v>
      </c>
      <c r="W26" s="10">
        <v>22</v>
      </c>
      <c r="X26" s="10">
        <v>0</v>
      </c>
      <c r="Y26" s="11">
        <f t="shared" si="3"/>
        <v>79</v>
      </c>
      <c r="Z26" s="9">
        <f t="shared" si="4"/>
        <v>155</v>
      </c>
      <c r="AA26" s="10">
        <f t="shared" si="5"/>
        <v>120</v>
      </c>
      <c r="AB26" s="10">
        <f t="shared" si="6"/>
        <v>0</v>
      </c>
      <c r="AC26" s="11">
        <f t="shared" si="7"/>
        <v>275</v>
      </c>
    </row>
    <row r="27" spans="1:29" ht="26.1" customHeight="1" x14ac:dyDescent="0.25">
      <c r="A27" s="486"/>
      <c r="B27" s="461"/>
      <c r="C27" s="490"/>
      <c r="D27" s="493"/>
      <c r="E27" s="459"/>
      <c r="F27" s="475"/>
      <c r="G27" s="469"/>
      <c r="H27" s="472"/>
      <c r="I27" s="80" t="s">
        <v>37</v>
      </c>
      <c r="J27" s="9">
        <v>64</v>
      </c>
      <c r="K27" s="10">
        <v>39</v>
      </c>
      <c r="L27" s="10">
        <v>0</v>
      </c>
      <c r="M27" s="70">
        <f t="shared" si="8"/>
        <v>103</v>
      </c>
      <c r="N27" s="9">
        <v>95</v>
      </c>
      <c r="O27" s="10">
        <v>75</v>
      </c>
      <c r="P27" s="10">
        <v>0</v>
      </c>
      <c r="Q27" s="11">
        <f t="shared" si="1"/>
        <v>170</v>
      </c>
      <c r="R27" s="71">
        <v>111</v>
      </c>
      <c r="S27" s="10">
        <v>89</v>
      </c>
      <c r="T27" s="10">
        <v>0</v>
      </c>
      <c r="U27" s="70">
        <f t="shared" si="2"/>
        <v>200</v>
      </c>
      <c r="V27" s="9">
        <v>69</v>
      </c>
      <c r="W27" s="10">
        <v>47</v>
      </c>
      <c r="X27" s="10">
        <v>0</v>
      </c>
      <c r="Y27" s="11">
        <f t="shared" si="3"/>
        <v>116</v>
      </c>
      <c r="Z27" s="9">
        <f t="shared" si="4"/>
        <v>339</v>
      </c>
      <c r="AA27" s="10">
        <f t="shared" si="5"/>
        <v>250</v>
      </c>
      <c r="AB27" s="10">
        <f t="shared" si="6"/>
        <v>0</v>
      </c>
      <c r="AC27" s="11">
        <f t="shared" si="7"/>
        <v>589</v>
      </c>
    </row>
    <row r="28" spans="1:29" ht="26.1" customHeight="1" x14ac:dyDescent="0.25">
      <c r="A28" s="487"/>
      <c r="B28" s="461"/>
      <c r="C28" s="490"/>
      <c r="D28" s="493"/>
      <c r="E28" s="459"/>
      <c r="F28" s="475"/>
      <c r="G28" s="469"/>
      <c r="H28" s="472"/>
      <c r="I28" s="80" t="s">
        <v>38</v>
      </c>
      <c r="J28" s="9">
        <v>148</v>
      </c>
      <c r="K28" s="10">
        <v>100</v>
      </c>
      <c r="L28" s="10">
        <v>0</v>
      </c>
      <c r="M28" s="70">
        <f t="shared" si="8"/>
        <v>248</v>
      </c>
      <c r="N28" s="9">
        <v>208</v>
      </c>
      <c r="O28" s="10">
        <v>165</v>
      </c>
      <c r="P28" s="10">
        <v>0</v>
      </c>
      <c r="Q28" s="11">
        <f t="shared" si="1"/>
        <v>373</v>
      </c>
      <c r="R28" s="71">
        <v>274</v>
      </c>
      <c r="S28" s="10">
        <v>159</v>
      </c>
      <c r="T28" s="10">
        <v>0</v>
      </c>
      <c r="U28" s="70">
        <f t="shared" si="2"/>
        <v>433</v>
      </c>
      <c r="V28" s="9">
        <v>158</v>
      </c>
      <c r="W28" s="10">
        <v>103</v>
      </c>
      <c r="X28" s="10">
        <v>0</v>
      </c>
      <c r="Y28" s="11">
        <f t="shared" si="3"/>
        <v>261</v>
      </c>
      <c r="Z28" s="9">
        <f t="shared" si="4"/>
        <v>788</v>
      </c>
      <c r="AA28" s="10">
        <f t="shared" si="5"/>
        <v>527</v>
      </c>
      <c r="AB28" s="10">
        <f t="shared" si="6"/>
        <v>0</v>
      </c>
      <c r="AC28" s="11">
        <f t="shared" si="7"/>
        <v>1315</v>
      </c>
    </row>
    <row r="29" spans="1:29" ht="26.1" customHeight="1" thickBot="1" x14ac:dyDescent="0.3">
      <c r="A29" s="488" t="s">
        <v>163</v>
      </c>
      <c r="B29" s="461"/>
      <c r="C29" s="490"/>
      <c r="D29" s="493"/>
      <c r="E29" s="459"/>
      <c r="F29" s="475"/>
      <c r="G29" s="469"/>
      <c r="H29" s="472"/>
      <c r="I29" s="81" t="s">
        <v>39</v>
      </c>
      <c r="J29" s="12">
        <v>75</v>
      </c>
      <c r="K29" s="13">
        <v>79</v>
      </c>
      <c r="L29" s="13">
        <v>0</v>
      </c>
      <c r="M29" s="112">
        <f t="shared" si="8"/>
        <v>154</v>
      </c>
      <c r="N29" s="12">
        <v>114</v>
      </c>
      <c r="O29" s="13">
        <v>123</v>
      </c>
      <c r="P29" s="13">
        <v>0</v>
      </c>
      <c r="Q29" s="14">
        <f t="shared" si="1"/>
        <v>237</v>
      </c>
      <c r="R29" s="98">
        <v>99</v>
      </c>
      <c r="S29" s="13">
        <v>94</v>
      </c>
      <c r="T29" s="13">
        <v>0</v>
      </c>
      <c r="U29" s="112">
        <f t="shared" si="2"/>
        <v>193</v>
      </c>
      <c r="V29" s="12">
        <v>89</v>
      </c>
      <c r="W29" s="13">
        <v>69</v>
      </c>
      <c r="X29" s="13">
        <v>0</v>
      </c>
      <c r="Y29" s="14">
        <f t="shared" si="3"/>
        <v>158</v>
      </c>
      <c r="Z29" s="12">
        <f t="shared" si="4"/>
        <v>377</v>
      </c>
      <c r="AA29" s="13">
        <f t="shared" si="5"/>
        <v>365</v>
      </c>
      <c r="AB29" s="13">
        <f t="shared" si="6"/>
        <v>0</v>
      </c>
      <c r="AC29" s="14">
        <f t="shared" si="7"/>
        <v>742</v>
      </c>
    </row>
    <row r="30" spans="1:29" ht="40.5" customHeight="1" thickBot="1" x14ac:dyDescent="0.3">
      <c r="A30" s="486"/>
      <c r="B30" s="461"/>
      <c r="C30" s="490"/>
      <c r="D30" s="493"/>
      <c r="E30" s="459"/>
      <c r="F30" s="475"/>
      <c r="G30" s="469"/>
      <c r="H30" s="472"/>
      <c r="I30" s="87" t="s">
        <v>161</v>
      </c>
      <c r="J30" s="17">
        <f>SUM(J25:J29)</f>
        <v>343</v>
      </c>
      <c r="K30" s="18">
        <f>SUM(K25:K29)</f>
        <v>290</v>
      </c>
      <c r="L30" s="18">
        <f>SUM(L25:L29)</f>
        <v>0</v>
      </c>
      <c r="M30" s="77">
        <f t="shared" si="8"/>
        <v>633</v>
      </c>
      <c r="N30" s="17">
        <f>SUM(N25:N29)</f>
        <v>501</v>
      </c>
      <c r="O30" s="18">
        <f>SUM(O25:O29)</f>
        <v>435</v>
      </c>
      <c r="P30" s="18">
        <f>SUM(P25:P29)</f>
        <v>0</v>
      </c>
      <c r="Q30" s="19">
        <f t="shared" si="1"/>
        <v>936</v>
      </c>
      <c r="R30" s="99">
        <f>SUM(R25:R29)</f>
        <v>669</v>
      </c>
      <c r="S30" s="18">
        <f>SUM(S25:S29)</f>
        <v>516</v>
      </c>
      <c r="T30" s="18">
        <f>SUM(T25:T29)</f>
        <v>0</v>
      </c>
      <c r="U30" s="77">
        <f t="shared" si="2"/>
        <v>1185</v>
      </c>
      <c r="V30" s="17">
        <f>SUM(V25:V29)</f>
        <v>593</v>
      </c>
      <c r="W30" s="18">
        <f>SUM(W25:W29)</f>
        <v>451</v>
      </c>
      <c r="X30" s="18">
        <f>SUM(X25:X29)</f>
        <v>0</v>
      </c>
      <c r="Y30" s="19">
        <f t="shared" si="3"/>
        <v>1044</v>
      </c>
      <c r="Z30" s="17">
        <f t="shared" si="4"/>
        <v>2106</v>
      </c>
      <c r="AA30" s="18">
        <f t="shared" si="5"/>
        <v>1692</v>
      </c>
      <c r="AB30" s="18">
        <f t="shared" si="6"/>
        <v>0</v>
      </c>
      <c r="AC30" s="19">
        <f t="shared" si="7"/>
        <v>3798</v>
      </c>
    </row>
    <row r="31" spans="1:29" ht="26.1" customHeight="1" x14ac:dyDescent="0.25">
      <c r="A31" s="486"/>
      <c r="B31" s="461"/>
      <c r="C31" s="490"/>
      <c r="D31" s="493"/>
      <c r="E31" s="459"/>
      <c r="F31" s="475"/>
      <c r="G31" s="469"/>
      <c r="H31" s="472" t="s">
        <v>18</v>
      </c>
      <c r="I31" s="74" t="s">
        <v>19</v>
      </c>
      <c r="J31" s="6">
        <v>106</v>
      </c>
      <c r="K31" s="7">
        <v>80</v>
      </c>
      <c r="L31" s="7">
        <v>0</v>
      </c>
      <c r="M31" s="75">
        <f t="shared" si="8"/>
        <v>186</v>
      </c>
      <c r="N31" s="6">
        <v>135</v>
      </c>
      <c r="O31" s="7">
        <v>120</v>
      </c>
      <c r="P31" s="7">
        <v>0</v>
      </c>
      <c r="Q31" s="8">
        <f t="shared" si="1"/>
        <v>255</v>
      </c>
      <c r="R31" s="76">
        <v>120</v>
      </c>
      <c r="S31" s="7">
        <v>78</v>
      </c>
      <c r="T31" s="7">
        <v>0</v>
      </c>
      <c r="U31" s="75">
        <f t="shared" si="2"/>
        <v>198</v>
      </c>
      <c r="V31" s="6">
        <v>61</v>
      </c>
      <c r="W31" s="7">
        <v>39</v>
      </c>
      <c r="X31" s="7">
        <v>0</v>
      </c>
      <c r="Y31" s="8">
        <f t="shared" si="3"/>
        <v>100</v>
      </c>
      <c r="Z31" s="6">
        <f t="shared" si="4"/>
        <v>422</v>
      </c>
      <c r="AA31" s="7">
        <f t="shared" si="5"/>
        <v>317</v>
      </c>
      <c r="AB31" s="7">
        <f t="shared" si="6"/>
        <v>0</v>
      </c>
      <c r="AC31" s="8">
        <f t="shared" si="7"/>
        <v>739</v>
      </c>
    </row>
    <row r="32" spans="1:29" ht="26.1" customHeight="1" x14ac:dyDescent="0.25">
      <c r="A32" s="486"/>
      <c r="B32" s="461"/>
      <c r="C32" s="490"/>
      <c r="D32" s="493"/>
      <c r="E32" s="459"/>
      <c r="F32" s="475"/>
      <c r="G32" s="469"/>
      <c r="H32" s="472"/>
      <c r="I32" s="52" t="s">
        <v>41</v>
      </c>
      <c r="J32" s="9">
        <v>237</v>
      </c>
      <c r="K32" s="10">
        <v>210</v>
      </c>
      <c r="L32" s="10">
        <v>0</v>
      </c>
      <c r="M32" s="70">
        <f t="shared" si="8"/>
        <v>447</v>
      </c>
      <c r="N32" s="9">
        <v>366</v>
      </c>
      <c r="O32" s="10">
        <v>315</v>
      </c>
      <c r="P32" s="10">
        <v>0</v>
      </c>
      <c r="Q32" s="11">
        <f t="shared" si="1"/>
        <v>681</v>
      </c>
      <c r="R32" s="71">
        <v>465</v>
      </c>
      <c r="S32" s="10">
        <v>368</v>
      </c>
      <c r="T32" s="10">
        <v>0</v>
      </c>
      <c r="U32" s="70">
        <f t="shared" si="2"/>
        <v>833</v>
      </c>
      <c r="V32" s="9">
        <v>532</v>
      </c>
      <c r="W32" s="10">
        <v>412</v>
      </c>
      <c r="X32" s="10">
        <v>0</v>
      </c>
      <c r="Y32" s="11">
        <f t="shared" si="3"/>
        <v>944</v>
      </c>
      <c r="Z32" s="9">
        <f t="shared" si="4"/>
        <v>1600</v>
      </c>
      <c r="AA32" s="10">
        <f t="shared" si="5"/>
        <v>1305</v>
      </c>
      <c r="AB32" s="10">
        <f t="shared" si="6"/>
        <v>0</v>
      </c>
      <c r="AC32" s="11">
        <f t="shared" si="7"/>
        <v>2905</v>
      </c>
    </row>
    <row r="33" spans="1:29" ht="26.1" customHeight="1" x14ac:dyDescent="0.25">
      <c r="A33" s="486"/>
      <c r="B33" s="461"/>
      <c r="C33" s="490"/>
      <c r="D33" s="493"/>
      <c r="E33" s="459"/>
      <c r="F33" s="475"/>
      <c r="G33" s="469"/>
      <c r="H33" s="472" t="s">
        <v>20</v>
      </c>
      <c r="I33" s="52" t="s">
        <v>42</v>
      </c>
      <c r="J33" s="9">
        <v>2</v>
      </c>
      <c r="K33" s="10">
        <v>7</v>
      </c>
      <c r="L33" s="10">
        <v>0</v>
      </c>
      <c r="M33" s="70">
        <f t="shared" si="8"/>
        <v>9</v>
      </c>
      <c r="N33" s="9">
        <v>0</v>
      </c>
      <c r="O33" s="10">
        <v>0</v>
      </c>
      <c r="P33" s="10">
        <v>0</v>
      </c>
      <c r="Q33" s="11">
        <f t="shared" si="1"/>
        <v>0</v>
      </c>
      <c r="R33" s="71">
        <v>1</v>
      </c>
      <c r="S33" s="10">
        <v>1</v>
      </c>
      <c r="T33" s="10">
        <v>0</v>
      </c>
      <c r="U33" s="70">
        <f t="shared" si="2"/>
        <v>2</v>
      </c>
      <c r="V33" s="9">
        <v>2</v>
      </c>
      <c r="W33" s="10">
        <v>1</v>
      </c>
      <c r="X33" s="10">
        <v>0</v>
      </c>
      <c r="Y33" s="11">
        <f t="shared" si="3"/>
        <v>3</v>
      </c>
      <c r="Z33" s="9">
        <f t="shared" si="4"/>
        <v>5</v>
      </c>
      <c r="AA33" s="10">
        <f t="shared" si="5"/>
        <v>9</v>
      </c>
      <c r="AB33" s="10">
        <f t="shared" si="6"/>
        <v>0</v>
      </c>
      <c r="AC33" s="11">
        <f t="shared" si="7"/>
        <v>14</v>
      </c>
    </row>
    <row r="34" spans="1:29" ht="26.1" customHeight="1" thickBot="1" x14ac:dyDescent="0.3">
      <c r="A34" s="486"/>
      <c r="B34" s="461"/>
      <c r="C34" s="490"/>
      <c r="D34" s="493"/>
      <c r="E34" s="460"/>
      <c r="F34" s="476"/>
      <c r="G34" s="470"/>
      <c r="H34" s="473"/>
      <c r="I34" s="53" t="s">
        <v>21</v>
      </c>
      <c r="J34" s="20">
        <v>237</v>
      </c>
      <c r="K34" s="21">
        <v>210</v>
      </c>
      <c r="L34" s="21">
        <v>0</v>
      </c>
      <c r="M34" s="114">
        <f t="shared" si="8"/>
        <v>447</v>
      </c>
      <c r="N34" s="20">
        <v>366</v>
      </c>
      <c r="O34" s="21">
        <v>315</v>
      </c>
      <c r="P34" s="21">
        <v>0</v>
      </c>
      <c r="Q34" s="22">
        <f t="shared" si="1"/>
        <v>681</v>
      </c>
      <c r="R34" s="100">
        <v>465</v>
      </c>
      <c r="S34" s="21">
        <v>368</v>
      </c>
      <c r="T34" s="21">
        <v>0</v>
      </c>
      <c r="U34" s="114">
        <f t="shared" si="2"/>
        <v>833</v>
      </c>
      <c r="V34" s="20">
        <v>532</v>
      </c>
      <c r="W34" s="21">
        <v>412</v>
      </c>
      <c r="X34" s="21">
        <v>0</v>
      </c>
      <c r="Y34" s="22">
        <f t="shared" si="3"/>
        <v>944</v>
      </c>
      <c r="Z34" s="20">
        <f t="shared" si="4"/>
        <v>1600</v>
      </c>
      <c r="AA34" s="21">
        <f t="shared" si="5"/>
        <v>1305</v>
      </c>
      <c r="AB34" s="21">
        <f t="shared" si="6"/>
        <v>0</v>
      </c>
      <c r="AC34" s="22">
        <f t="shared" si="7"/>
        <v>2905</v>
      </c>
    </row>
    <row r="35" spans="1:29" ht="26.1" customHeight="1" x14ac:dyDescent="0.25">
      <c r="A35" s="486"/>
      <c r="B35" s="461"/>
      <c r="C35" s="490"/>
      <c r="D35" s="493"/>
      <c r="E35" s="458" t="s">
        <v>169</v>
      </c>
      <c r="F35" s="474">
        <v>4080</v>
      </c>
      <c r="G35" s="477" t="s">
        <v>172</v>
      </c>
      <c r="H35" s="471" t="s">
        <v>17</v>
      </c>
      <c r="I35" s="121" t="s">
        <v>35</v>
      </c>
      <c r="J35" s="76">
        <v>0</v>
      </c>
      <c r="K35" s="7">
        <v>0</v>
      </c>
      <c r="L35" s="7">
        <v>0</v>
      </c>
      <c r="M35" s="75">
        <f t="shared" ref="M35:M44" si="9">SUM(J35:L35)</f>
        <v>0</v>
      </c>
      <c r="N35" s="6">
        <v>12</v>
      </c>
      <c r="O35" s="7">
        <v>1</v>
      </c>
      <c r="P35" s="7">
        <v>0</v>
      </c>
      <c r="Q35" s="8">
        <f t="shared" ref="Q35:Q44" si="10">SUM(N35:P35)</f>
        <v>13</v>
      </c>
      <c r="R35" s="76">
        <v>115</v>
      </c>
      <c r="S35" s="7">
        <v>92</v>
      </c>
      <c r="T35" s="7">
        <v>0</v>
      </c>
      <c r="U35" s="75">
        <f t="shared" ref="U35:U44" si="11">SUM(R35:T35)</f>
        <v>207</v>
      </c>
      <c r="V35" s="23">
        <v>181</v>
      </c>
      <c r="W35" s="24">
        <v>151</v>
      </c>
      <c r="X35" s="24">
        <v>0</v>
      </c>
      <c r="Y35" s="25">
        <f t="shared" ref="Y35:Y44" si="12">SUM(V35:X35)</f>
        <v>332</v>
      </c>
      <c r="Z35" s="6">
        <f t="shared" si="4"/>
        <v>308</v>
      </c>
      <c r="AA35" s="7">
        <f t="shared" si="5"/>
        <v>244</v>
      </c>
      <c r="AB35" s="7">
        <f t="shared" si="6"/>
        <v>0</v>
      </c>
      <c r="AC35" s="8">
        <f t="shared" si="7"/>
        <v>552</v>
      </c>
    </row>
    <row r="36" spans="1:29" ht="26.1" customHeight="1" x14ac:dyDescent="0.25">
      <c r="A36" s="486"/>
      <c r="B36" s="461"/>
      <c r="C36" s="490"/>
      <c r="D36" s="493"/>
      <c r="E36" s="459"/>
      <c r="F36" s="475"/>
      <c r="G36" s="477"/>
      <c r="H36" s="472"/>
      <c r="I36" s="122" t="s">
        <v>36</v>
      </c>
      <c r="J36" s="71">
        <v>5</v>
      </c>
      <c r="K36" s="10">
        <v>0</v>
      </c>
      <c r="L36" s="10">
        <v>0</v>
      </c>
      <c r="M36" s="70">
        <f t="shared" si="9"/>
        <v>5</v>
      </c>
      <c r="N36" s="9">
        <v>3</v>
      </c>
      <c r="O36" s="10">
        <v>0</v>
      </c>
      <c r="P36" s="10">
        <v>0</v>
      </c>
      <c r="Q36" s="11">
        <f t="shared" si="10"/>
        <v>3</v>
      </c>
      <c r="R36" s="71">
        <v>6</v>
      </c>
      <c r="S36" s="10">
        <v>2</v>
      </c>
      <c r="T36" s="10">
        <v>0</v>
      </c>
      <c r="U36" s="70">
        <f t="shared" si="11"/>
        <v>8</v>
      </c>
      <c r="V36" s="9">
        <v>7</v>
      </c>
      <c r="W36" s="10">
        <v>8</v>
      </c>
      <c r="X36" s="10">
        <v>0</v>
      </c>
      <c r="Y36" s="11">
        <f t="shared" si="12"/>
        <v>15</v>
      </c>
      <c r="Z36" s="9">
        <f t="shared" si="4"/>
        <v>21</v>
      </c>
      <c r="AA36" s="10">
        <f t="shared" si="5"/>
        <v>10</v>
      </c>
      <c r="AB36" s="10">
        <f t="shared" si="6"/>
        <v>0</v>
      </c>
      <c r="AC36" s="11">
        <f t="shared" si="7"/>
        <v>31</v>
      </c>
    </row>
    <row r="37" spans="1:29" ht="26.1" customHeight="1" x14ac:dyDescent="0.25">
      <c r="A37" s="486"/>
      <c r="B37" s="461"/>
      <c r="C37" s="490"/>
      <c r="D37" s="493"/>
      <c r="E37" s="459"/>
      <c r="F37" s="475"/>
      <c r="G37" s="477"/>
      <c r="H37" s="472"/>
      <c r="I37" s="122" t="s">
        <v>37</v>
      </c>
      <c r="J37" s="71">
        <v>8</v>
      </c>
      <c r="K37" s="10">
        <v>0</v>
      </c>
      <c r="L37" s="10">
        <v>0</v>
      </c>
      <c r="M37" s="70">
        <f t="shared" si="9"/>
        <v>8</v>
      </c>
      <c r="N37" s="9">
        <v>18</v>
      </c>
      <c r="O37" s="10">
        <v>5</v>
      </c>
      <c r="P37" s="10">
        <v>0</v>
      </c>
      <c r="Q37" s="11">
        <f t="shared" si="10"/>
        <v>23</v>
      </c>
      <c r="R37" s="71">
        <v>26</v>
      </c>
      <c r="S37" s="10">
        <v>3</v>
      </c>
      <c r="T37" s="10">
        <v>0</v>
      </c>
      <c r="U37" s="70">
        <f t="shared" si="11"/>
        <v>29</v>
      </c>
      <c r="V37" s="9">
        <v>17</v>
      </c>
      <c r="W37" s="10">
        <v>12</v>
      </c>
      <c r="X37" s="10">
        <v>0</v>
      </c>
      <c r="Y37" s="11">
        <f t="shared" si="12"/>
        <v>29</v>
      </c>
      <c r="Z37" s="9">
        <f t="shared" si="4"/>
        <v>69</v>
      </c>
      <c r="AA37" s="10">
        <f t="shared" si="5"/>
        <v>20</v>
      </c>
      <c r="AB37" s="10">
        <f t="shared" si="6"/>
        <v>0</v>
      </c>
      <c r="AC37" s="11">
        <f t="shared" si="7"/>
        <v>89</v>
      </c>
    </row>
    <row r="38" spans="1:29" ht="26.1" customHeight="1" x14ac:dyDescent="0.25">
      <c r="A38" s="486"/>
      <c r="B38" s="461"/>
      <c r="C38" s="490"/>
      <c r="D38" s="493"/>
      <c r="E38" s="459"/>
      <c r="F38" s="475"/>
      <c r="G38" s="477"/>
      <c r="H38" s="472"/>
      <c r="I38" s="122" t="s">
        <v>38</v>
      </c>
      <c r="J38" s="71">
        <v>58</v>
      </c>
      <c r="K38" s="10">
        <v>0</v>
      </c>
      <c r="L38" s="10">
        <v>0</v>
      </c>
      <c r="M38" s="70">
        <f t="shared" si="9"/>
        <v>58</v>
      </c>
      <c r="N38" s="9">
        <v>73</v>
      </c>
      <c r="O38" s="10">
        <v>11</v>
      </c>
      <c r="P38" s="10">
        <v>0</v>
      </c>
      <c r="Q38" s="11">
        <f t="shared" si="10"/>
        <v>84</v>
      </c>
      <c r="R38" s="71">
        <v>85</v>
      </c>
      <c r="S38" s="10">
        <v>38</v>
      </c>
      <c r="T38" s="10">
        <v>0</v>
      </c>
      <c r="U38" s="70">
        <f t="shared" si="11"/>
        <v>123</v>
      </c>
      <c r="V38" s="9">
        <v>71</v>
      </c>
      <c r="W38" s="10">
        <v>16</v>
      </c>
      <c r="X38" s="10">
        <v>0</v>
      </c>
      <c r="Y38" s="11">
        <f t="shared" si="12"/>
        <v>87</v>
      </c>
      <c r="Z38" s="9">
        <f t="shared" si="4"/>
        <v>287</v>
      </c>
      <c r="AA38" s="10">
        <f t="shared" si="5"/>
        <v>65</v>
      </c>
      <c r="AB38" s="10">
        <f t="shared" si="6"/>
        <v>0</v>
      </c>
      <c r="AC38" s="11">
        <f t="shared" si="7"/>
        <v>352</v>
      </c>
    </row>
    <row r="39" spans="1:29" ht="26.1" customHeight="1" thickBot="1" x14ac:dyDescent="0.3">
      <c r="A39" s="486"/>
      <c r="B39" s="461"/>
      <c r="C39" s="490"/>
      <c r="D39" s="493"/>
      <c r="E39" s="459"/>
      <c r="F39" s="475"/>
      <c r="G39" s="477"/>
      <c r="H39" s="472"/>
      <c r="I39" s="123" t="s">
        <v>39</v>
      </c>
      <c r="J39" s="98">
        <v>36</v>
      </c>
      <c r="K39" s="13">
        <v>0</v>
      </c>
      <c r="L39" s="13">
        <v>0</v>
      </c>
      <c r="M39" s="112">
        <f t="shared" si="9"/>
        <v>36</v>
      </c>
      <c r="N39" s="12">
        <v>19</v>
      </c>
      <c r="O39" s="13">
        <v>3</v>
      </c>
      <c r="P39" s="13">
        <v>0</v>
      </c>
      <c r="Q39" s="14">
        <f t="shared" si="10"/>
        <v>22</v>
      </c>
      <c r="R39" s="98">
        <v>27</v>
      </c>
      <c r="S39" s="13">
        <v>36</v>
      </c>
      <c r="T39" s="13">
        <v>0</v>
      </c>
      <c r="U39" s="112">
        <f t="shared" si="11"/>
        <v>63</v>
      </c>
      <c r="V39" s="12">
        <v>22</v>
      </c>
      <c r="W39" s="13">
        <v>13</v>
      </c>
      <c r="X39" s="13">
        <v>0</v>
      </c>
      <c r="Y39" s="14">
        <f t="shared" si="12"/>
        <v>35</v>
      </c>
      <c r="Z39" s="12">
        <f t="shared" si="4"/>
        <v>104</v>
      </c>
      <c r="AA39" s="13">
        <f t="shared" si="5"/>
        <v>52</v>
      </c>
      <c r="AB39" s="13">
        <f t="shared" si="6"/>
        <v>0</v>
      </c>
      <c r="AC39" s="14">
        <f t="shared" si="7"/>
        <v>156</v>
      </c>
    </row>
    <row r="40" spans="1:29" ht="39.75" customHeight="1" thickBot="1" x14ac:dyDescent="0.3">
      <c r="A40" s="487"/>
      <c r="B40" s="461"/>
      <c r="C40" s="490"/>
      <c r="D40" s="493"/>
      <c r="E40" s="459"/>
      <c r="F40" s="475"/>
      <c r="G40" s="477"/>
      <c r="H40" s="472"/>
      <c r="I40" s="129" t="s">
        <v>50</v>
      </c>
      <c r="J40" s="99">
        <f>SUM(J35:J39)</f>
        <v>107</v>
      </c>
      <c r="K40" s="18">
        <f>SUM(K35:K39)</f>
        <v>0</v>
      </c>
      <c r="L40" s="18">
        <f>SUM(L35:L39)</f>
        <v>0</v>
      </c>
      <c r="M40" s="77">
        <f t="shared" si="9"/>
        <v>107</v>
      </c>
      <c r="N40" s="17">
        <f>SUM(N35:N39)</f>
        <v>125</v>
      </c>
      <c r="O40" s="18">
        <f>SUM(O35:O39)</f>
        <v>20</v>
      </c>
      <c r="P40" s="18">
        <f>SUM(P35:P39)</f>
        <v>0</v>
      </c>
      <c r="Q40" s="19">
        <f t="shared" si="10"/>
        <v>145</v>
      </c>
      <c r="R40" s="99">
        <f>SUM(R35:R39)</f>
        <v>259</v>
      </c>
      <c r="S40" s="18">
        <f>SUM(S35:S39)</f>
        <v>171</v>
      </c>
      <c r="T40" s="18">
        <f>SUM(T35:T39)</f>
        <v>0</v>
      </c>
      <c r="U40" s="77">
        <f t="shared" si="11"/>
        <v>430</v>
      </c>
      <c r="V40" s="17">
        <f>SUM(V35:V39)</f>
        <v>298</v>
      </c>
      <c r="W40" s="18">
        <f>SUM(W35:W39)</f>
        <v>200</v>
      </c>
      <c r="X40" s="18">
        <f>SUM(X35:X39)</f>
        <v>0</v>
      </c>
      <c r="Y40" s="19">
        <f t="shared" si="12"/>
        <v>498</v>
      </c>
      <c r="Z40" s="17">
        <f t="shared" si="4"/>
        <v>789</v>
      </c>
      <c r="AA40" s="18">
        <f t="shared" si="5"/>
        <v>391</v>
      </c>
      <c r="AB40" s="18">
        <f t="shared" si="6"/>
        <v>0</v>
      </c>
      <c r="AC40" s="19">
        <f t="shared" si="7"/>
        <v>1180</v>
      </c>
    </row>
    <row r="41" spans="1:29" ht="26.1" customHeight="1" x14ac:dyDescent="0.25">
      <c r="A41" s="488" t="s">
        <v>107</v>
      </c>
      <c r="B41" s="461"/>
      <c r="C41" s="490"/>
      <c r="D41" s="493"/>
      <c r="E41" s="459"/>
      <c r="F41" s="475"/>
      <c r="G41" s="477"/>
      <c r="H41" s="472" t="s">
        <v>18</v>
      </c>
      <c r="I41" s="78" t="s">
        <v>19</v>
      </c>
      <c r="J41" s="76">
        <v>0</v>
      </c>
      <c r="K41" s="7">
        <v>0</v>
      </c>
      <c r="L41" s="7">
        <v>0</v>
      </c>
      <c r="M41" s="75">
        <f t="shared" si="9"/>
        <v>0</v>
      </c>
      <c r="N41" s="6">
        <v>0</v>
      </c>
      <c r="O41" s="7">
        <v>0</v>
      </c>
      <c r="P41" s="7">
        <v>0</v>
      </c>
      <c r="Q41" s="8">
        <f t="shared" si="10"/>
        <v>0</v>
      </c>
      <c r="R41" s="76">
        <v>5</v>
      </c>
      <c r="S41" s="7">
        <v>0</v>
      </c>
      <c r="T41" s="7">
        <v>0</v>
      </c>
      <c r="U41" s="75">
        <f t="shared" si="11"/>
        <v>5</v>
      </c>
      <c r="V41" s="6">
        <v>5</v>
      </c>
      <c r="W41" s="7">
        <v>0</v>
      </c>
      <c r="X41" s="7">
        <v>0</v>
      </c>
      <c r="Y41" s="8">
        <f t="shared" si="12"/>
        <v>5</v>
      </c>
      <c r="Z41" s="6">
        <f t="shared" si="4"/>
        <v>10</v>
      </c>
      <c r="AA41" s="7">
        <f t="shared" si="5"/>
        <v>0</v>
      </c>
      <c r="AB41" s="7">
        <f t="shared" si="6"/>
        <v>0</v>
      </c>
      <c r="AC41" s="8">
        <f t="shared" si="7"/>
        <v>10</v>
      </c>
    </row>
    <row r="42" spans="1:29" ht="26.1" customHeight="1" x14ac:dyDescent="0.25">
      <c r="A42" s="486"/>
      <c r="B42" s="461"/>
      <c r="C42" s="490"/>
      <c r="D42" s="493"/>
      <c r="E42" s="459"/>
      <c r="F42" s="475"/>
      <c r="G42" s="477"/>
      <c r="H42" s="472"/>
      <c r="I42" s="56" t="s">
        <v>41</v>
      </c>
      <c r="J42" s="71">
        <v>107</v>
      </c>
      <c r="K42" s="10">
        <v>0</v>
      </c>
      <c r="L42" s="10">
        <v>0</v>
      </c>
      <c r="M42" s="70">
        <f t="shared" si="9"/>
        <v>107</v>
      </c>
      <c r="N42" s="9">
        <v>125</v>
      </c>
      <c r="O42" s="10">
        <v>20</v>
      </c>
      <c r="P42" s="10">
        <v>0</v>
      </c>
      <c r="Q42" s="11">
        <f t="shared" si="10"/>
        <v>145</v>
      </c>
      <c r="R42" s="71">
        <v>254</v>
      </c>
      <c r="S42" s="10">
        <v>171</v>
      </c>
      <c r="T42" s="10">
        <v>0</v>
      </c>
      <c r="U42" s="70">
        <f t="shared" si="11"/>
        <v>425</v>
      </c>
      <c r="V42" s="9">
        <v>293</v>
      </c>
      <c r="W42" s="10">
        <v>200</v>
      </c>
      <c r="X42" s="10">
        <v>0</v>
      </c>
      <c r="Y42" s="11">
        <f t="shared" si="12"/>
        <v>493</v>
      </c>
      <c r="Z42" s="9">
        <f t="shared" si="4"/>
        <v>779</v>
      </c>
      <c r="AA42" s="10">
        <f t="shared" si="5"/>
        <v>391</v>
      </c>
      <c r="AB42" s="10">
        <f t="shared" si="6"/>
        <v>0</v>
      </c>
      <c r="AC42" s="11">
        <f t="shared" si="7"/>
        <v>1170</v>
      </c>
    </row>
    <row r="43" spans="1:29" ht="26.1" customHeight="1" x14ac:dyDescent="0.25">
      <c r="A43" s="486"/>
      <c r="B43" s="461"/>
      <c r="C43" s="490"/>
      <c r="D43" s="493"/>
      <c r="E43" s="459"/>
      <c r="F43" s="475"/>
      <c r="G43" s="477"/>
      <c r="H43" s="472" t="s">
        <v>20</v>
      </c>
      <c r="I43" s="56" t="s">
        <v>42</v>
      </c>
      <c r="J43" s="71">
        <v>0</v>
      </c>
      <c r="K43" s="10">
        <v>0</v>
      </c>
      <c r="L43" s="10">
        <v>0</v>
      </c>
      <c r="M43" s="70">
        <f t="shared" si="9"/>
        <v>0</v>
      </c>
      <c r="N43" s="9">
        <v>0</v>
      </c>
      <c r="O43" s="10">
        <v>0</v>
      </c>
      <c r="P43" s="10">
        <v>0</v>
      </c>
      <c r="Q43" s="11">
        <f t="shared" si="10"/>
        <v>0</v>
      </c>
      <c r="R43" s="71">
        <v>0</v>
      </c>
      <c r="S43" s="10">
        <v>0</v>
      </c>
      <c r="T43" s="10">
        <v>0</v>
      </c>
      <c r="U43" s="70">
        <f t="shared" si="11"/>
        <v>0</v>
      </c>
      <c r="V43" s="9">
        <v>1</v>
      </c>
      <c r="W43" s="10">
        <v>0</v>
      </c>
      <c r="X43" s="10">
        <v>0</v>
      </c>
      <c r="Y43" s="11">
        <f t="shared" si="12"/>
        <v>1</v>
      </c>
      <c r="Z43" s="9">
        <f t="shared" si="4"/>
        <v>1</v>
      </c>
      <c r="AA43" s="10">
        <f t="shared" si="5"/>
        <v>0</v>
      </c>
      <c r="AB43" s="10">
        <f t="shared" si="6"/>
        <v>0</v>
      </c>
      <c r="AC43" s="11">
        <f t="shared" si="7"/>
        <v>1</v>
      </c>
    </row>
    <row r="44" spans="1:29" ht="26.1" customHeight="1" thickBot="1" x14ac:dyDescent="0.3">
      <c r="A44" s="486"/>
      <c r="B44" s="461"/>
      <c r="C44" s="490"/>
      <c r="D44" s="493"/>
      <c r="E44" s="460"/>
      <c r="F44" s="476"/>
      <c r="G44" s="477"/>
      <c r="H44" s="473"/>
      <c r="I44" s="57" t="s">
        <v>21</v>
      </c>
      <c r="J44" s="71">
        <v>107</v>
      </c>
      <c r="K44" s="10">
        <v>0</v>
      </c>
      <c r="L44" s="10">
        <v>0</v>
      </c>
      <c r="M44" s="70">
        <f t="shared" si="9"/>
        <v>107</v>
      </c>
      <c r="N44" s="20">
        <v>125</v>
      </c>
      <c r="O44" s="21">
        <v>20</v>
      </c>
      <c r="P44" s="21">
        <v>0</v>
      </c>
      <c r="Q44" s="22">
        <f t="shared" si="10"/>
        <v>145</v>
      </c>
      <c r="R44" s="71">
        <v>254</v>
      </c>
      <c r="S44" s="10">
        <v>171</v>
      </c>
      <c r="T44" s="10">
        <v>0</v>
      </c>
      <c r="U44" s="70">
        <f t="shared" si="11"/>
        <v>425</v>
      </c>
      <c r="V44" s="20">
        <v>293</v>
      </c>
      <c r="W44" s="21">
        <v>200</v>
      </c>
      <c r="X44" s="21">
        <v>0</v>
      </c>
      <c r="Y44" s="22">
        <f t="shared" si="12"/>
        <v>493</v>
      </c>
      <c r="Z44" s="12">
        <f t="shared" si="4"/>
        <v>779</v>
      </c>
      <c r="AA44" s="13">
        <f t="shared" si="5"/>
        <v>391</v>
      </c>
      <c r="AB44" s="13">
        <f t="shared" si="6"/>
        <v>0</v>
      </c>
      <c r="AC44" s="14">
        <f t="shared" si="7"/>
        <v>1170</v>
      </c>
    </row>
    <row r="45" spans="1:29" ht="26.1" customHeight="1" x14ac:dyDescent="0.25">
      <c r="A45" s="486"/>
      <c r="B45" s="461"/>
      <c r="C45" s="490"/>
      <c r="D45" s="493"/>
      <c r="E45" s="478" t="s">
        <v>168</v>
      </c>
      <c r="F45" s="481"/>
      <c r="G45" s="484" t="s">
        <v>166</v>
      </c>
      <c r="H45" s="485" t="s">
        <v>17</v>
      </c>
      <c r="I45" s="79" t="s">
        <v>35</v>
      </c>
      <c r="J45" s="23">
        <v>32</v>
      </c>
      <c r="K45" s="24">
        <v>43</v>
      </c>
      <c r="L45" s="24">
        <v>0</v>
      </c>
      <c r="M45" s="25">
        <f>SUM(J45:L45)</f>
        <v>75</v>
      </c>
      <c r="N45" s="97">
        <v>51</v>
      </c>
      <c r="O45" s="24">
        <v>48</v>
      </c>
      <c r="P45" s="24">
        <v>0</v>
      </c>
      <c r="Q45" s="111">
        <f>SUM(N45:P45)</f>
        <v>99</v>
      </c>
      <c r="R45" s="23">
        <v>144</v>
      </c>
      <c r="S45" s="24">
        <v>129</v>
      </c>
      <c r="T45" s="24">
        <v>0</v>
      </c>
      <c r="U45" s="111">
        <f>SUM(R45:T45)</f>
        <v>273</v>
      </c>
      <c r="V45" s="23">
        <v>220</v>
      </c>
      <c r="W45" s="24">
        <v>210</v>
      </c>
      <c r="X45" s="24">
        <v>0</v>
      </c>
      <c r="Y45" s="25">
        <f>SUM(V45:X45)</f>
        <v>430</v>
      </c>
      <c r="Z45" s="23">
        <f t="shared" si="4"/>
        <v>447</v>
      </c>
      <c r="AA45" s="24">
        <f t="shared" si="5"/>
        <v>430</v>
      </c>
      <c r="AB45" s="24">
        <f t="shared" si="6"/>
        <v>0</v>
      </c>
      <c r="AC45" s="25">
        <f t="shared" si="7"/>
        <v>877</v>
      </c>
    </row>
    <row r="46" spans="1:29" ht="26.1" customHeight="1" x14ac:dyDescent="0.25">
      <c r="A46" s="486"/>
      <c r="B46" s="461"/>
      <c r="C46" s="490"/>
      <c r="D46" s="493"/>
      <c r="E46" s="479"/>
      <c r="F46" s="482"/>
      <c r="G46" s="469"/>
      <c r="H46" s="472"/>
      <c r="I46" s="80" t="s">
        <v>36</v>
      </c>
      <c r="J46" s="9">
        <v>24</v>
      </c>
      <c r="K46" s="10">
        <v>29</v>
      </c>
      <c r="L46" s="10">
        <v>0</v>
      </c>
      <c r="M46" s="11">
        <f>SUM(J46:L46)</f>
        <v>53</v>
      </c>
      <c r="N46" s="71">
        <v>33</v>
      </c>
      <c r="O46" s="10">
        <v>24</v>
      </c>
      <c r="P46" s="10">
        <v>0</v>
      </c>
      <c r="Q46" s="70">
        <f>SUM(N46:P46)</f>
        <v>57</v>
      </c>
      <c r="R46" s="9">
        <v>41</v>
      </c>
      <c r="S46" s="10">
        <v>45</v>
      </c>
      <c r="T46" s="10">
        <v>0</v>
      </c>
      <c r="U46" s="70">
        <f>SUM(R46:T46)</f>
        <v>86</v>
      </c>
      <c r="V46" s="9">
        <v>57</v>
      </c>
      <c r="W46" s="10">
        <v>22</v>
      </c>
      <c r="X46" s="10">
        <v>0</v>
      </c>
      <c r="Y46" s="11">
        <f>SUM(V46:X46)</f>
        <v>79</v>
      </c>
      <c r="Z46" s="9">
        <f t="shared" si="4"/>
        <v>155</v>
      </c>
      <c r="AA46" s="10">
        <f t="shared" si="5"/>
        <v>120</v>
      </c>
      <c r="AB46" s="10">
        <f t="shared" si="6"/>
        <v>0</v>
      </c>
      <c r="AC46" s="11">
        <f t="shared" si="7"/>
        <v>275</v>
      </c>
    </row>
    <row r="47" spans="1:29" ht="26.1" customHeight="1" x14ac:dyDescent="0.25">
      <c r="A47" s="486"/>
      <c r="B47" s="461"/>
      <c r="C47" s="490"/>
      <c r="D47" s="493"/>
      <c r="E47" s="479"/>
      <c r="F47" s="482"/>
      <c r="G47" s="469"/>
      <c r="H47" s="472"/>
      <c r="I47" s="80" t="s">
        <v>37</v>
      </c>
      <c r="J47" s="9">
        <v>64</v>
      </c>
      <c r="K47" s="10">
        <v>39</v>
      </c>
      <c r="L47" s="10">
        <v>0</v>
      </c>
      <c r="M47" s="11">
        <f>SUM(J47:L47)</f>
        <v>103</v>
      </c>
      <c r="N47" s="71">
        <v>95</v>
      </c>
      <c r="O47" s="10">
        <v>75</v>
      </c>
      <c r="P47" s="10">
        <v>0</v>
      </c>
      <c r="Q47" s="70">
        <f>SUM(N47:P47)</f>
        <v>170</v>
      </c>
      <c r="R47" s="9">
        <v>111</v>
      </c>
      <c r="S47" s="10">
        <v>89</v>
      </c>
      <c r="T47" s="10">
        <v>0</v>
      </c>
      <c r="U47" s="70">
        <f>SUM(R47:T47)</f>
        <v>200</v>
      </c>
      <c r="V47" s="9">
        <v>69</v>
      </c>
      <c r="W47" s="10">
        <v>47</v>
      </c>
      <c r="X47" s="10">
        <v>0</v>
      </c>
      <c r="Y47" s="11">
        <f>SUM(V47:X47)</f>
        <v>116</v>
      </c>
      <c r="Z47" s="9">
        <f t="shared" si="4"/>
        <v>339</v>
      </c>
      <c r="AA47" s="10">
        <f t="shared" si="5"/>
        <v>250</v>
      </c>
      <c r="AB47" s="10">
        <f t="shared" si="6"/>
        <v>0</v>
      </c>
      <c r="AC47" s="11">
        <f t="shared" si="7"/>
        <v>589</v>
      </c>
    </row>
    <row r="48" spans="1:29" ht="26.1" customHeight="1" x14ac:dyDescent="0.25">
      <c r="A48" s="486"/>
      <c r="B48" s="461"/>
      <c r="C48" s="490"/>
      <c r="D48" s="493"/>
      <c r="E48" s="479"/>
      <c r="F48" s="482"/>
      <c r="G48" s="469"/>
      <c r="H48" s="472"/>
      <c r="I48" s="80" t="s">
        <v>38</v>
      </c>
      <c r="J48" s="9">
        <v>148</v>
      </c>
      <c r="K48" s="10">
        <v>100</v>
      </c>
      <c r="L48" s="10">
        <v>0</v>
      </c>
      <c r="M48" s="11">
        <f>SUM(J48:L48)</f>
        <v>248</v>
      </c>
      <c r="N48" s="71">
        <v>208</v>
      </c>
      <c r="O48" s="10">
        <v>165</v>
      </c>
      <c r="P48" s="10">
        <v>0</v>
      </c>
      <c r="Q48" s="70">
        <f>SUM(N48:P48)</f>
        <v>373</v>
      </c>
      <c r="R48" s="9">
        <v>274</v>
      </c>
      <c r="S48" s="10">
        <v>159</v>
      </c>
      <c r="T48" s="10">
        <v>0</v>
      </c>
      <c r="U48" s="70">
        <f>SUM(R48:T48)</f>
        <v>433</v>
      </c>
      <c r="V48" s="9">
        <v>158</v>
      </c>
      <c r="W48" s="10">
        <v>103</v>
      </c>
      <c r="X48" s="10">
        <v>0</v>
      </c>
      <c r="Y48" s="11">
        <f>SUM(V48:X48)</f>
        <v>261</v>
      </c>
      <c r="Z48" s="9">
        <f t="shared" si="4"/>
        <v>788</v>
      </c>
      <c r="AA48" s="10">
        <f t="shared" si="5"/>
        <v>527</v>
      </c>
      <c r="AB48" s="10">
        <f t="shared" si="6"/>
        <v>0</v>
      </c>
      <c r="AC48" s="11">
        <f t="shared" si="7"/>
        <v>1315</v>
      </c>
    </row>
    <row r="49" spans="1:29" ht="26.1" customHeight="1" thickBot="1" x14ac:dyDescent="0.3">
      <c r="A49" s="486"/>
      <c r="B49" s="461"/>
      <c r="C49" s="490"/>
      <c r="D49" s="493"/>
      <c r="E49" s="479"/>
      <c r="F49" s="482"/>
      <c r="G49" s="469"/>
      <c r="H49" s="472"/>
      <c r="I49" s="81" t="s">
        <v>39</v>
      </c>
      <c r="J49" s="12">
        <v>75</v>
      </c>
      <c r="K49" s="13">
        <v>79</v>
      </c>
      <c r="L49" s="13">
        <v>0</v>
      </c>
      <c r="M49" s="14">
        <f>SUM(J49:L49)</f>
        <v>154</v>
      </c>
      <c r="N49" s="98">
        <v>114</v>
      </c>
      <c r="O49" s="13">
        <v>123</v>
      </c>
      <c r="P49" s="13">
        <v>0</v>
      </c>
      <c r="Q49" s="112">
        <f>SUM(N49:P49)</f>
        <v>237</v>
      </c>
      <c r="R49" s="12">
        <v>99</v>
      </c>
      <c r="S49" s="13">
        <v>94</v>
      </c>
      <c r="T49" s="13">
        <v>0</v>
      </c>
      <c r="U49" s="112">
        <f>SUM(R49:T49)</f>
        <v>193</v>
      </c>
      <c r="V49" s="12">
        <v>89</v>
      </c>
      <c r="W49" s="13">
        <v>69</v>
      </c>
      <c r="X49" s="13">
        <v>0</v>
      </c>
      <c r="Y49" s="14">
        <f>SUM(V49:X49)</f>
        <v>158</v>
      </c>
      <c r="Z49" s="12">
        <f t="shared" si="4"/>
        <v>377</v>
      </c>
      <c r="AA49" s="13">
        <f t="shared" si="5"/>
        <v>365</v>
      </c>
      <c r="AB49" s="13">
        <f t="shared" si="6"/>
        <v>0</v>
      </c>
      <c r="AC49" s="14">
        <f t="shared" si="7"/>
        <v>742</v>
      </c>
    </row>
    <row r="50" spans="1:29" ht="43.5" customHeight="1" thickBot="1" x14ac:dyDescent="0.3">
      <c r="A50" s="486"/>
      <c r="B50" s="461"/>
      <c r="C50" s="490"/>
      <c r="D50" s="493"/>
      <c r="E50" s="479"/>
      <c r="F50" s="482"/>
      <c r="G50" s="469"/>
      <c r="H50" s="472"/>
      <c r="I50" s="87" t="s">
        <v>160</v>
      </c>
      <c r="J50" s="17">
        <f>SUM(J45:J49)</f>
        <v>343</v>
      </c>
      <c r="K50" s="18">
        <f>SUM(K45:K49)</f>
        <v>290</v>
      </c>
      <c r="L50" s="18">
        <v>0</v>
      </c>
      <c r="M50" s="19">
        <f>SUM(M45:M49)</f>
        <v>633</v>
      </c>
      <c r="N50" s="99">
        <f>SUM(N45:N49)</f>
        <v>501</v>
      </c>
      <c r="O50" s="18">
        <f>SUM(O45:O49)</f>
        <v>435</v>
      </c>
      <c r="P50" s="18">
        <v>0</v>
      </c>
      <c r="Q50" s="77">
        <f>SUM(Q45:Q49)</f>
        <v>936</v>
      </c>
      <c r="R50" s="17">
        <f>SUM(R45:R49)</f>
        <v>669</v>
      </c>
      <c r="S50" s="18">
        <f>SUM(S45:S49)</f>
        <v>516</v>
      </c>
      <c r="T50" s="18">
        <v>0</v>
      </c>
      <c r="U50" s="77">
        <f>SUM(U45:U49)</f>
        <v>1185</v>
      </c>
      <c r="V50" s="17">
        <f>SUM(V45:V49)</f>
        <v>593</v>
      </c>
      <c r="W50" s="18">
        <f>SUM(W45:W49)</f>
        <v>451</v>
      </c>
      <c r="X50" s="18">
        <v>0</v>
      </c>
      <c r="Y50" s="19">
        <f>SUM(Y45:Y49)</f>
        <v>1044</v>
      </c>
      <c r="Z50" s="17">
        <f t="shared" si="4"/>
        <v>2106</v>
      </c>
      <c r="AA50" s="18">
        <f t="shared" si="5"/>
        <v>1692</v>
      </c>
      <c r="AB50" s="18">
        <f t="shared" si="6"/>
        <v>0</v>
      </c>
      <c r="AC50" s="19">
        <f t="shared" si="7"/>
        <v>3798</v>
      </c>
    </row>
    <row r="51" spans="1:29" ht="26.1" customHeight="1" x14ac:dyDescent="0.25">
      <c r="A51" s="487"/>
      <c r="B51" s="461"/>
      <c r="C51" s="490"/>
      <c r="D51" s="493"/>
      <c r="E51" s="479"/>
      <c r="F51" s="482"/>
      <c r="G51" s="469"/>
      <c r="H51" s="472" t="s">
        <v>18</v>
      </c>
      <c r="I51" s="74" t="s">
        <v>19</v>
      </c>
      <c r="J51" s="6">
        <v>80</v>
      </c>
      <c r="K51" s="7">
        <v>106</v>
      </c>
      <c r="L51" s="7">
        <v>0</v>
      </c>
      <c r="M51" s="8">
        <f t="shared" ref="M51:M59" si="13">SUM(J51:L51)</f>
        <v>186</v>
      </c>
      <c r="N51" s="76">
        <v>135</v>
      </c>
      <c r="O51" s="7">
        <v>120</v>
      </c>
      <c r="P51" s="7">
        <v>0</v>
      </c>
      <c r="Q51" s="75">
        <f t="shared" ref="Q51:Q59" si="14">SUM(N51:P51)</f>
        <v>255</v>
      </c>
      <c r="R51" s="6">
        <v>120</v>
      </c>
      <c r="S51" s="7">
        <v>78</v>
      </c>
      <c r="T51" s="7">
        <v>0</v>
      </c>
      <c r="U51" s="75">
        <f t="shared" ref="U51:U59" si="15">SUM(R51:T51)</f>
        <v>198</v>
      </c>
      <c r="V51" s="6">
        <v>39</v>
      </c>
      <c r="W51" s="7">
        <v>61</v>
      </c>
      <c r="X51" s="7">
        <v>0</v>
      </c>
      <c r="Y51" s="8">
        <f t="shared" ref="Y51:Y59" si="16">SUM(V51:X51)</f>
        <v>100</v>
      </c>
      <c r="Z51" s="6">
        <f t="shared" si="4"/>
        <v>374</v>
      </c>
      <c r="AA51" s="7">
        <f t="shared" si="5"/>
        <v>365</v>
      </c>
      <c r="AB51" s="7">
        <f t="shared" si="6"/>
        <v>0</v>
      </c>
      <c r="AC51" s="8">
        <f t="shared" si="7"/>
        <v>739</v>
      </c>
    </row>
    <row r="52" spans="1:29" ht="26.1" customHeight="1" x14ac:dyDescent="0.25">
      <c r="A52" s="488" t="s">
        <v>155</v>
      </c>
      <c r="B52" s="461"/>
      <c r="C52" s="490"/>
      <c r="D52" s="493"/>
      <c r="E52" s="479"/>
      <c r="F52" s="482"/>
      <c r="G52" s="469"/>
      <c r="H52" s="472"/>
      <c r="I52" s="52" t="s">
        <v>41</v>
      </c>
      <c r="J52" s="9">
        <v>210</v>
      </c>
      <c r="K52" s="10">
        <v>237</v>
      </c>
      <c r="L52" s="10">
        <v>0</v>
      </c>
      <c r="M52" s="11">
        <f t="shared" si="13"/>
        <v>447</v>
      </c>
      <c r="N52" s="71">
        <v>366</v>
      </c>
      <c r="O52" s="10">
        <v>315</v>
      </c>
      <c r="P52" s="10">
        <v>0</v>
      </c>
      <c r="Q52" s="70">
        <f t="shared" si="14"/>
        <v>681</v>
      </c>
      <c r="R52" s="9">
        <v>465</v>
      </c>
      <c r="S52" s="10">
        <v>368</v>
      </c>
      <c r="T52" s="10">
        <v>0</v>
      </c>
      <c r="U52" s="70">
        <f t="shared" si="15"/>
        <v>833</v>
      </c>
      <c r="V52" s="9">
        <v>412</v>
      </c>
      <c r="W52" s="10">
        <v>532</v>
      </c>
      <c r="X52" s="10">
        <v>0</v>
      </c>
      <c r="Y52" s="11">
        <f t="shared" si="16"/>
        <v>944</v>
      </c>
      <c r="Z52" s="9">
        <f t="shared" si="4"/>
        <v>1453</v>
      </c>
      <c r="AA52" s="10">
        <f t="shared" si="5"/>
        <v>1452</v>
      </c>
      <c r="AB52" s="10">
        <f t="shared" si="6"/>
        <v>0</v>
      </c>
      <c r="AC52" s="11">
        <f t="shared" si="7"/>
        <v>2905</v>
      </c>
    </row>
    <row r="53" spans="1:29" ht="26.1" customHeight="1" x14ac:dyDescent="0.25">
      <c r="A53" s="486"/>
      <c r="B53" s="461"/>
      <c r="C53" s="490"/>
      <c r="D53" s="493"/>
      <c r="E53" s="479"/>
      <c r="F53" s="482"/>
      <c r="G53" s="469"/>
      <c r="H53" s="472" t="s">
        <v>20</v>
      </c>
      <c r="I53" s="52" t="s">
        <v>42</v>
      </c>
      <c r="J53" s="9">
        <v>7</v>
      </c>
      <c r="K53" s="10">
        <v>2</v>
      </c>
      <c r="L53" s="10">
        <v>0</v>
      </c>
      <c r="M53" s="11">
        <f t="shared" si="13"/>
        <v>9</v>
      </c>
      <c r="N53" s="71">
        <v>0</v>
      </c>
      <c r="O53" s="10">
        <v>0</v>
      </c>
      <c r="P53" s="10">
        <v>0</v>
      </c>
      <c r="Q53" s="70">
        <f t="shared" si="14"/>
        <v>0</v>
      </c>
      <c r="R53" s="9">
        <v>1</v>
      </c>
      <c r="S53" s="10">
        <v>1</v>
      </c>
      <c r="T53" s="10">
        <v>0</v>
      </c>
      <c r="U53" s="70">
        <f t="shared" si="15"/>
        <v>2</v>
      </c>
      <c r="V53" s="9">
        <v>1</v>
      </c>
      <c r="W53" s="10">
        <v>2</v>
      </c>
      <c r="X53" s="10">
        <v>0</v>
      </c>
      <c r="Y53" s="11">
        <f t="shared" si="16"/>
        <v>3</v>
      </c>
      <c r="Z53" s="9">
        <f t="shared" si="4"/>
        <v>9</v>
      </c>
      <c r="AA53" s="10">
        <f t="shared" si="5"/>
        <v>5</v>
      </c>
      <c r="AB53" s="10">
        <f t="shared" si="6"/>
        <v>0</v>
      </c>
      <c r="AC53" s="11">
        <f t="shared" si="7"/>
        <v>14</v>
      </c>
    </row>
    <row r="54" spans="1:29" ht="26.1" customHeight="1" thickBot="1" x14ac:dyDescent="0.3">
      <c r="A54" s="486"/>
      <c r="B54" s="461"/>
      <c r="C54" s="490"/>
      <c r="D54" s="493"/>
      <c r="E54" s="480"/>
      <c r="F54" s="483"/>
      <c r="G54" s="470"/>
      <c r="H54" s="473"/>
      <c r="I54" s="53" t="s">
        <v>21</v>
      </c>
      <c r="J54" s="20">
        <v>210</v>
      </c>
      <c r="K54" s="21">
        <v>237</v>
      </c>
      <c r="L54" s="21">
        <v>0</v>
      </c>
      <c r="M54" s="22">
        <f t="shared" si="13"/>
        <v>447</v>
      </c>
      <c r="N54" s="100">
        <v>366</v>
      </c>
      <c r="O54" s="21">
        <v>315</v>
      </c>
      <c r="P54" s="21">
        <v>0</v>
      </c>
      <c r="Q54" s="114">
        <f t="shared" si="14"/>
        <v>681</v>
      </c>
      <c r="R54" s="20">
        <v>465</v>
      </c>
      <c r="S54" s="21">
        <v>368</v>
      </c>
      <c r="T54" s="21">
        <v>0</v>
      </c>
      <c r="U54" s="114">
        <f t="shared" si="15"/>
        <v>833</v>
      </c>
      <c r="V54" s="20">
        <v>412</v>
      </c>
      <c r="W54" s="21">
        <v>532</v>
      </c>
      <c r="X54" s="21">
        <v>0</v>
      </c>
      <c r="Y54" s="22">
        <f t="shared" si="16"/>
        <v>944</v>
      </c>
      <c r="Z54" s="20">
        <f t="shared" si="4"/>
        <v>1453</v>
      </c>
      <c r="AA54" s="21">
        <f t="shared" si="5"/>
        <v>1452</v>
      </c>
      <c r="AB54" s="21">
        <f t="shared" si="6"/>
        <v>0</v>
      </c>
      <c r="AC54" s="22">
        <f t="shared" si="7"/>
        <v>2905</v>
      </c>
    </row>
    <row r="55" spans="1:29" ht="26.1" customHeight="1" x14ac:dyDescent="0.25">
      <c r="A55" s="486"/>
      <c r="B55" s="461"/>
      <c r="C55" s="490"/>
      <c r="D55" s="493"/>
      <c r="E55" s="478" t="s">
        <v>167</v>
      </c>
      <c r="F55" s="481"/>
      <c r="G55" s="484" t="s">
        <v>166</v>
      </c>
      <c r="H55" s="485" t="s">
        <v>17</v>
      </c>
      <c r="I55" s="79" t="s">
        <v>35</v>
      </c>
      <c r="J55" s="23">
        <v>32</v>
      </c>
      <c r="K55" s="24">
        <v>43</v>
      </c>
      <c r="L55" s="24">
        <v>0</v>
      </c>
      <c r="M55" s="25">
        <f t="shared" si="13"/>
        <v>75</v>
      </c>
      <c r="N55" s="97">
        <v>51</v>
      </c>
      <c r="O55" s="24">
        <v>48</v>
      </c>
      <c r="P55" s="24">
        <v>0</v>
      </c>
      <c r="Q55" s="111">
        <f t="shared" si="14"/>
        <v>99</v>
      </c>
      <c r="R55" s="23">
        <v>144</v>
      </c>
      <c r="S55" s="24">
        <v>129</v>
      </c>
      <c r="T55" s="24">
        <v>0</v>
      </c>
      <c r="U55" s="111">
        <f t="shared" si="15"/>
        <v>273</v>
      </c>
      <c r="V55" s="23">
        <v>220</v>
      </c>
      <c r="W55" s="24">
        <v>210</v>
      </c>
      <c r="X55" s="24">
        <v>0</v>
      </c>
      <c r="Y55" s="25">
        <f t="shared" si="16"/>
        <v>430</v>
      </c>
      <c r="Z55" s="6">
        <f t="shared" si="4"/>
        <v>447</v>
      </c>
      <c r="AA55" s="7">
        <f t="shared" si="5"/>
        <v>430</v>
      </c>
      <c r="AB55" s="7">
        <f t="shared" si="6"/>
        <v>0</v>
      </c>
      <c r="AC55" s="8">
        <f t="shared" si="7"/>
        <v>877</v>
      </c>
    </row>
    <row r="56" spans="1:29" ht="26.1" customHeight="1" x14ac:dyDescent="0.25">
      <c r="A56" s="486"/>
      <c r="B56" s="461"/>
      <c r="C56" s="490"/>
      <c r="D56" s="493"/>
      <c r="E56" s="479"/>
      <c r="F56" s="482"/>
      <c r="G56" s="469"/>
      <c r="H56" s="472"/>
      <c r="I56" s="80" t="s">
        <v>150</v>
      </c>
      <c r="J56" s="9">
        <v>24</v>
      </c>
      <c r="K56" s="10">
        <v>29</v>
      </c>
      <c r="L56" s="10">
        <v>0</v>
      </c>
      <c r="M56" s="11">
        <f t="shared" si="13"/>
        <v>53</v>
      </c>
      <c r="N56" s="71">
        <v>33</v>
      </c>
      <c r="O56" s="10">
        <v>24</v>
      </c>
      <c r="P56" s="10">
        <v>0</v>
      </c>
      <c r="Q56" s="70">
        <f t="shared" si="14"/>
        <v>57</v>
      </c>
      <c r="R56" s="9">
        <v>41</v>
      </c>
      <c r="S56" s="10">
        <v>45</v>
      </c>
      <c r="T56" s="10">
        <v>0</v>
      </c>
      <c r="U56" s="70">
        <f t="shared" si="15"/>
        <v>86</v>
      </c>
      <c r="V56" s="9">
        <v>57</v>
      </c>
      <c r="W56" s="10">
        <v>22</v>
      </c>
      <c r="X56" s="10">
        <v>0</v>
      </c>
      <c r="Y56" s="11">
        <f t="shared" si="16"/>
        <v>79</v>
      </c>
      <c r="Z56" s="9">
        <f t="shared" si="4"/>
        <v>155</v>
      </c>
      <c r="AA56" s="10">
        <f t="shared" si="5"/>
        <v>120</v>
      </c>
      <c r="AB56" s="10">
        <f t="shared" si="6"/>
        <v>0</v>
      </c>
      <c r="AC56" s="11">
        <f t="shared" si="7"/>
        <v>275</v>
      </c>
    </row>
    <row r="57" spans="1:29" ht="26.1" customHeight="1" x14ac:dyDescent="0.25">
      <c r="A57" s="486"/>
      <c r="B57" s="461"/>
      <c r="C57" s="490"/>
      <c r="D57" s="493"/>
      <c r="E57" s="479"/>
      <c r="F57" s="482"/>
      <c r="G57" s="469"/>
      <c r="H57" s="472"/>
      <c r="I57" s="80" t="s">
        <v>151</v>
      </c>
      <c r="J57" s="9">
        <v>64</v>
      </c>
      <c r="K57" s="10">
        <v>39</v>
      </c>
      <c r="L57" s="10">
        <v>0</v>
      </c>
      <c r="M57" s="11">
        <f t="shared" si="13"/>
        <v>103</v>
      </c>
      <c r="N57" s="71">
        <v>95</v>
      </c>
      <c r="O57" s="10">
        <v>75</v>
      </c>
      <c r="P57" s="10">
        <v>0</v>
      </c>
      <c r="Q57" s="70">
        <f t="shared" si="14"/>
        <v>170</v>
      </c>
      <c r="R57" s="9">
        <v>111</v>
      </c>
      <c r="S57" s="10">
        <v>89</v>
      </c>
      <c r="T57" s="10">
        <v>0</v>
      </c>
      <c r="U57" s="70">
        <f t="shared" si="15"/>
        <v>200</v>
      </c>
      <c r="V57" s="9">
        <v>69</v>
      </c>
      <c r="W57" s="10">
        <v>47</v>
      </c>
      <c r="X57" s="10">
        <v>0</v>
      </c>
      <c r="Y57" s="11">
        <f t="shared" si="16"/>
        <v>116</v>
      </c>
      <c r="Z57" s="9">
        <f t="shared" si="4"/>
        <v>339</v>
      </c>
      <c r="AA57" s="10">
        <f t="shared" si="5"/>
        <v>250</v>
      </c>
      <c r="AB57" s="10">
        <f t="shared" si="6"/>
        <v>0</v>
      </c>
      <c r="AC57" s="11">
        <f t="shared" si="7"/>
        <v>589</v>
      </c>
    </row>
    <row r="58" spans="1:29" ht="26.1" customHeight="1" x14ac:dyDescent="0.25">
      <c r="A58" s="486"/>
      <c r="B58" s="461"/>
      <c r="C58" s="490"/>
      <c r="D58" s="493"/>
      <c r="E58" s="479"/>
      <c r="F58" s="482"/>
      <c r="G58" s="469"/>
      <c r="H58" s="472"/>
      <c r="I58" s="80" t="s">
        <v>152</v>
      </c>
      <c r="J58" s="9">
        <v>148</v>
      </c>
      <c r="K58" s="10">
        <v>100</v>
      </c>
      <c r="L58" s="10">
        <v>0</v>
      </c>
      <c r="M58" s="11">
        <f t="shared" si="13"/>
        <v>248</v>
      </c>
      <c r="N58" s="71">
        <v>208</v>
      </c>
      <c r="O58" s="10">
        <v>165</v>
      </c>
      <c r="P58" s="10">
        <v>0</v>
      </c>
      <c r="Q58" s="70">
        <f t="shared" si="14"/>
        <v>373</v>
      </c>
      <c r="R58" s="9">
        <v>274</v>
      </c>
      <c r="S58" s="10">
        <v>159</v>
      </c>
      <c r="T58" s="10">
        <v>0</v>
      </c>
      <c r="U58" s="70">
        <f t="shared" si="15"/>
        <v>433</v>
      </c>
      <c r="V58" s="9">
        <v>158</v>
      </c>
      <c r="W58" s="10">
        <v>103</v>
      </c>
      <c r="X58" s="10">
        <v>0</v>
      </c>
      <c r="Y58" s="11">
        <f t="shared" si="16"/>
        <v>261</v>
      </c>
      <c r="Z58" s="9">
        <f t="shared" si="4"/>
        <v>788</v>
      </c>
      <c r="AA58" s="10">
        <f t="shared" si="5"/>
        <v>527</v>
      </c>
      <c r="AB58" s="10">
        <f t="shared" si="6"/>
        <v>0</v>
      </c>
      <c r="AC58" s="11">
        <f t="shared" si="7"/>
        <v>1315</v>
      </c>
    </row>
    <row r="59" spans="1:29" ht="26.1" customHeight="1" thickBot="1" x14ac:dyDescent="0.3">
      <c r="A59" s="486"/>
      <c r="B59" s="461"/>
      <c r="C59" s="490"/>
      <c r="D59" s="493"/>
      <c r="E59" s="479"/>
      <c r="F59" s="482"/>
      <c r="G59" s="469"/>
      <c r="H59" s="472"/>
      <c r="I59" s="81" t="s">
        <v>153</v>
      </c>
      <c r="J59" s="12">
        <v>75</v>
      </c>
      <c r="K59" s="13">
        <v>79</v>
      </c>
      <c r="L59" s="13">
        <v>0</v>
      </c>
      <c r="M59" s="14">
        <f t="shared" si="13"/>
        <v>154</v>
      </c>
      <c r="N59" s="98">
        <v>114</v>
      </c>
      <c r="O59" s="13">
        <v>123</v>
      </c>
      <c r="P59" s="13">
        <v>0</v>
      </c>
      <c r="Q59" s="112">
        <f t="shared" si="14"/>
        <v>237</v>
      </c>
      <c r="R59" s="12">
        <v>99</v>
      </c>
      <c r="S59" s="13">
        <v>94</v>
      </c>
      <c r="T59" s="13">
        <v>0</v>
      </c>
      <c r="U59" s="112">
        <f t="shared" si="15"/>
        <v>193</v>
      </c>
      <c r="V59" s="12">
        <v>89</v>
      </c>
      <c r="W59" s="13">
        <v>69</v>
      </c>
      <c r="X59" s="13">
        <v>0</v>
      </c>
      <c r="Y59" s="14">
        <f t="shared" si="16"/>
        <v>158</v>
      </c>
      <c r="Z59" s="12">
        <f t="shared" si="4"/>
        <v>377</v>
      </c>
      <c r="AA59" s="13">
        <f t="shared" si="5"/>
        <v>365</v>
      </c>
      <c r="AB59" s="13">
        <f t="shared" si="6"/>
        <v>0</v>
      </c>
      <c r="AC59" s="14">
        <f t="shared" si="7"/>
        <v>742</v>
      </c>
    </row>
    <row r="60" spans="1:29" ht="42" customHeight="1" thickBot="1" x14ac:dyDescent="0.3">
      <c r="A60" s="486"/>
      <c r="B60" s="461"/>
      <c r="C60" s="490"/>
      <c r="D60" s="493"/>
      <c r="E60" s="479"/>
      <c r="F60" s="482"/>
      <c r="G60" s="469"/>
      <c r="H60" s="472"/>
      <c r="I60" s="87" t="s">
        <v>160</v>
      </c>
      <c r="J60" s="17">
        <f>SUM(J55:J59)</f>
        <v>343</v>
      </c>
      <c r="K60" s="18">
        <f>SUM(K55:K59)</f>
        <v>290</v>
      </c>
      <c r="L60" s="18">
        <v>0</v>
      </c>
      <c r="M60" s="19">
        <f>SUM(M55:M59)</f>
        <v>633</v>
      </c>
      <c r="N60" s="99">
        <f>SUM(N55:N59)</f>
        <v>501</v>
      </c>
      <c r="O60" s="18">
        <f>SUM(O55:O59)</f>
        <v>435</v>
      </c>
      <c r="P60" s="18">
        <v>0</v>
      </c>
      <c r="Q60" s="77">
        <f>SUM(Q55:Q59)</f>
        <v>936</v>
      </c>
      <c r="R60" s="17">
        <f>SUM(R55:R59)</f>
        <v>669</v>
      </c>
      <c r="S60" s="18">
        <f>SUM(S55:S59)</f>
        <v>516</v>
      </c>
      <c r="T60" s="18">
        <v>0</v>
      </c>
      <c r="U60" s="77">
        <f>SUM(U55:U59)</f>
        <v>1185</v>
      </c>
      <c r="V60" s="17">
        <f>SUM(V55:V59)</f>
        <v>593</v>
      </c>
      <c r="W60" s="18">
        <f>SUM(W55:W59)</f>
        <v>451</v>
      </c>
      <c r="X60" s="18">
        <v>0</v>
      </c>
      <c r="Y60" s="19">
        <f>SUM(Y55:Y59)</f>
        <v>1044</v>
      </c>
      <c r="Z60" s="17">
        <f t="shared" si="4"/>
        <v>2106</v>
      </c>
      <c r="AA60" s="18">
        <f t="shared" si="5"/>
        <v>1692</v>
      </c>
      <c r="AB60" s="18">
        <f t="shared" si="6"/>
        <v>0</v>
      </c>
      <c r="AC60" s="19">
        <f t="shared" si="7"/>
        <v>3798</v>
      </c>
    </row>
    <row r="61" spans="1:29" ht="26.1" customHeight="1" x14ac:dyDescent="0.25">
      <c r="A61" s="486"/>
      <c r="B61" s="461"/>
      <c r="C61" s="490"/>
      <c r="D61" s="493"/>
      <c r="E61" s="479"/>
      <c r="F61" s="482"/>
      <c r="G61" s="469"/>
      <c r="H61" s="472" t="s">
        <v>18</v>
      </c>
      <c r="I61" s="74" t="s">
        <v>19</v>
      </c>
      <c r="J61" s="6">
        <v>80</v>
      </c>
      <c r="K61" s="7">
        <v>106</v>
      </c>
      <c r="L61" s="7">
        <v>0</v>
      </c>
      <c r="M61" s="8">
        <f>SUM(J61:L61)</f>
        <v>186</v>
      </c>
      <c r="N61" s="76">
        <v>135</v>
      </c>
      <c r="O61" s="7">
        <v>120</v>
      </c>
      <c r="P61" s="7">
        <v>0</v>
      </c>
      <c r="Q61" s="75">
        <f>SUM(N61:P61)</f>
        <v>255</v>
      </c>
      <c r="R61" s="6">
        <v>120</v>
      </c>
      <c r="S61" s="7">
        <v>78</v>
      </c>
      <c r="T61" s="7">
        <v>0</v>
      </c>
      <c r="U61" s="75">
        <f>SUM(R61:T61)</f>
        <v>198</v>
      </c>
      <c r="V61" s="6">
        <v>39</v>
      </c>
      <c r="W61" s="7">
        <v>61</v>
      </c>
      <c r="X61" s="7">
        <v>0</v>
      </c>
      <c r="Y61" s="8">
        <f>SUM(V61:X61)</f>
        <v>100</v>
      </c>
      <c r="Z61" s="6">
        <f t="shared" si="4"/>
        <v>374</v>
      </c>
      <c r="AA61" s="7">
        <f t="shared" si="5"/>
        <v>365</v>
      </c>
      <c r="AB61" s="7">
        <f t="shared" si="6"/>
        <v>0</v>
      </c>
      <c r="AC61" s="8">
        <f t="shared" si="7"/>
        <v>739</v>
      </c>
    </row>
    <row r="62" spans="1:29" ht="26.1" customHeight="1" x14ac:dyDescent="0.25">
      <c r="A62" s="486"/>
      <c r="B62" s="461"/>
      <c r="C62" s="490"/>
      <c r="D62" s="493"/>
      <c r="E62" s="479"/>
      <c r="F62" s="482"/>
      <c r="G62" s="469"/>
      <c r="H62" s="472"/>
      <c r="I62" s="52" t="s">
        <v>41</v>
      </c>
      <c r="J62" s="9">
        <v>210</v>
      </c>
      <c r="K62" s="10">
        <v>237</v>
      </c>
      <c r="L62" s="10">
        <v>0</v>
      </c>
      <c r="M62" s="11">
        <f>SUM(J62:L62)</f>
        <v>447</v>
      </c>
      <c r="N62" s="71">
        <v>366</v>
      </c>
      <c r="O62" s="10">
        <v>315</v>
      </c>
      <c r="P62" s="10">
        <v>0</v>
      </c>
      <c r="Q62" s="70">
        <f>SUM(N62:P62)</f>
        <v>681</v>
      </c>
      <c r="R62" s="9">
        <v>465</v>
      </c>
      <c r="S62" s="10">
        <v>368</v>
      </c>
      <c r="T62" s="10">
        <v>0</v>
      </c>
      <c r="U62" s="70">
        <f>SUM(R62:T62)</f>
        <v>833</v>
      </c>
      <c r="V62" s="9">
        <v>412</v>
      </c>
      <c r="W62" s="10">
        <v>532</v>
      </c>
      <c r="X62" s="10">
        <v>0</v>
      </c>
      <c r="Y62" s="11">
        <f>SUM(V62:X62)</f>
        <v>944</v>
      </c>
      <c r="Z62" s="9">
        <f t="shared" si="4"/>
        <v>1453</v>
      </c>
      <c r="AA62" s="10">
        <f t="shared" si="5"/>
        <v>1452</v>
      </c>
      <c r="AB62" s="10">
        <f t="shared" si="6"/>
        <v>0</v>
      </c>
      <c r="AC62" s="11">
        <f t="shared" si="7"/>
        <v>2905</v>
      </c>
    </row>
    <row r="63" spans="1:29" ht="26.1" customHeight="1" x14ac:dyDescent="0.25">
      <c r="A63" s="486"/>
      <c r="B63" s="461"/>
      <c r="C63" s="490"/>
      <c r="D63" s="493"/>
      <c r="E63" s="479"/>
      <c r="F63" s="482"/>
      <c r="G63" s="469"/>
      <c r="H63" s="472" t="s">
        <v>20</v>
      </c>
      <c r="I63" s="52" t="s">
        <v>42</v>
      </c>
      <c r="J63" s="9">
        <v>7</v>
      </c>
      <c r="K63" s="10">
        <v>2</v>
      </c>
      <c r="L63" s="10">
        <v>0</v>
      </c>
      <c r="M63" s="11">
        <f>SUM(J63:L63)</f>
        <v>9</v>
      </c>
      <c r="N63" s="71">
        <v>0</v>
      </c>
      <c r="O63" s="10">
        <v>0</v>
      </c>
      <c r="P63" s="10">
        <v>0</v>
      </c>
      <c r="Q63" s="70">
        <f>SUM(N63:P63)</f>
        <v>0</v>
      </c>
      <c r="R63" s="9">
        <v>1</v>
      </c>
      <c r="S63" s="10">
        <v>1</v>
      </c>
      <c r="T63" s="10">
        <v>0</v>
      </c>
      <c r="U63" s="70">
        <f>SUM(R63:T63)</f>
        <v>2</v>
      </c>
      <c r="V63" s="9">
        <v>1</v>
      </c>
      <c r="W63" s="10">
        <v>2</v>
      </c>
      <c r="X63" s="10">
        <v>0</v>
      </c>
      <c r="Y63" s="11">
        <f>SUM(V63:X63)</f>
        <v>3</v>
      </c>
      <c r="Z63" s="9">
        <f t="shared" si="4"/>
        <v>9</v>
      </c>
      <c r="AA63" s="10">
        <f t="shared" si="5"/>
        <v>5</v>
      </c>
      <c r="AB63" s="10">
        <f t="shared" si="6"/>
        <v>0</v>
      </c>
      <c r="AC63" s="11">
        <f t="shared" si="7"/>
        <v>14</v>
      </c>
    </row>
    <row r="64" spans="1:29" ht="26.1" customHeight="1" thickBot="1" x14ac:dyDescent="0.3">
      <c r="A64" s="486"/>
      <c r="B64" s="461"/>
      <c r="C64" s="491"/>
      <c r="D64" s="494"/>
      <c r="E64" s="480"/>
      <c r="F64" s="483"/>
      <c r="G64" s="470"/>
      <c r="H64" s="473"/>
      <c r="I64" s="53" t="s">
        <v>21</v>
      </c>
      <c r="J64" s="20">
        <v>210</v>
      </c>
      <c r="K64" s="21">
        <v>237</v>
      </c>
      <c r="L64" s="21">
        <v>0</v>
      </c>
      <c r="M64" s="22">
        <f>SUM(J64:L64)</f>
        <v>447</v>
      </c>
      <c r="N64" s="100">
        <v>366</v>
      </c>
      <c r="O64" s="21">
        <v>315</v>
      </c>
      <c r="P64" s="21">
        <v>0</v>
      </c>
      <c r="Q64" s="114">
        <f>SUM(N64:P64)</f>
        <v>681</v>
      </c>
      <c r="R64" s="20">
        <v>465</v>
      </c>
      <c r="S64" s="21">
        <v>368</v>
      </c>
      <c r="T64" s="21">
        <v>0</v>
      </c>
      <c r="U64" s="114">
        <f>SUM(R64:T64)</f>
        <v>833</v>
      </c>
      <c r="V64" s="20">
        <v>412</v>
      </c>
      <c r="W64" s="21">
        <v>532</v>
      </c>
      <c r="X64" s="21">
        <v>0</v>
      </c>
      <c r="Y64" s="22">
        <f>SUM(V64:X64)</f>
        <v>944</v>
      </c>
      <c r="Z64" s="12">
        <f t="shared" si="4"/>
        <v>1453</v>
      </c>
      <c r="AA64" s="13">
        <f t="shared" si="5"/>
        <v>1452</v>
      </c>
      <c r="AB64" s="13">
        <f t="shared" si="6"/>
        <v>0</v>
      </c>
      <c r="AC64" s="14">
        <f t="shared" si="7"/>
        <v>2905</v>
      </c>
    </row>
    <row r="65" spans="1:29" ht="26.1" customHeight="1" x14ac:dyDescent="0.25">
      <c r="A65" s="495" t="s">
        <v>156</v>
      </c>
      <c r="B65" s="491">
        <v>15591</v>
      </c>
      <c r="C65" s="491" t="s">
        <v>157</v>
      </c>
      <c r="D65" s="499" t="s">
        <v>158</v>
      </c>
      <c r="E65" s="458" t="s">
        <v>165</v>
      </c>
      <c r="F65" s="481"/>
      <c r="G65" s="484" t="s">
        <v>173</v>
      </c>
      <c r="H65" s="485" t="s">
        <v>17</v>
      </c>
      <c r="I65" s="79" t="s">
        <v>35</v>
      </c>
      <c r="J65" s="23">
        <v>0</v>
      </c>
      <c r="K65" s="24">
        <v>0</v>
      </c>
      <c r="L65" s="24">
        <v>0</v>
      </c>
      <c r="M65" s="25">
        <v>0</v>
      </c>
      <c r="N65" s="97">
        <v>0</v>
      </c>
      <c r="O65" s="24">
        <v>0</v>
      </c>
      <c r="P65" s="24">
        <v>0</v>
      </c>
      <c r="Q65" s="111">
        <v>0</v>
      </c>
      <c r="R65" s="23">
        <v>0</v>
      </c>
      <c r="S65" s="24">
        <v>0</v>
      </c>
      <c r="T65" s="24">
        <v>0</v>
      </c>
      <c r="U65" s="111">
        <v>0</v>
      </c>
      <c r="V65" s="23">
        <v>0</v>
      </c>
      <c r="W65" s="24">
        <v>0</v>
      </c>
      <c r="X65" s="24">
        <v>0</v>
      </c>
      <c r="Y65" s="25">
        <v>0</v>
      </c>
      <c r="Z65" s="23">
        <f t="shared" si="4"/>
        <v>0</v>
      </c>
      <c r="AA65" s="24">
        <f t="shared" si="5"/>
        <v>0</v>
      </c>
      <c r="AB65" s="24">
        <f t="shared" si="6"/>
        <v>0</v>
      </c>
      <c r="AC65" s="25">
        <f t="shared" si="7"/>
        <v>0</v>
      </c>
    </row>
    <row r="66" spans="1:29" ht="26.1" customHeight="1" x14ac:dyDescent="0.25">
      <c r="A66" s="496"/>
      <c r="B66" s="461"/>
      <c r="C66" s="461"/>
      <c r="D66" s="500"/>
      <c r="E66" s="459"/>
      <c r="F66" s="482"/>
      <c r="G66" s="469"/>
      <c r="H66" s="472"/>
      <c r="I66" s="80" t="s">
        <v>150</v>
      </c>
      <c r="J66" s="9">
        <v>0</v>
      </c>
      <c r="K66" s="10">
        <v>0</v>
      </c>
      <c r="L66" s="10">
        <v>0</v>
      </c>
      <c r="M66" s="11">
        <v>0</v>
      </c>
      <c r="N66" s="71">
        <v>0</v>
      </c>
      <c r="O66" s="10">
        <v>0</v>
      </c>
      <c r="P66" s="10">
        <v>0</v>
      </c>
      <c r="Q66" s="70">
        <v>0</v>
      </c>
      <c r="R66" s="9">
        <v>0</v>
      </c>
      <c r="S66" s="10">
        <v>0</v>
      </c>
      <c r="T66" s="10">
        <v>0</v>
      </c>
      <c r="U66" s="70">
        <v>0</v>
      </c>
      <c r="V66" s="9">
        <v>0</v>
      </c>
      <c r="W66" s="10">
        <v>0</v>
      </c>
      <c r="X66" s="10">
        <v>0</v>
      </c>
      <c r="Y66" s="11">
        <v>0</v>
      </c>
      <c r="Z66" s="9">
        <f t="shared" si="4"/>
        <v>0</v>
      </c>
      <c r="AA66" s="10">
        <f t="shared" si="5"/>
        <v>0</v>
      </c>
      <c r="AB66" s="10">
        <f t="shared" si="6"/>
        <v>0</v>
      </c>
      <c r="AC66" s="11">
        <f t="shared" si="7"/>
        <v>0</v>
      </c>
    </row>
    <row r="67" spans="1:29" ht="26.1" customHeight="1" x14ac:dyDescent="0.25">
      <c r="A67" s="496"/>
      <c r="B67" s="461"/>
      <c r="C67" s="461"/>
      <c r="D67" s="500"/>
      <c r="E67" s="459"/>
      <c r="F67" s="482"/>
      <c r="G67" s="469"/>
      <c r="H67" s="472"/>
      <c r="I67" s="80" t="s">
        <v>151</v>
      </c>
      <c r="J67" s="9">
        <v>0</v>
      </c>
      <c r="K67" s="10">
        <v>0</v>
      </c>
      <c r="L67" s="10">
        <v>0</v>
      </c>
      <c r="M67" s="11">
        <v>0</v>
      </c>
      <c r="N67" s="71">
        <v>0</v>
      </c>
      <c r="O67" s="10">
        <v>0</v>
      </c>
      <c r="P67" s="10">
        <v>0</v>
      </c>
      <c r="Q67" s="70">
        <v>0</v>
      </c>
      <c r="R67" s="9">
        <v>0</v>
      </c>
      <c r="S67" s="10">
        <v>0</v>
      </c>
      <c r="T67" s="10">
        <v>0</v>
      </c>
      <c r="U67" s="70">
        <v>0</v>
      </c>
      <c r="V67" s="9">
        <v>0</v>
      </c>
      <c r="W67" s="10">
        <v>0</v>
      </c>
      <c r="X67" s="10">
        <v>0</v>
      </c>
      <c r="Y67" s="11">
        <v>0</v>
      </c>
      <c r="Z67" s="9">
        <f t="shared" si="4"/>
        <v>0</v>
      </c>
      <c r="AA67" s="10">
        <f t="shared" si="5"/>
        <v>0</v>
      </c>
      <c r="AB67" s="10">
        <f t="shared" si="6"/>
        <v>0</v>
      </c>
      <c r="AC67" s="11">
        <f t="shared" si="7"/>
        <v>0</v>
      </c>
    </row>
    <row r="68" spans="1:29" ht="26.1" customHeight="1" x14ac:dyDescent="0.25">
      <c r="A68" s="496"/>
      <c r="B68" s="461"/>
      <c r="C68" s="461"/>
      <c r="D68" s="500"/>
      <c r="E68" s="459"/>
      <c r="F68" s="482"/>
      <c r="G68" s="469"/>
      <c r="H68" s="472"/>
      <c r="I68" s="80" t="s">
        <v>152</v>
      </c>
      <c r="J68" s="9">
        <v>0</v>
      </c>
      <c r="K68" s="10">
        <v>0</v>
      </c>
      <c r="L68" s="10">
        <v>0</v>
      </c>
      <c r="M68" s="11">
        <v>0</v>
      </c>
      <c r="N68" s="71">
        <v>15</v>
      </c>
      <c r="O68" s="10">
        <v>8</v>
      </c>
      <c r="P68" s="10">
        <v>0</v>
      </c>
      <c r="Q68" s="70">
        <f>SUM(N68:P68)</f>
        <v>23</v>
      </c>
      <c r="R68" s="9">
        <v>15</v>
      </c>
      <c r="S68" s="10">
        <v>6</v>
      </c>
      <c r="T68" s="10">
        <v>0</v>
      </c>
      <c r="U68" s="70">
        <f>SUM(R68:T68)</f>
        <v>21</v>
      </c>
      <c r="V68" s="9">
        <v>0</v>
      </c>
      <c r="W68" s="10">
        <v>0</v>
      </c>
      <c r="X68" s="10">
        <v>0</v>
      </c>
      <c r="Y68" s="11">
        <v>0</v>
      </c>
      <c r="Z68" s="9">
        <f t="shared" si="4"/>
        <v>30</v>
      </c>
      <c r="AA68" s="10">
        <f t="shared" si="5"/>
        <v>14</v>
      </c>
      <c r="AB68" s="10">
        <f t="shared" si="6"/>
        <v>0</v>
      </c>
      <c r="AC68" s="11">
        <f t="shared" si="7"/>
        <v>44</v>
      </c>
    </row>
    <row r="69" spans="1:29" ht="21" customHeight="1" thickBot="1" x14ac:dyDescent="0.3">
      <c r="A69" s="496"/>
      <c r="B69" s="461"/>
      <c r="C69" s="461"/>
      <c r="D69" s="500"/>
      <c r="E69" s="459"/>
      <c r="F69" s="482"/>
      <c r="G69" s="469"/>
      <c r="H69" s="472"/>
      <c r="I69" s="81" t="s">
        <v>153</v>
      </c>
      <c r="J69" s="12">
        <v>0</v>
      </c>
      <c r="K69" s="13">
        <v>0</v>
      </c>
      <c r="L69" s="13">
        <v>0</v>
      </c>
      <c r="M69" s="14">
        <v>0</v>
      </c>
      <c r="N69" s="98">
        <v>1</v>
      </c>
      <c r="O69" s="13">
        <v>2</v>
      </c>
      <c r="P69" s="13">
        <v>0</v>
      </c>
      <c r="Q69" s="112">
        <f>SUM(N69:P69)</f>
        <v>3</v>
      </c>
      <c r="R69" s="12">
        <v>1</v>
      </c>
      <c r="S69" s="13">
        <v>2</v>
      </c>
      <c r="T69" s="13">
        <v>0</v>
      </c>
      <c r="U69" s="112">
        <f>SUM(R69:T69)</f>
        <v>3</v>
      </c>
      <c r="V69" s="12">
        <v>0</v>
      </c>
      <c r="W69" s="13">
        <v>0</v>
      </c>
      <c r="X69" s="13">
        <v>0</v>
      </c>
      <c r="Y69" s="14">
        <v>0</v>
      </c>
      <c r="Z69" s="12">
        <f t="shared" si="4"/>
        <v>2</v>
      </c>
      <c r="AA69" s="13">
        <f t="shared" si="5"/>
        <v>4</v>
      </c>
      <c r="AB69" s="13">
        <f t="shared" si="6"/>
        <v>0</v>
      </c>
      <c r="AC69" s="14">
        <f t="shared" si="7"/>
        <v>6</v>
      </c>
    </row>
    <row r="70" spans="1:29" ht="46.5" customHeight="1" thickBot="1" x14ac:dyDescent="0.3">
      <c r="A70" s="496"/>
      <c r="B70" s="461"/>
      <c r="C70" s="461"/>
      <c r="D70" s="500"/>
      <c r="E70" s="459"/>
      <c r="F70" s="482"/>
      <c r="G70" s="469"/>
      <c r="H70" s="472"/>
      <c r="I70" s="87" t="s">
        <v>159</v>
      </c>
      <c r="J70" s="17">
        <v>0</v>
      </c>
      <c r="K70" s="18">
        <v>0</v>
      </c>
      <c r="L70" s="18">
        <v>0</v>
      </c>
      <c r="M70" s="19">
        <v>0</v>
      </c>
      <c r="N70" s="99">
        <v>0</v>
      </c>
      <c r="O70" s="18">
        <v>0</v>
      </c>
      <c r="P70" s="18">
        <v>0</v>
      </c>
      <c r="Q70" s="77">
        <v>0</v>
      </c>
      <c r="R70" s="17">
        <v>0</v>
      </c>
      <c r="S70" s="18">
        <v>0</v>
      </c>
      <c r="T70" s="18">
        <v>0</v>
      </c>
      <c r="U70" s="77">
        <v>0</v>
      </c>
      <c r="V70" s="17">
        <v>0</v>
      </c>
      <c r="W70" s="18">
        <v>0</v>
      </c>
      <c r="X70" s="18">
        <v>0</v>
      </c>
      <c r="Y70" s="19">
        <v>0</v>
      </c>
      <c r="Z70" s="17">
        <f t="shared" si="4"/>
        <v>0</v>
      </c>
      <c r="AA70" s="18">
        <f t="shared" si="5"/>
        <v>0</v>
      </c>
      <c r="AB70" s="18">
        <f t="shared" si="6"/>
        <v>0</v>
      </c>
      <c r="AC70" s="19">
        <f t="shared" si="7"/>
        <v>0</v>
      </c>
    </row>
    <row r="71" spans="1:29" ht="26.1" customHeight="1" x14ac:dyDescent="0.25">
      <c r="A71" s="496"/>
      <c r="B71" s="461"/>
      <c r="C71" s="461"/>
      <c r="D71" s="500"/>
      <c r="E71" s="459"/>
      <c r="F71" s="482"/>
      <c r="G71" s="469"/>
      <c r="H71" s="472" t="s">
        <v>18</v>
      </c>
      <c r="I71" s="74" t="s">
        <v>19</v>
      </c>
      <c r="J71" s="6">
        <v>0</v>
      </c>
      <c r="K71" s="7">
        <v>0</v>
      </c>
      <c r="L71" s="7">
        <v>0</v>
      </c>
      <c r="M71" s="8">
        <v>0</v>
      </c>
      <c r="N71" s="76">
        <v>16</v>
      </c>
      <c r="O71" s="7">
        <v>10</v>
      </c>
      <c r="P71" s="7">
        <v>0</v>
      </c>
      <c r="Q71" s="75">
        <f>SUM(N71:P71)</f>
        <v>26</v>
      </c>
      <c r="R71" s="6">
        <v>16</v>
      </c>
      <c r="S71" s="7">
        <v>8</v>
      </c>
      <c r="T71" s="7">
        <v>0</v>
      </c>
      <c r="U71" s="75">
        <f>SUM(R71:T71)</f>
        <v>24</v>
      </c>
      <c r="V71" s="6">
        <v>0</v>
      </c>
      <c r="W71" s="7">
        <v>0</v>
      </c>
      <c r="X71" s="7">
        <v>0</v>
      </c>
      <c r="Y71" s="8">
        <v>0</v>
      </c>
      <c r="Z71" s="6">
        <f t="shared" si="4"/>
        <v>32</v>
      </c>
      <c r="AA71" s="7">
        <f t="shared" si="5"/>
        <v>18</v>
      </c>
      <c r="AB71" s="7">
        <f t="shared" si="6"/>
        <v>0</v>
      </c>
      <c r="AC71" s="8">
        <f t="shared" si="7"/>
        <v>50</v>
      </c>
    </row>
    <row r="72" spans="1:29" ht="26.1" customHeight="1" x14ac:dyDescent="0.25">
      <c r="A72" s="496"/>
      <c r="B72" s="461"/>
      <c r="C72" s="461"/>
      <c r="D72" s="500"/>
      <c r="E72" s="459"/>
      <c r="F72" s="482"/>
      <c r="G72" s="469"/>
      <c r="H72" s="472"/>
      <c r="I72" s="52" t="s">
        <v>41</v>
      </c>
      <c r="J72" s="9">
        <v>0</v>
      </c>
      <c r="K72" s="10">
        <v>0</v>
      </c>
      <c r="L72" s="10">
        <v>0</v>
      </c>
      <c r="M72" s="11">
        <v>0</v>
      </c>
      <c r="N72" s="71">
        <v>0</v>
      </c>
      <c r="O72" s="10">
        <v>0</v>
      </c>
      <c r="P72" s="10">
        <v>0</v>
      </c>
      <c r="Q72" s="70">
        <v>0</v>
      </c>
      <c r="R72" s="9">
        <v>0</v>
      </c>
      <c r="S72" s="10">
        <v>0</v>
      </c>
      <c r="T72" s="10">
        <v>0</v>
      </c>
      <c r="U72" s="70">
        <v>0</v>
      </c>
      <c r="V72" s="9">
        <v>0</v>
      </c>
      <c r="W72" s="10">
        <v>0</v>
      </c>
      <c r="X72" s="10">
        <v>0</v>
      </c>
      <c r="Y72" s="11">
        <v>0</v>
      </c>
      <c r="Z72" s="9">
        <f t="shared" si="4"/>
        <v>0</v>
      </c>
      <c r="AA72" s="10">
        <f t="shared" si="5"/>
        <v>0</v>
      </c>
      <c r="AB72" s="10">
        <f t="shared" si="6"/>
        <v>0</v>
      </c>
      <c r="AC72" s="11">
        <f t="shared" si="7"/>
        <v>0</v>
      </c>
    </row>
    <row r="73" spans="1:29" ht="26.1" customHeight="1" x14ac:dyDescent="0.25">
      <c r="A73" s="496"/>
      <c r="B73" s="461"/>
      <c r="C73" s="461"/>
      <c r="D73" s="500"/>
      <c r="E73" s="459"/>
      <c r="F73" s="482"/>
      <c r="G73" s="469"/>
      <c r="H73" s="472" t="s">
        <v>20</v>
      </c>
      <c r="I73" s="52" t="s">
        <v>42</v>
      </c>
      <c r="J73" s="9">
        <v>0</v>
      </c>
      <c r="K73" s="10">
        <v>0</v>
      </c>
      <c r="L73" s="10">
        <v>0</v>
      </c>
      <c r="M73" s="11">
        <v>0</v>
      </c>
      <c r="N73" s="71">
        <v>0</v>
      </c>
      <c r="O73" s="10">
        <v>0</v>
      </c>
      <c r="P73" s="10">
        <v>0</v>
      </c>
      <c r="Q73" s="70">
        <v>0</v>
      </c>
      <c r="R73" s="9">
        <v>0</v>
      </c>
      <c r="S73" s="10">
        <v>0</v>
      </c>
      <c r="T73" s="10">
        <v>0</v>
      </c>
      <c r="U73" s="70">
        <v>0</v>
      </c>
      <c r="V73" s="9">
        <v>0</v>
      </c>
      <c r="W73" s="10">
        <v>0</v>
      </c>
      <c r="X73" s="10">
        <v>0</v>
      </c>
      <c r="Y73" s="11">
        <v>0</v>
      </c>
      <c r="Z73" s="9">
        <f t="shared" si="4"/>
        <v>0</v>
      </c>
      <c r="AA73" s="10">
        <f t="shared" si="5"/>
        <v>0</v>
      </c>
      <c r="AB73" s="10">
        <f t="shared" si="6"/>
        <v>0</v>
      </c>
      <c r="AC73" s="11">
        <f t="shared" si="7"/>
        <v>0</v>
      </c>
    </row>
    <row r="74" spans="1:29" ht="26.1" customHeight="1" thickBot="1" x14ac:dyDescent="0.3">
      <c r="A74" s="497"/>
      <c r="B74" s="498"/>
      <c r="C74" s="498"/>
      <c r="D74" s="501"/>
      <c r="E74" s="460"/>
      <c r="F74" s="483"/>
      <c r="G74" s="470"/>
      <c r="H74" s="473"/>
      <c r="I74" s="53" t="s">
        <v>21</v>
      </c>
      <c r="J74" s="20">
        <v>0</v>
      </c>
      <c r="K74" s="21">
        <v>0</v>
      </c>
      <c r="L74" s="21">
        <v>0</v>
      </c>
      <c r="M74" s="22">
        <v>0</v>
      </c>
      <c r="N74" s="100">
        <v>0</v>
      </c>
      <c r="O74" s="21">
        <v>0</v>
      </c>
      <c r="P74" s="21">
        <v>0</v>
      </c>
      <c r="Q74" s="114">
        <v>0</v>
      </c>
      <c r="R74" s="20">
        <v>0</v>
      </c>
      <c r="S74" s="21">
        <v>0</v>
      </c>
      <c r="T74" s="21">
        <v>0</v>
      </c>
      <c r="U74" s="114">
        <v>0</v>
      </c>
      <c r="V74" s="20">
        <v>0</v>
      </c>
      <c r="W74" s="21">
        <v>0</v>
      </c>
      <c r="X74" s="21">
        <v>0</v>
      </c>
      <c r="Y74" s="22">
        <v>0</v>
      </c>
      <c r="Z74" s="20">
        <f t="shared" si="4"/>
        <v>0</v>
      </c>
      <c r="AA74" s="21">
        <f t="shared" si="5"/>
        <v>0</v>
      </c>
      <c r="AB74" s="21">
        <f t="shared" si="6"/>
        <v>0</v>
      </c>
      <c r="AC74" s="22">
        <f t="shared" si="7"/>
        <v>0</v>
      </c>
    </row>
  </sheetData>
  <mergeCells count="71">
    <mergeCell ref="A65:A74"/>
    <mergeCell ref="B65:B74"/>
    <mergeCell ref="C65:C74"/>
    <mergeCell ref="D65:D74"/>
    <mergeCell ref="A29:A40"/>
    <mergeCell ref="A15:A28"/>
    <mergeCell ref="A41:A51"/>
    <mergeCell ref="A52:A64"/>
    <mergeCell ref="C15:C64"/>
    <mergeCell ref="D15:D64"/>
    <mergeCell ref="E65:E74"/>
    <mergeCell ref="F65:F74"/>
    <mergeCell ref="G65:G74"/>
    <mergeCell ref="H65:H70"/>
    <mergeCell ref="H71:H72"/>
    <mergeCell ref="H73:H74"/>
    <mergeCell ref="E55:E64"/>
    <mergeCell ref="F55:F64"/>
    <mergeCell ref="G55:G64"/>
    <mergeCell ref="H55:H60"/>
    <mergeCell ref="H61:H62"/>
    <mergeCell ref="H63:H64"/>
    <mergeCell ref="E45:E54"/>
    <mergeCell ref="F45:F54"/>
    <mergeCell ref="G45:G54"/>
    <mergeCell ref="H45:H50"/>
    <mergeCell ref="H51:H52"/>
    <mergeCell ref="H53:H54"/>
    <mergeCell ref="G35:G44"/>
    <mergeCell ref="H35:H40"/>
    <mergeCell ref="H41:H42"/>
    <mergeCell ref="H43:H44"/>
    <mergeCell ref="F25:F34"/>
    <mergeCell ref="G25:G34"/>
    <mergeCell ref="H25:H30"/>
    <mergeCell ref="H31:H32"/>
    <mergeCell ref="E35:E44"/>
    <mergeCell ref="E25:E34"/>
    <mergeCell ref="E15:E24"/>
    <mergeCell ref="B15:B64"/>
    <mergeCell ref="R12:U12"/>
    <mergeCell ref="F12:F14"/>
    <mergeCell ref="G12:G14"/>
    <mergeCell ref="H12:H14"/>
    <mergeCell ref="I12:I14"/>
    <mergeCell ref="F15:F24"/>
    <mergeCell ref="G15:G24"/>
    <mergeCell ref="H15:H20"/>
    <mergeCell ref="H21:H22"/>
    <mergeCell ref="H23:H24"/>
    <mergeCell ref="H33:H34"/>
    <mergeCell ref="F35:F44"/>
    <mergeCell ref="Z12:AC12"/>
    <mergeCell ref="J13:M13"/>
    <mergeCell ref="N13:Q13"/>
    <mergeCell ref="R13:U13"/>
    <mergeCell ref="Z13:AC13"/>
    <mergeCell ref="J12:M12"/>
    <mergeCell ref="N12:Q12"/>
    <mergeCell ref="V12:Y12"/>
    <mergeCell ref="V13:Y13"/>
    <mergeCell ref="A8:E8"/>
    <mergeCell ref="B9:C9"/>
    <mergeCell ref="D9:E9"/>
    <mergeCell ref="B10:C10"/>
    <mergeCell ref="D10:E10"/>
    <mergeCell ref="A12:A14"/>
    <mergeCell ref="B12:B14"/>
    <mergeCell ref="C12:C14"/>
    <mergeCell ref="D12:D14"/>
    <mergeCell ref="E12:E14"/>
  </mergeCells>
  <pageMargins left="0.55000000000000004" right="0.7" top="0.75" bottom="0.75" header="0.3" footer="0.3"/>
  <pageSetup scale="17" orientation="portrait" r:id="rId1"/>
  <ignoredErrors>
    <ignoredError sqref="M20 Q20 M30 Q30 M40 Q40 U30 U20 U40" formula="1"/>
    <ignoredError sqref="J30:L30 J40:L40 N40:P40 R40:T40 N30:P30 R30:T30 V30:X30 V40:X4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31" zoomScale="69" zoomScaleNormal="69" workbookViewId="0">
      <selection activeCell="J14" sqref="J14"/>
    </sheetView>
  </sheetViews>
  <sheetFormatPr baseColWidth="10" defaultRowHeight="12" x14ac:dyDescent="0.2"/>
  <cols>
    <col min="1" max="1" width="14.140625" style="355" customWidth="1"/>
    <col min="2" max="16384" width="11.42578125" style="355"/>
  </cols>
  <sheetData>
    <row r="1" spans="1:22" x14ac:dyDescent="0.2">
      <c r="A1" s="544" t="s">
        <v>277</v>
      </c>
      <c r="B1" s="544"/>
      <c r="C1" s="544"/>
      <c r="D1" s="544"/>
      <c r="E1" s="544"/>
      <c r="F1" s="544"/>
      <c r="G1" s="544"/>
      <c r="H1" s="544"/>
      <c r="I1" s="544"/>
      <c r="J1" s="544"/>
      <c r="K1" s="544"/>
      <c r="L1" s="544"/>
      <c r="M1" s="544"/>
      <c r="N1" s="544"/>
      <c r="O1" s="544"/>
      <c r="P1" s="544"/>
      <c r="Q1" s="544"/>
      <c r="R1" s="544"/>
      <c r="S1" s="544"/>
      <c r="T1" s="544"/>
      <c r="U1" s="544"/>
      <c r="V1" s="354"/>
    </row>
    <row r="2" spans="1:22" x14ac:dyDescent="0.2">
      <c r="A2" s="544" t="s">
        <v>222</v>
      </c>
      <c r="B2" s="544"/>
      <c r="C2" s="544"/>
      <c r="D2" s="544"/>
      <c r="E2" s="544"/>
      <c r="F2" s="544"/>
      <c r="G2" s="544"/>
      <c r="H2" s="544"/>
      <c r="I2" s="544"/>
      <c r="J2" s="544"/>
      <c r="K2" s="544"/>
      <c r="L2" s="544"/>
      <c r="M2" s="544"/>
      <c r="N2" s="544"/>
      <c r="O2" s="544"/>
      <c r="P2" s="544"/>
      <c r="Q2" s="544"/>
      <c r="R2" s="544"/>
      <c r="S2" s="544"/>
      <c r="T2" s="544"/>
      <c r="U2" s="544"/>
      <c r="V2" s="354"/>
    </row>
    <row r="3" spans="1:22" x14ac:dyDescent="0.2">
      <c r="A3" s="544" t="s">
        <v>223</v>
      </c>
      <c r="B3" s="544"/>
      <c r="C3" s="544"/>
      <c r="D3" s="544"/>
      <c r="E3" s="544"/>
      <c r="F3" s="544"/>
      <c r="G3" s="544"/>
      <c r="H3" s="544"/>
      <c r="I3" s="544"/>
      <c r="J3" s="544"/>
      <c r="K3" s="544"/>
      <c r="L3" s="544"/>
      <c r="M3" s="544"/>
      <c r="N3" s="544"/>
      <c r="O3" s="544"/>
      <c r="P3" s="544"/>
      <c r="Q3" s="544"/>
      <c r="R3" s="544"/>
      <c r="S3" s="544"/>
      <c r="T3" s="544"/>
      <c r="U3" s="544"/>
      <c r="V3" s="354"/>
    </row>
    <row r="4" spans="1:22" x14ac:dyDescent="0.2">
      <c r="A4" s="354"/>
      <c r="B4" s="354"/>
      <c r="C4" s="354"/>
      <c r="D4" s="354"/>
      <c r="E4" s="354"/>
      <c r="F4" s="354"/>
      <c r="G4" s="354"/>
      <c r="H4" s="354"/>
      <c r="I4" s="354"/>
      <c r="J4" s="354"/>
      <c r="K4" s="354"/>
      <c r="L4" s="354"/>
      <c r="M4" s="354"/>
      <c r="N4" s="354"/>
      <c r="O4" s="354"/>
      <c r="P4" s="354"/>
      <c r="Q4" s="354"/>
      <c r="R4" s="354"/>
      <c r="S4" s="354"/>
      <c r="T4" s="354"/>
      <c r="U4" s="354"/>
      <c r="V4" s="356"/>
    </row>
    <row r="5" spans="1:22" ht="12.75" thickBot="1" x14ac:dyDescent="0.25">
      <c r="A5" s="357"/>
      <c r="B5" s="357"/>
      <c r="C5" s="357"/>
      <c r="D5" s="357"/>
      <c r="E5" s="357"/>
      <c r="F5" s="357"/>
      <c r="G5" s="357"/>
      <c r="H5" s="357"/>
      <c r="I5" s="357"/>
      <c r="J5" s="357"/>
      <c r="K5" s="357"/>
      <c r="L5" s="357"/>
      <c r="M5" s="357"/>
      <c r="N5" s="357"/>
      <c r="O5" s="357"/>
      <c r="P5" s="357"/>
      <c r="Q5" s="357"/>
      <c r="R5" s="357"/>
      <c r="S5" s="357"/>
      <c r="T5" s="357"/>
      <c r="U5" s="357"/>
      <c r="V5" s="358"/>
    </row>
    <row r="6" spans="1:22" x14ac:dyDescent="0.2">
      <c r="A6" s="545" t="s">
        <v>0</v>
      </c>
      <c r="B6" s="546"/>
      <c r="C6" s="547"/>
      <c r="D6" s="548"/>
      <c r="E6" s="354"/>
      <c r="F6" s="354"/>
      <c r="G6" s="354"/>
      <c r="H6" s="354"/>
      <c r="I6" s="354"/>
      <c r="J6" s="354"/>
      <c r="K6" s="354"/>
      <c r="L6" s="354"/>
      <c r="M6" s="354"/>
      <c r="N6" s="357"/>
      <c r="O6" s="357"/>
      <c r="P6" s="357"/>
      <c r="Q6" s="357"/>
      <c r="R6" s="357"/>
      <c r="S6" s="357"/>
      <c r="T6" s="357"/>
      <c r="U6" s="357"/>
      <c r="V6" s="358"/>
    </row>
    <row r="7" spans="1:22" ht="48" x14ac:dyDescent="0.2">
      <c r="A7" s="359" t="s">
        <v>1</v>
      </c>
      <c r="B7" s="549" t="s">
        <v>2</v>
      </c>
      <c r="C7" s="550"/>
      <c r="D7" s="360" t="s">
        <v>3</v>
      </c>
      <c r="E7" s="354"/>
      <c r="F7" s="354"/>
      <c r="G7" s="354"/>
      <c r="I7" s="354"/>
      <c r="J7" s="354"/>
      <c r="K7" s="354"/>
      <c r="L7" s="354"/>
      <c r="M7" s="354"/>
      <c r="N7" s="357"/>
      <c r="O7" s="357"/>
      <c r="P7" s="357"/>
      <c r="Q7" s="357"/>
      <c r="R7" s="357"/>
      <c r="S7" s="357"/>
      <c r="T7" s="357"/>
      <c r="U7" s="357"/>
      <c r="V7" s="358"/>
    </row>
    <row r="8" spans="1:22" ht="24.75" thickBot="1" x14ac:dyDescent="0.25">
      <c r="A8" s="361" t="s">
        <v>224</v>
      </c>
      <c r="B8" s="542" t="s">
        <v>278</v>
      </c>
      <c r="C8" s="543"/>
      <c r="D8" s="362" t="s">
        <v>279</v>
      </c>
      <c r="E8" s="357"/>
      <c r="F8" s="357"/>
      <c r="G8" s="357"/>
      <c r="H8" s="357"/>
      <c r="I8" s="357"/>
      <c r="J8" s="357"/>
      <c r="K8" s="357"/>
      <c r="L8" s="357"/>
      <c r="M8" s="357"/>
      <c r="N8" s="357"/>
      <c r="O8" s="357"/>
      <c r="P8" s="357"/>
      <c r="Q8" s="357"/>
      <c r="R8" s="357"/>
      <c r="S8" s="357"/>
      <c r="T8" s="357"/>
      <c r="U8" s="357"/>
      <c r="V8" s="358"/>
    </row>
    <row r="9" spans="1:22" ht="12.75" thickBot="1" x14ac:dyDescent="0.25">
      <c r="A9" s="358"/>
      <c r="B9" s="358"/>
      <c r="C9" s="358"/>
      <c r="D9" s="358"/>
      <c r="E9" s="358"/>
      <c r="F9" s="358"/>
      <c r="G9" s="358"/>
      <c r="I9" s="363"/>
      <c r="V9" s="358"/>
    </row>
    <row r="10" spans="1:22" ht="12.75" thickBot="1" x14ac:dyDescent="0.25">
      <c r="A10" s="530" t="s">
        <v>227</v>
      </c>
      <c r="B10" s="531"/>
      <c r="C10" s="531"/>
      <c r="D10" s="531"/>
      <c r="E10" s="531"/>
      <c r="F10" s="531"/>
      <c r="G10" s="531"/>
      <c r="H10" s="531"/>
      <c r="I10" s="532"/>
      <c r="J10" s="530">
        <v>2022</v>
      </c>
      <c r="K10" s="531"/>
      <c r="L10" s="531"/>
      <c r="M10" s="531"/>
      <c r="N10" s="531"/>
      <c r="O10" s="531"/>
      <c r="P10" s="531"/>
      <c r="Q10" s="531"/>
      <c r="R10" s="531"/>
      <c r="S10" s="531"/>
      <c r="T10" s="531"/>
      <c r="U10" s="531"/>
      <c r="V10" s="533" t="s">
        <v>280</v>
      </c>
    </row>
    <row r="11" spans="1:22" x14ac:dyDescent="0.2">
      <c r="A11" s="524" t="s">
        <v>4</v>
      </c>
      <c r="B11" s="536" t="s">
        <v>5</v>
      </c>
      <c r="C11" s="536" t="s">
        <v>6</v>
      </c>
      <c r="D11" s="536" t="s">
        <v>7</v>
      </c>
      <c r="E11" s="524" t="s">
        <v>8</v>
      </c>
      <c r="F11" s="524" t="s">
        <v>281</v>
      </c>
      <c r="G11" s="524" t="s">
        <v>9</v>
      </c>
      <c r="H11" s="524" t="s">
        <v>10</v>
      </c>
      <c r="I11" s="524" t="s">
        <v>11</v>
      </c>
      <c r="J11" s="526" t="s">
        <v>12</v>
      </c>
      <c r="K11" s="527"/>
      <c r="L11" s="527"/>
      <c r="M11" s="528"/>
      <c r="N11" s="526" t="s">
        <v>13</v>
      </c>
      <c r="O11" s="527"/>
      <c r="P11" s="527"/>
      <c r="Q11" s="528"/>
      <c r="R11" s="526" t="s">
        <v>14</v>
      </c>
      <c r="S11" s="527"/>
      <c r="T11" s="527"/>
      <c r="U11" s="528"/>
      <c r="V11" s="534"/>
    </row>
    <row r="12" spans="1:22" x14ac:dyDescent="0.2">
      <c r="A12" s="525"/>
      <c r="B12" s="537"/>
      <c r="C12" s="537"/>
      <c r="D12" s="537"/>
      <c r="E12" s="525"/>
      <c r="F12" s="525"/>
      <c r="G12" s="525"/>
      <c r="H12" s="525"/>
      <c r="I12" s="525"/>
      <c r="J12" s="539" t="s">
        <v>15</v>
      </c>
      <c r="K12" s="540"/>
      <c r="L12" s="540"/>
      <c r="M12" s="541"/>
      <c r="N12" s="539" t="s">
        <v>15</v>
      </c>
      <c r="O12" s="540"/>
      <c r="P12" s="540"/>
      <c r="Q12" s="541"/>
      <c r="R12" s="539" t="s">
        <v>15</v>
      </c>
      <c r="S12" s="540"/>
      <c r="T12" s="540"/>
      <c r="U12" s="541"/>
      <c r="V12" s="534"/>
    </row>
    <row r="13" spans="1:22" ht="12.75" thickBot="1" x14ac:dyDescent="0.25">
      <c r="A13" s="525"/>
      <c r="B13" s="537"/>
      <c r="C13" s="537"/>
      <c r="D13" s="537"/>
      <c r="E13" s="525"/>
      <c r="F13" s="538"/>
      <c r="G13" s="538"/>
      <c r="H13" s="525"/>
      <c r="I13" s="525"/>
      <c r="J13" s="364" t="s">
        <v>230</v>
      </c>
      <c r="K13" s="365" t="s">
        <v>229</v>
      </c>
      <c r="L13" s="365" t="s">
        <v>231</v>
      </c>
      <c r="M13" s="366" t="s">
        <v>16</v>
      </c>
      <c r="N13" s="367" t="s">
        <v>230</v>
      </c>
      <c r="O13" s="368" t="s">
        <v>229</v>
      </c>
      <c r="P13" s="368" t="s">
        <v>231</v>
      </c>
      <c r="Q13" s="369" t="s">
        <v>16</v>
      </c>
      <c r="R13" s="367" t="s">
        <v>230</v>
      </c>
      <c r="S13" s="368" t="s">
        <v>229</v>
      </c>
      <c r="T13" s="368" t="s">
        <v>231</v>
      </c>
      <c r="U13" s="369" t="s">
        <v>16</v>
      </c>
      <c r="V13" s="535"/>
    </row>
    <row r="14" spans="1:22" ht="36.75" thickBot="1" x14ac:dyDescent="0.25">
      <c r="A14" s="512" t="s">
        <v>282</v>
      </c>
      <c r="B14" s="502">
        <v>15602</v>
      </c>
      <c r="C14" s="513" t="s">
        <v>283</v>
      </c>
      <c r="D14" s="514" t="s">
        <v>284</v>
      </c>
      <c r="E14" s="510" t="s">
        <v>285</v>
      </c>
      <c r="F14" s="518" t="s">
        <v>286</v>
      </c>
      <c r="G14" s="507">
        <v>500</v>
      </c>
      <c r="H14" s="510" t="s">
        <v>17</v>
      </c>
      <c r="I14" s="370" t="s">
        <v>287</v>
      </c>
      <c r="J14" s="371">
        <v>0</v>
      </c>
      <c r="K14" s="371">
        <v>0</v>
      </c>
      <c r="L14" s="371">
        <v>0</v>
      </c>
      <c r="M14" s="371">
        <v>0</v>
      </c>
      <c r="N14" s="371">
        <v>0</v>
      </c>
      <c r="O14" s="371">
        <v>0</v>
      </c>
      <c r="P14" s="371">
        <v>0</v>
      </c>
      <c r="Q14" s="371">
        <v>0</v>
      </c>
      <c r="R14" s="371">
        <v>0</v>
      </c>
      <c r="S14" s="371">
        <v>0</v>
      </c>
      <c r="T14" s="371">
        <v>0</v>
      </c>
      <c r="U14" s="371">
        <v>0</v>
      </c>
      <c r="V14" s="504">
        <f>SUM(M16,Q16,U16)</f>
        <v>222</v>
      </c>
    </row>
    <row r="15" spans="1:22" ht="24" x14ac:dyDescent="0.2">
      <c r="A15" s="512"/>
      <c r="B15" s="502"/>
      <c r="C15" s="513"/>
      <c r="D15" s="515"/>
      <c r="E15" s="511"/>
      <c r="F15" s="519"/>
      <c r="G15" s="508"/>
      <c r="H15" s="511"/>
      <c r="I15" s="372" t="s">
        <v>288</v>
      </c>
      <c r="J15" s="371">
        <v>0</v>
      </c>
      <c r="K15" s="371">
        <v>0</v>
      </c>
      <c r="L15" s="371">
        <v>0</v>
      </c>
      <c r="M15" s="371">
        <v>0</v>
      </c>
      <c r="N15" s="371">
        <v>0</v>
      </c>
      <c r="O15" s="371">
        <v>0</v>
      </c>
      <c r="P15" s="371">
        <v>0</v>
      </c>
      <c r="Q15" s="371">
        <v>0</v>
      </c>
      <c r="R15" s="371">
        <v>0</v>
      </c>
      <c r="S15" s="371">
        <v>0</v>
      </c>
      <c r="T15" s="371">
        <v>0</v>
      </c>
      <c r="U15" s="371">
        <v>0</v>
      </c>
      <c r="V15" s="505"/>
    </row>
    <row r="16" spans="1:22" ht="24" x14ac:dyDescent="0.2">
      <c r="A16" s="512"/>
      <c r="B16" s="502"/>
      <c r="C16" s="513"/>
      <c r="D16" s="515"/>
      <c r="E16" s="511"/>
      <c r="F16" s="519"/>
      <c r="G16" s="508"/>
      <c r="H16" s="511"/>
      <c r="I16" s="372" t="s">
        <v>289</v>
      </c>
      <c r="J16" s="373">
        <v>0</v>
      </c>
      <c r="K16" s="374">
        <v>0</v>
      </c>
      <c r="L16" s="374">
        <v>0</v>
      </c>
      <c r="M16" s="375">
        <v>86</v>
      </c>
      <c r="N16" s="374">
        <v>0</v>
      </c>
      <c r="O16" s="374">
        <v>0</v>
      </c>
      <c r="P16" s="374">
        <v>0</v>
      </c>
      <c r="Q16" s="375">
        <v>70</v>
      </c>
      <c r="R16" s="374">
        <v>0</v>
      </c>
      <c r="S16" s="374">
        <v>0</v>
      </c>
      <c r="T16" s="374">
        <v>0</v>
      </c>
      <c r="U16" s="375">
        <v>66</v>
      </c>
      <c r="V16" s="506"/>
    </row>
    <row r="17" spans="1:22" x14ac:dyDescent="0.2">
      <c r="A17" s="512"/>
      <c r="B17" s="502"/>
      <c r="C17" s="513"/>
      <c r="D17" s="515"/>
      <c r="E17" s="511"/>
      <c r="F17" s="519"/>
      <c r="G17" s="508"/>
      <c r="H17" s="511" t="s">
        <v>18</v>
      </c>
      <c r="I17" s="372" t="s">
        <v>290</v>
      </c>
      <c r="J17" s="376"/>
      <c r="K17" s="377"/>
      <c r="L17" s="377"/>
      <c r="M17" s="377"/>
      <c r="N17" s="377"/>
      <c r="O17" s="377"/>
      <c r="P17" s="377"/>
      <c r="Q17" s="377"/>
      <c r="R17" s="377"/>
      <c r="S17" s="377"/>
      <c r="T17" s="377"/>
      <c r="U17" s="377"/>
      <c r="V17" s="378"/>
    </row>
    <row r="18" spans="1:22" x14ac:dyDescent="0.2">
      <c r="A18" s="512"/>
      <c r="B18" s="502"/>
      <c r="C18" s="513"/>
      <c r="D18" s="515"/>
      <c r="E18" s="511"/>
      <c r="F18" s="519"/>
      <c r="G18" s="508"/>
      <c r="H18" s="511"/>
      <c r="I18" s="372" t="s">
        <v>291</v>
      </c>
      <c r="J18" s="376"/>
      <c r="K18" s="377"/>
      <c r="L18" s="377"/>
      <c r="M18" s="377"/>
      <c r="N18" s="377"/>
      <c r="O18" s="377"/>
      <c r="P18" s="377"/>
      <c r="Q18" s="377"/>
      <c r="R18" s="377"/>
      <c r="S18" s="377"/>
      <c r="T18" s="377"/>
      <c r="U18" s="377"/>
      <c r="V18" s="378"/>
    </row>
    <row r="19" spans="1:22" ht="24" x14ac:dyDescent="0.2">
      <c r="A19" s="512"/>
      <c r="B19" s="502"/>
      <c r="C19" s="513"/>
      <c r="D19" s="515"/>
      <c r="E19" s="511"/>
      <c r="F19" s="519"/>
      <c r="G19" s="508"/>
      <c r="H19" s="502" t="s">
        <v>292</v>
      </c>
      <c r="I19" s="379" t="s">
        <v>293</v>
      </c>
      <c r="J19" s="376"/>
      <c r="K19" s="377"/>
      <c r="L19" s="377"/>
      <c r="M19" s="377"/>
      <c r="N19" s="377"/>
      <c r="O19" s="377"/>
      <c r="P19" s="377"/>
      <c r="Q19" s="377"/>
      <c r="R19" s="377"/>
      <c r="S19" s="377"/>
      <c r="T19" s="377"/>
      <c r="U19" s="377"/>
      <c r="V19" s="378"/>
    </row>
    <row r="20" spans="1:22" ht="24" x14ac:dyDescent="0.2">
      <c r="A20" s="512"/>
      <c r="B20" s="502"/>
      <c r="C20" s="513"/>
      <c r="D20" s="515"/>
      <c r="E20" s="511"/>
      <c r="F20" s="520"/>
      <c r="G20" s="509"/>
      <c r="H20" s="502"/>
      <c r="I20" s="379" t="s">
        <v>294</v>
      </c>
      <c r="J20" s="376"/>
      <c r="K20" s="377"/>
      <c r="L20" s="377"/>
      <c r="M20" s="377"/>
      <c r="N20" s="377"/>
      <c r="O20" s="377"/>
      <c r="P20" s="377"/>
      <c r="Q20" s="377"/>
      <c r="R20" s="377"/>
      <c r="S20" s="377"/>
      <c r="T20" s="377"/>
      <c r="U20" s="377"/>
      <c r="V20" s="378"/>
    </row>
    <row r="21" spans="1:22" ht="36" x14ac:dyDescent="0.2">
      <c r="A21" s="512"/>
      <c r="B21" s="502"/>
      <c r="C21" s="513"/>
      <c r="D21" s="515"/>
      <c r="E21" s="511" t="s">
        <v>295</v>
      </c>
      <c r="F21" s="529" t="s">
        <v>296</v>
      </c>
      <c r="G21" s="529" t="s">
        <v>297</v>
      </c>
      <c r="H21" s="502" t="s">
        <v>17</v>
      </c>
      <c r="I21" s="372" t="s">
        <v>287</v>
      </c>
      <c r="J21" s="374">
        <v>0</v>
      </c>
      <c r="K21" s="374">
        <v>0</v>
      </c>
      <c r="L21" s="374">
        <v>0</v>
      </c>
      <c r="M21" s="374">
        <v>0</v>
      </c>
      <c r="N21" s="374">
        <v>0</v>
      </c>
      <c r="O21" s="374">
        <v>0</v>
      </c>
      <c r="P21" s="374">
        <v>0</v>
      </c>
      <c r="Q21" s="374">
        <v>0</v>
      </c>
      <c r="R21" s="374">
        <v>0</v>
      </c>
      <c r="S21" s="374">
        <v>0</v>
      </c>
      <c r="T21" s="374">
        <v>0</v>
      </c>
      <c r="U21" s="374">
        <v>0</v>
      </c>
      <c r="V21" s="504">
        <f>SUM(M23,Q23,U23)</f>
        <v>137</v>
      </c>
    </row>
    <row r="22" spans="1:22" ht="24" x14ac:dyDescent="0.2">
      <c r="A22" s="512"/>
      <c r="B22" s="502"/>
      <c r="C22" s="513"/>
      <c r="D22" s="515"/>
      <c r="E22" s="511"/>
      <c r="F22" s="519"/>
      <c r="G22" s="519"/>
      <c r="H22" s="502"/>
      <c r="I22" s="372" t="s">
        <v>288</v>
      </c>
      <c r="J22" s="374">
        <v>0</v>
      </c>
      <c r="K22" s="374">
        <v>0</v>
      </c>
      <c r="L22" s="374">
        <v>0</v>
      </c>
      <c r="M22" s="374">
        <v>0</v>
      </c>
      <c r="N22" s="374">
        <v>0</v>
      </c>
      <c r="O22" s="374">
        <v>0</v>
      </c>
      <c r="P22" s="374">
        <v>0</v>
      </c>
      <c r="Q22" s="374">
        <v>0</v>
      </c>
      <c r="R22" s="374">
        <v>0</v>
      </c>
      <c r="S22" s="374">
        <v>0</v>
      </c>
      <c r="T22" s="374">
        <v>0</v>
      </c>
      <c r="U22" s="374">
        <v>0</v>
      </c>
      <c r="V22" s="505"/>
    </row>
    <row r="23" spans="1:22" ht="24" x14ac:dyDescent="0.2">
      <c r="A23" s="512"/>
      <c r="B23" s="502"/>
      <c r="C23" s="513"/>
      <c r="D23" s="515"/>
      <c r="E23" s="511"/>
      <c r="F23" s="519"/>
      <c r="G23" s="519"/>
      <c r="H23" s="502"/>
      <c r="I23" s="372" t="s">
        <v>298</v>
      </c>
      <c r="J23" s="373">
        <v>0</v>
      </c>
      <c r="K23" s="374">
        <v>0</v>
      </c>
      <c r="L23" s="374">
        <v>0</v>
      </c>
      <c r="M23" s="375">
        <v>36</v>
      </c>
      <c r="N23" s="374">
        <v>0</v>
      </c>
      <c r="O23" s="374">
        <v>0</v>
      </c>
      <c r="P23" s="374">
        <v>0</v>
      </c>
      <c r="Q23" s="375">
        <v>76</v>
      </c>
      <c r="R23" s="374">
        <v>0</v>
      </c>
      <c r="S23" s="374">
        <v>0</v>
      </c>
      <c r="T23" s="374">
        <v>0</v>
      </c>
      <c r="U23" s="375">
        <v>25</v>
      </c>
      <c r="V23" s="506"/>
    </row>
    <row r="24" spans="1:22" x14ac:dyDescent="0.2">
      <c r="A24" s="512"/>
      <c r="B24" s="502"/>
      <c r="C24" s="513"/>
      <c r="D24" s="515"/>
      <c r="E24" s="511"/>
      <c r="F24" s="519"/>
      <c r="G24" s="519"/>
      <c r="H24" s="502" t="s">
        <v>18</v>
      </c>
      <c r="I24" s="372" t="s">
        <v>290</v>
      </c>
      <c r="J24" s="376"/>
      <c r="K24" s="377"/>
      <c r="L24" s="377"/>
      <c r="M24" s="377"/>
      <c r="N24" s="377"/>
      <c r="O24" s="377"/>
      <c r="P24" s="377"/>
      <c r="Q24" s="377"/>
      <c r="R24" s="377"/>
      <c r="S24" s="377"/>
      <c r="T24" s="377"/>
      <c r="U24" s="377"/>
      <c r="V24" s="378"/>
    </row>
    <row r="25" spans="1:22" x14ac:dyDescent="0.2">
      <c r="A25" s="512"/>
      <c r="B25" s="502"/>
      <c r="C25" s="513"/>
      <c r="D25" s="515"/>
      <c r="E25" s="511"/>
      <c r="F25" s="519"/>
      <c r="G25" s="519"/>
      <c r="H25" s="502"/>
      <c r="I25" s="372" t="s">
        <v>291</v>
      </c>
      <c r="J25" s="376"/>
      <c r="K25" s="377"/>
      <c r="L25" s="377"/>
      <c r="M25" s="377"/>
      <c r="N25" s="377"/>
      <c r="O25" s="377"/>
      <c r="P25" s="377"/>
      <c r="Q25" s="377"/>
      <c r="R25" s="377"/>
      <c r="S25" s="377"/>
      <c r="T25" s="377"/>
      <c r="U25" s="377"/>
      <c r="V25" s="378"/>
    </row>
    <row r="26" spans="1:22" ht="24" x14ac:dyDescent="0.2">
      <c r="A26" s="512"/>
      <c r="B26" s="502"/>
      <c r="C26" s="513"/>
      <c r="D26" s="515"/>
      <c r="E26" s="511"/>
      <c r="F26" s="519"/>
      <c r="G26" s="519"/>
      <c r="H26" s="502" t="s">
        <v>292</v>
      </c>
      <c r="I26" s="379" t="s">
        <v>293</v>
      </c>
      <c r="J26" s="376"/>
      <c r="K26" s="377"/>
      <c r="L26" s="377"/>
      <c r="M26" s="377"/>
      <c r="N26" s="377"/>
      <c r="O26" s="377"/>
      <c r="P26" s="377"/>
      <c r="Q26" s="377"/>
      <c r="R26" s="377"/>
      <c r="S26" s="377"/>
      <c r="T26" s="377"/>
      <c r="U26" s="377"/>
      <c r="V26" s="378"/>
    </row>
    <row r="27" spans="1:22" ht="24" x14ac:dyDescent="0.2">
      <c r="A27" s="512"/>
      <c r="B27" s="502"/>
      <c r="C27" s="513"/>
      <c r="D27" s="515"/>
      <c r="E27" s="511"/>
      <c r="F27" s="519"/>
      <c r="G27" s="519"/>
      <c r="H27" s="502"/>
      <c r="I27" s="379" t="s">
        <v>294</v>
      </c>
      <c r="J27" s="376"/>
      <c r="K27" s="377"/>
      <c r="L27" s="377"/>
      <c r="M27" s="377"/>
      <c r="N27" s="377"/>
      <c r="O27" s="377"/>
      <c r="P27" s="377"/>
      <c r="Q27" s="377"/>
      <c r="R27" s="377"/>
      <c r="S27" s="377"/>
      <c r="T27" s="377"/>
      <c r="U27" s="377"/>
      <c r="V27" s="378"/>
    </row>
    <row r="28" spans="1:22" x14ac:dyDescent="0.2">
      <c r="A28" s="512"/>
      <c r="B28" s="502"/>
      <c r="C28" s="513"/>
      <c r="D28" s="515"/>
      <c r="E28" s="511"/>
      <c r="F28" s="520"/>
      <c r="G28" s="520"/>
      <c r="H28" s="380"/>
      <c r="I28" s="379"/>
      <c r="J28" s="376"/>
      <c r="K28" s="377"/>
      <c r="L28" s="377"/>
      <c r="M28" s="377"/>
      <c r="N28" s="377"/>
      <c r="O28" s="377"/>
      <c r="P28" s="377"/>
      <c r="Q28" s="377"/>
      <c r="R28" s="381"/>
      <c r="S28" s="381"/>
      <c r="T28" s="381"/>
      <c r="U28" s="381"/>
      <c r="V28" s="378"/>
    </row>
    <row r="29" spans="1:22" ht="36" x14ac:dyDescent="0.2">
      <c r="A29" s="512" t="s">
        <v>299</v>
      </c>
      <c r="B29" s="502"/>
      <c r="C29" s="513"/>
      <c r="D29" s="515"/>
      <c r="E29" s="511" t="s">
        <v>300</v>
      </c>
      <c r="F29" s="529" t="s">
        <v>301</v>
      </c>
      <c r="G29" s="529" t="s">
        <v>302</v>
      </c>
      <c r="H29" s="502" t="s">
        <v>17</v>
      </c>
      <c r="I29" s="372" t="s">
        <v>287</v>
      </c>
      <c r="J29" s="374">
        <v>324</v>
      </c>
      <c r="K29" s="374">
        <v>145</v>
      </c>
      <c r="L29" s="374">
        <v>0</v>
      </c>
      <c r="M29" s="374">
        <v>469</v>
      </c>
      <c r="N29" s="374">
        <v>323</v>
      </c>
      <c r="O29" s="374">
        <v>200</v>
      </c>
      <c r="P29" s="374">
        <v>0</v>
      </c>
      <c r="Q29" s="374">
        <v>523</v>
      </c>
      <c r="R29" s="374">
        <v>100</v>
      </c>
      <c r="S29" s="374">
        <v>60</v>
      </c>
      <c r="T29" s="374">
        <v>0</v>
      </c>
      <c r="U29" s="382">
        <v>160</v>
      </c>
      <c r="V29" s="383"/>
    </row>
    <row r="30" spans="1:22" ht="24" x14ac:dyDescent="0.2">
      <c r="A30" s="512"/>
      <c r="B30" s="502"/>
      <c r="C30" s="513"/>
      <c r="D30" s="515"/>
      <c r="E30" s="511"/>
      <c r="F30" s="519"/>
      <c r="G30" s="519"/>
      <c r="H30" s="502"/>
      <c r="I30" s="372" t="s">
        <v>288</v>
      </c>
      <c r="J30" s="374">
        <v>456</v>
      </c>
      <c r="K30" s="374">
        <v>222</v>
      </c>
      <c r="L30" s="374">
        <v>0</v>
      </c>
      <c r="M30" s="374">
        <v>678</v>
      </c>
      <c r="N30" s="374">
        <v>433</v>
      </c>
      <c r="O30" s="374">
        <v>345</v>
      </c>
      <c r="P30" s="374">
        <v>0</v>
      </c>
      <c r="Q30" s="374">
        <v>778</v>
      </c>
      <c r="R30" s="374">
        <v>145</v>
      </c>
      <c r="S30" s="374">
        <v>89</v>
      </c>
      <c r="T30" s="374">
        <v>0</v>
      </c>
      <c r="U30" s="382">
        <v>234</v>
      </c>
      <c r="V30" s="383"/>
    </row>
    <row r="31" spans="1:22" ht="36" x14ac:dyDescent="0.2">
      <c r="A31" s="512"/>
      <c r="B31" s="502"/>
      <c r="C31" s="513"/>
      <c r="D31" s="515"/>
      <c r="E31" s="511"/>
      <c r="F31" s="519"/>
      <c r="G31" s="519"/>
      <c r="H31" s="502"/>
      <c r="I31" s="372" t="s">
        <v>303</v>
      </c>
      <c r="J31" s="373">
        <v>0</v>
      </c>
      <c r="K31" s="374">
        <v>0</v>
      </c>
      <c r="L31" s="374">
        <v>0</v>
      </c>
      <c r="M31" s="375">
        <v>76</v>
      </c>
      <c r="N31" s="374">
        <v>0</v>
      </c>
      <c r="O31" s="374">
        <v>0</v>
      </c>
      <c r="P31" s="374">
        <v>0</v>
      </c>
      <c r="Q31" s="375">
        <v>64</v>
      </c>
      <c r="R31" s="374">
        <v>0</v>
      </c>
      <c r="S31" s="374">
        <v>0</v>
      </c>
      <c r="T31" s="374">
        <v>0</v>
      </c>
      <c r="U31" s="375">
        <v>23</v>
      </c>
      <c r="V31" s="383">
        <f>SUM(M31,Q31,U31)</f>
        <v>163</v>
      </c>
    </row>
    <row r="32" spans="1:22" x14ac:dyDescent="0.2">
      <c r="A32" s="512"/>
      <c r="B32" s="502"/>
      <c r="C32" s="513"/>
      <c r="D32" s="515"/>
      <c r="E32" s="511"/>
      <c r="F32" s="519"/>
      <c r="G32" s="519"/>
      <c r="H32" s="502" t="s">
        <v>18</v>
      </c>
      <c r="I32" s="372" t="s">
        <v>290</v>
      </c>
      <c r="J32" s="373">
        <v>0</v>
      </c>
      <c r="K32" s="374">
        <v>0</v>
      </c>
      <c r="L32" s="374">
        <v>0</v>
      </c>
      <c r="M32" s="375">
        <v>24</v>
      </c>
      <c r="N32" s="374">
        <v>0</v>
      </c>
      <c r="O32" s="374">
        <v>0</v>
      </c>
      <c r="P32" s="374">
        <v>0</v>
      </c>
      <c r="Q32" s="375">
        <v>22</v>
      </c>
      <c r="R32" s="374">
        <v>0</v>
      </c>
      <c r="S32" s="374">
        <v>0</v>
      </c>
      <c r="T32" s="374">
        <v>0</v>
      </c>
      <c r="U32" s="375">
        <v>18</v>
      </c>
      <c r="V32" s="383">
        <f>SUM(M32,Q32,U32)</f>
        <v>64</v>
      </c>
    </row>
    <row r="33" spans="1:22" x14ac:dyDescent="0.2">
      <c r="A33" s="512"/>
      <c r="B33" s="502"/>
      <c r="C33" s="513"/>
      <c r="D33" s="515"/>
      <c r="E33" s="511"/>
      <c r="F33" s="519"/>
      <c r="G33" s="519"/>
      <c r="H33" s="502"/>
      <c r="I33" s="372" t="s">
        <v>291</v>
      </c>
      <c r="J33" s="373">
        <v>0</v>
      </c>
      <c r="K33" s="374">
        <v>0</v>
      </c>
      <c r="L33" s="374">
        <v>0</v>
      </c>
      <c r="M33" s="375">
        <v>5</v>
      </c>
      <c r="N33" s="374">
        <v>0</v>
      </c>
      <c r="O33" s="374">
        <v>0</v>
      </c>
      <c r="P33" s="374">
        <v>0</v>
      </c>
      <c r="Q33" s="375">
        <v>3</v>
      </c>
      <c r="R33" s="374">
        <v>0</v>
      </c>
      <c r="S33" s="374">
        <v>0</v>
      </c>
      <c r="T33" s="374">
        <v>0</v>
      </c>
      <c r="U33" s="375">
        <v>5</v>
      </c>
      <c r="V33" s="383">
        <f>SUM(M33,Q33,U33)</f>
        <v>13</v>
      </c>
    </row>
    <row r="34" spans="1:22" ht="24" x14ac:dyDescent="0.2">
      <c r="A34" s="512"/>
      <c r="B34" s="502"/>
      <c r="C34" s="513"/>
      <c r="D34" s="515"/>
      <c r="E34" s="511"/>
      <c r="F34" s="519"/>
      <c r="G34" s="519"/>
      <c r="H34" s="502" t="s">
        <v>292</v>
      </c>
      <c r="I34" s="379" t="s">
        <v>293</v>
      </c>
      <c r="J34" s="373">
        <v>0</v>
      </c>
      <c r="K34" s="374">
        <v>0</v>
      </c>
      <c r="L34" s="374">
        <v>0</v>
      </c>
      <c r="M34" s="375">
        <v>0</v>
      </c>
      <c r="N34" s="374">
        <v>0</v>
      </c>
      <c r="O34" s="374">
        <v>0</v>
      </c>
      <c r="P34" s="374">
        <v>0</v>
      </c>
      <c r="Q34" s="375">
        <v>0</v>
      </c>
      <c r="R34" s="374">
        <v>0</v>
      </c>
      <c r="S34" s="374">
        <v>0</v>
      </c>
      <c r="T34" s="374">
        <v>0</v>
      </c>
      <c r="U34" s="375">
        <v>0</v>
      </c>
      <c r="V34" s="383">
        <f>SUM(M34,Q34,U34)</f>
        <v>0</v>
      </c>
    </row>
    <row r="35" spans="1:22" ht="24" x14ac:dyDescent="0.2">
      <c r="A35" s="512"/>
      <c r="B35" s="502"/>
      <c r="C35" s="513"/>
      <c r="D35" s="515"/>
      <c r="E35" s="511"/>
      <c r="F35" s="520"/>
      <c r="G35" s="520"/>
      <c r="H35" s="502"/>
      <c r="I35" s="379" t="s">
        <v>294</v>
      </c>
      <c r="J35" s="373">
        <v>0</v>
      </c>
      <c r="K35" s="374">
        <v>0</v>
      </c>
      <c r="L35" s="374">
        <v>0</v>
      </c>
      <c r="M35" s="375">
        <v>0</v>
      </c>
      <c r="N35" s="374">
        <v>0</v>
      </c>
      <c r="O35" s="374">
        <v>0</v>
      </c>
      <c r="P35" s="374">
        <v>0</v>
      </c>
      <c r="Q35" s="375">
        <v>0</v>
      </c>
      <c r="R35" s="374">
        <v>0</v>
      </c>
      <c r="S35" s="374">
        <v>0</v>
      </c>
      <c r="T35" s="374">
        <v>0</v>
      </c>
      <c r="U35" s="375">
        <v>0</v>
      </c>
      <c r="V35" s="383">
        <f>SUM(M35,Q35,U35)</f>
        <v>0</v>
      </c>
    </row>
    <row r="36" spans="1:22" ht="36" x14ac:dyDescent="0.2">
      <c r="A36" s="512"/>
      <c r="B36" s="502"/>
      <c r="C36" s="513"/>
      <c r="D36" s="515"/>
      <c r="E36" s="512" t="s">
        <v>304</v>
      </c>
      <c r="F36" s="521" t="s">
        <v>305</v>
      </c>
      <c r="G36" s="521" t="s">
        <v>306</v>
      </c>
      <c r="H36" s="502" t="s">
        <v>17</v>
      </c>
      <c r="I36" s="372" t="s">
        <v>287</v>
      </c>
      <c r="J36" s="374">
        <v>0</v>
      </c>
      <c r="K36" s="374">
        <v>0</v>
      </c>
      <c r="L36" s="374">
        <v>0</v>
      </c>
      <c r="M36" s="374">
        <v>0</v>
      </c>
      <c r="N36" s="374">
        <v>0</v>
      </c>
      <c r="O36" s="374">
        <v>0</v>
      </c>
      <c r="P36" s="374">
        <v>0</v>
      </c>
      <c r="Q36" s="374">
        <v>0</v>
      </c>
      <c r="R36" s="374">
        <v>0</v>
      </c>
      <c r="S36" s="374">
        <v>0</v>
      </c>
      <c r="T36" s="374">
        <v>0</v>
      </c>
      <c r="U36" s="374">
        <v>0</v>
      </c>
      <c r="V36" s="383"/>
    </row>
    <row r="37" spans="1:22" ht="24" x14ac:dyDescent="0.2">
      <c r="A37" s="512"/>
      <c r="B37" s="502"/>
      <c r="C37" s="513"/>
      <c r="D37" s="515"/>
      <c r="E37" s="512"/>
      <c r="F37" s="522"/>
      <c r="G37" s="522"/>
      <c r="H37" s="502"/>
      <c r="I37" s="372" t="s">
        <v>288</v>
      </c>
      <c r="J37" s="374">
        <v>0</v>
      </c>
      <c r="K37" s="374">
        <v>0</v>
      </c>
      <c r="L37" s="374">
        <v>0</v>
      </c>
      <c r="M37" s="374">
        <v>0</v>
      </c>
      <c r="N37" s="374">
        <v>0</v>
      </c>
      <c r="O37" s="374">
        <v>0</v>
      </c>
      <c r="P37" s="374">
        <v>0</v>
      </c>
      <c r="Q37" s="374">
        <v>0</v>
      </c>
      <c r="R37" s="374">
        <v>0</v>
      </c>
      <c r="S37" s="374">
        <v>0</v>
      </c>
      <c r="T37" s="374">
        <v>0</v>
      </c>
      <c r="U37" s="374">
        <v>0</v>
      </c>
      <c r="V37" s="383"/>
    </row>
    <row r="38" spans="1:22" ht="36" x14ac:dyDescent="0.2">
      <c r="A38" s="512"/>
      <c r="B38" s="502"/>
      <c r="C38" s="513"/>
      <c r="D38" s="515"/>
      <c r="E38" s="512"/>
      <c r="F38" s="522"/>
      <c r="G38" s="522"/>
      <c r="H38" s="502"/>
      <c r="I38" s="372" t="s">
        <v>307</v>
      </c>
      <c r="J38" s="373">
        <v>0</v>
      </c>
      <c r="K38" s="374">
        <v>0</v>
      </c>
      <c r="L38" s="374">
        <v>0</v>
      </c>
      <c r="M38" s="375">
        <v>25</v>
      </c>
      <c r="N38" s="374">
        <v>0</v>
      </c>
      <c r="O38" s="374">
        <v>0</v>
      </c>
      <c r="P38" s="374">
        <v>0</v>
      </c>
      <c r="Q38" s="375">
        <v>28</v>
      </c>
      <c r="R38" s="374">
        <v>0</v>
      </c>
      <c r="S38" s="374">
        <v>0</v>
      </c>
      <c r="T38" s="374">
        <v>0</v>
      </c>
      <c r="U38" s="375">
        <v>22</v>
      </c>
      <c r="V38" s="383">
        <f>SUM(M38,Q38,U38)</f>
        <v>75</v>
      </c>
    </row>
    <row r="39" spans="1:22" x14ac:dyDescent="0.2">
      <c r="A39" s="512"/>
      <c r="B39" s="502"/>
      <c r="C39" s="513"/>
      <c r="D39" s="515"/>
      <c r="E39" s="512"/>
      <c r="F39" s="522"/>
      <c r="G39" s="522"/>
      <c r="H39" s="502" t="s">
        <v>18</v>
      </c>
      <c r="I39" s="372" t="s">
        <v>290</v>
      </c>
      <c r="J39" s="376">
        <v>0</v>
      </c>
      <c r="K39" s="377">
        <v>0</v>
      </c>
      <c r="L39" s="377">
        <v>0</v>
      </c>
      <c r="M39" s="377">
        <v>0</v>
      </c>
      <c r="N39" s="377">
        <v>0</v>
      </c>
      <c r="O39" s="377">
        <v>0</v>
      </c>
      <c r="P39" s="377">
        <v>0</v>
      </c>
      <c r="Q39" s="377">
        <v>0</v>
      </c>
      <c r="R39" s="377">
        <v>0</v>
      </c>
      <c r="S39" s="377">
        <v>0</v>
      </c>
      <c r="T39" s="377">
        <v>0</v>
      </c>
      <c r="U39" s="377">
        <v>0</v>
      </c>
      <c r="V39" s="378"/>
    </row>
    <row r="40" spans="1:22" x14ac:dyDescent="0.2">
      <c r="A40" s="512"/>
      <c r="B40" s="502"/>
      <c r="C40" s="513"/>
      <c r="D40" s="515"/>
      <c r="E40" s="512"/>
      <c r="F40" s="522"/>
      <c r="G40" s="522"/>
      <c r="H40" s="502"/>
      <c r="I40" s="372" t="s">
        <v>291</v>
      </c>
      <c r="J40" s="376">
        <v>0</v>
      </c>
      <c r="K40" s="377">
        <v>0</v>
      </c>
      <c r="L40" s="377">
        <v>0</v>
      </c>
      <c r="M40" s="377">
        <v>0</v>
      </c>
      <c r="N40" s="377">
        <v>0</v>
      </c>
      <c r="O40" s="377">
        <v>0</v>
      </c>
      <c r="P40" s="377">
        <v>0</v>
      </c>
      <c r="Q40" s="377">
        <v>0</v>
      </c>
      <c r="R40" s="377">
        <v>0</v>
      </c>
      <c r="S40" s="377">
        <v>0</v>
      </c>
      <c r="T40" s="377">
        <v>0</v>
      </c>
      <c r="U40" s="377">
        <v>0</v>
      </c>
      <c r="V40" s="378"/>
    </row>
    <row r="41" spans="1:22" ht="24" x14ac:dyDescent="0.2">
      <c r="A41" s="512"/>
      <c r="B41" s="502"/>
      <c r="C41" s="513"/>
      <c r="D41" s="515"/>
      <c r="E41" s="512"/>
      <c r="F41" s="522"/>
      <c r="G41" s="522"/>
      <c r="H41" s="502" t="s">
        <v>292</v>
      </c>
      <c r="I41" s="384" t="s">
        <v>293</v>
      </c>
      <c r="J41" s="376">
        <v>0</v>
      </c>
      <c r="K41" s="377">
        <v>0</v>
      </c>
      <c r="L41" s="377">
        <v>0</v>
      </c>
      <c r="M41" s="377">
        <v>0</v>
      </c>
      <c r="N41" s="377">
        <v>0</v>
      </c>
      <c r="O41" s="377">
        <v>0</v>
      </c>
      <c r="P41" s="377">
        <v>0</v>
      </c>
      <c r="Q41" s="377">
        <v>0</v>
      </c>
      <c r="R41" s="377">
        <v>0</v>
      </c>
      <c r="S41" s="377">
        <v>0</v>
      </c>
      <c r="T41" s="377">
        <v>0</v>
      </c>
      <c r="U41" s="377">
        <v>0</v>
      </c>
      <c r="V41" s="378"/>
    </row>
    <row r="42" spans="1:22" ht="24.75" thickBot="1" x14ac:dyDescent="0.25">
      <c r="A42" s="512"/>
      <c r="B42" s="502"/>
      <c r="C42" s="513"/>
      <c r="D42" s="516"/>
      <c r="E42" s="517"/>
      <c r="F42" s="523"/>
      <c r="G42" s="523"/>
      <c r="H42" s="503"/>
      <c r="I42" s="385" t="s">
        <v>294</v>
      </c>
      <c r="J42" s="386">
        <v>0</v>
      </c>
      <c r="K42" s="387">
        <v>0</v>
      </c>
      <c r="L42" s="387">
        <v>0</v>
      </c>
      <c r="M42" s="387">
        <v>0</v>
      </c>
      <c r="N42" s="387">
        <v>0</v>
      </c>
      <c r="O42" s="387">
        <v>0</v>
      </c>
      <c r="P42" s="387">
        <v>0</v>
      </c>
      <c r="Q42" s="387">
        <v>0</v>
      </c>
      <c r="R42" s="377">
        <v>0</v>
      </c>
      <c r="S42" s="377">
        <v>0</v>
      </c>
      <c r="T42" s="377">
        <v>0</v>
      </c>
      <c r="U42" s="387">
        <v>0</v>
      </c>
      <c r="V42" s="378"/>
    </row>
  </sheetData>
  <mergeCells count="55">
    <mergeCell ref="B8:C8"/>
    <mergeCell ref="A1:U1"/>
    <mergeCell ref="A2:U2"/>
    <mergeCell ref="A3:U3"/>
    <mergeCell ref="A6:D6"/>
    <mergeCell ref="B7:C7"/>
    <mergeCell ref="A10:I10"/>
    <mergeCell ref="J10:U10"/>
    <mergeCell ref="V10:V13"/>
    <mergeCell ref="A11:A13"/>
    <mergeCell ref="B11:B13"/>
    <mergeCell ref="C11:C13"/>
    <mergeCell ref="D11:D13"/>
    <mergeCell ref="E11:E13"/>
    <mergeCell ref="F11:F13"/>
    <mergeCell ref="G11:G13"/>
    <mergeCell ref="N11:Q11"/>
    <mergeCell ref="R11:U11"/>
    <mergeCell ref="J12:M12"/>
    <mergeCell ref="N12:Q12"/>
    <mergeCell ref="R12:U12"/>
    <mergeCell ref="F14:F20"/>
    <mergeCell ref="F36:F42"/>
    <mergeCell ref="H11:H13"/>
    <mergeCell ref="I11:I13"/>
    <mergeCell ref="J11:M11"/>
    <mergeCell ref="F21:F28"/>
    <mergeCell ref="G21:G28"/>
    <mergeCell ref="H21:H23"/>
    <mergeCell ref="F29:F35"/>
    <mergeCell ref="G29:G35"/>
    <mergeCell ref="H29:H31"/>
    <mergeCell ref="H32:H33"/>
    <mergeCell ref="H34:H35"/>
    <mergeCell ref="G36:G42"/>
    <mergeCell ref="H36:H38"/>
    <mergeCell ref="H39:H40"/>
    <mergeCell ref="A14:A28"/>
    <mergeCell ref="B14:B42"/>
    <mergeCell ref="C14:C42"/>
    <mergeCell ref="D14:D42"/>
    <mergeCell ref="E14:E20"/>
    <mergeCell ref="E21:E28"/>
    <mergeCell ref="A29:A42"/>
    <mergeCell ref="E29:E35"/>
    <mergeCell ref="E36:E42"/>
    <mergeCell ref="H41:H42"/>
    <mergeCell ref="H24:H25"/>
    <mergeCell ref="H26:H27"/>
    <mergeCell ref="V21:V23"/>
    <mergeCell ref="G14:G20"/>
    <mergeCell ref="H14:H16"/>
    <mergeCell ref="V14:V16"/>
    <mergeCell ref="H17:H18"/>
    <mergeCell ref="H19:H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3"/>
  <sheetViews>
    <sheetView topLeftCell="A10" zoomScale="78" zoomScaleNormal="78" workbookViewId="0">
      <selection activeCell="A8" sqref="A8:E8"/>
    </sheetView>
  </sheetViews>
  <sheetFormatPr baseColWidth="10" defaultRowHeight="15" x14ac:dyDescent="0.25"/>
  <cols>
    <col min="1" max="1" width="23.42578125" customWidth="1"/>
    <col min="3" max="3" width="23.7109375" customWidth="1"/>
    <col min="4" max="4" width="25" customWidth="1"/>
    <col min="5" max="6" width="34.140625" customWidth="1"/>
    <col min="7" max="7" width="22.140625" customWidth="1"/>
    <col min="8" max="8" width="27.5703125" customWidth="1"/>
    <col min="9" max="9" width="61.42578125" customWidth="1"/>
    <col min="10" max="10" width="40.5703125" style="411" customWidth="1"/>
    <col min="11" max="11" width="13.28515625" style="411" customWidth="1"/>
    <col min="12" max="13" width="11.42578125" style="411"/>
    <col min="14" max="14" width="13.85546875" style="411" customWidth="1"/>
    <col min="15" max="15" width="13.28515625" style="411" customWidth="1"/>
    <col min="16" max="17" width="11.42578125" style="411"/>
    <col min="18" max="18" width="15.7109375" style="411" customWidth="1"/>
    <col min="19" max="19" width="12.7109375" style="411" customWidth="1"/>
    <col min="20" max="21" width="11.42578125" style="411"/>
    <col min="23" max="23" width="0.140625" customWidth="1"/>
    <col min="24" max="26" width="11.42578125" hidden="1" customWidth="1"/>
    <col min="257" max="257" width="23.42578125" customWidth="1"/>
    <col min="259" max="259" width="23.7109375" customWidth="1"/>
    <col min="260" max="260" width="25" customWidth="1"/>
    <col min="261" max="262" width="34.140625" customWidth="1"/>
    <col min="263" max="263" width="22.140625" customWidth="1"/>
    <col min="264" max="264" width="27.5703125" customWidth="1"/>
    <col min="265" max="265" width="61.42578125" customWidth="1"/>
    <col min="266" max="266" width="40.5703125" customWidth="1"/>
    <col min="267" max="267" width="13.28515625" customWidth="1"/>
    <col min="270" max="270" width="13.85546875" customWidth="1"/>
    <col min="271" max="271" width="13.28515625" customWidth="1"/>
    <col min="274" max="274" width="15.7109375" customWidth="1"/>
    <col min="275" max="275" width="12.7109375" customWidth="1"/>
    <col min="279" max="279" width="0.140625" customWidth="1"/>
    <col min="280" max="282" width="0" hidden="1" customWidth="1"/>
    <col min="513" max="513" width="23.42578125" customWidth="1"/>
    <col min="515" max="515" width="23.7109375" customWidth="1"/>
    <col min="516" max="516" width="25" customWidth="1"/>
    <col min="517" max="518" width="34.140625" customWidth="1"/>
    <col min="519" max="519" width="22.140625" customWidth="1"/>
    <col min="520" max="520" width="27.5703125" customWidth="1"/>
    <col min="521" max="521" width="61.42578125" customWidth="1"/>
    <col min="522" max="522" width="40.5703125" customWidth="1"/>
    <col min="523" max="523" width="13.28515625" customWidth="1"/>
    <col min="526" max="526" width="13.85546875" customWidth="1"/>
    <col min="527" max="527" width="13.28515625" customWidth="1"/>
    <col min="530" max="530" width="15.7109375" customWidth="1"/>
    <col min="531" max="531" width="12.7109375" customWidth="1"/>
    <col min="535" max="535" width="0.140625" customWidth="1"/>
    <col min="536" max="538" width="0" hidden="1" customWidth="1"/>
    <col min="769" max="769" width="23.42578125" customWidth="1"/>
    <col min="771" max="771" width="23.7109375" customWidth="1"/>
    <col min="772" max="772" width="25" customWidth="1"/>
    <col min="773" max="774" width="34.140625" customWidth="1"/>
    <col min="775" max="775" width="22.140625" customWidth="1"/>
    <col min="776" max="776" width="27.5703125" customWidth="1"/>
    <col min="777" max="777" width="61.42578125" customWidth="1"/>
    <col min="778" max="778" width="40.5703125" customWidth="1"/>
    <col min="779" max="779" width="13.28515625" customWidth="1"/>
    <col min="782" max="782" width="13.85546875" customWidth="1"/>
    <col min="783" max="783" width="13.28515625" customWidth="1"/>
    <col min="786" max="786" width="15.7109375" customWidth="1"/>
    <col min="787" max="787" width="12.7109375" customWidth="1"/>
    <col min="791" max="791" width="0.140625" customWidth="1"/>
    <col min="792" max="794" width="0" hidden="1" customWidth="1"/>
    <col min="1025" max="1025" width="23.42578125" customWidth="1"/>
    <col min="1027" max="1027" width="23.7109375" customWidth="1"/>
    <col min="1028" max="1028" width="25" customWidth="1"/>
    <col min="1029" max="1030" width="34.140625" customWidth="1"/>
    <col min="1031" max="1031" width="22.140625" customWidth="1"/>
    <col min="1032" max="1032" width="27.5703125" customWidth="1"/>
    <col min="1033" max="1033" width="61.42578125" customWidth="1"/>
    <col min="1034" max="1034" width="40.5703125" customWidth="1"/>
    <col min="1035" max="1035" width="13.28515625" customWidth="1"/>
    <col min="1038" max="1038" width="13.85546875" customWidth="1"/>
    <col min="1039" max="1039" width="13.28515625" customWidth="1"/>
    <col min="1042" max="1042" width="15.7109375" customWidth="1"/>
    <col min="1043" max="1043" width="12.7109375" customWidth="1"/>
    <col min="1047" max="1047" width="0.140625" customWidth="1"/>
    <col min="1048" max="1050" width="0" hidden="1" customWidth="1"/>
    <col min="1281" max="1281" width="23.42578125" customWidth="1"/>
    <col min="1283" max="1283" width="23.7109375" customWidth="1"/>
    <col min="1284" max="1284" width="25" customWidth="1"/>
    <col min="1285" max="1286" width="34.140625" customWidth="1"/>
    <col min="1287" max="1287" width="22.140625" customWidth="1"/>
    <col min="1288" max="1288" width="27.5703125" customWidth="1"/>
    <col min="1289" max="1289" width="61.42578125" customWidth="1"/>
    <col min="1290" max="1290" width="40.5703125" customWidth="1"/>
    <col min="1291" max="1291" width="13.28515625" customWidth="1"/>
    <col min="1294" max="1294" width="13.85546875" customWidth="1"/>
    <col min="1295" max="1295" width="13.28515625" customWidth="1"/>
    <col min="1298" max="1298" width="15.7109375" customWidth="1"/>
    <col min="1299" max="1299" width="12.7109375" customWidth="1"/>
    <col min="1303" max="1303" width="0.140625" customWidth="1"/>
    <col min="1304" max="1306" width="0" hidden="1" customWidth="1"/>
    <col min="1537" max="1537" width="23.42578125" customWidth="1"/>
    <col min="1539" max="1539" width="23.7109375" customWidth="1"/>
    <col min="1540" max="1540" width="25" customWidth="1"/>
    <col min="1541" max="1542" width="34.140625" customWidth="1"/>
    <col min="1543" max="1543" width="22.140625" customWidth="1"/>
    <col min="1544" max="1544" width="27.5703125" customWidth="1"/>
    <col min="1545" max="1545" width="61.42578125" customWidth="1"/>
    <col min="1546" max="1546" width="40.5703125" customWidth="1"/>
    <col min="1547" max="1547" width="13.28515625" customWidth="1"/>
    <col min="1550" max="1550" width="13.85546875" customWidth="1"/>
    <col min="1551" max="1551" width="13.28515625" customWidth="1"/>
    <col min="1554" max="1554" width="15.7109375" customWidth="1"/>
    <col min="1555" max="1555" width="12.7109375" customWidth="1"/>
    <col min="1559" max="1559" width="0.140625" customWidth="1"/>
    <col min="1560" max="1562" width="0" hidden="1" customWidth="1"/>
    <col min="1793" max="1793" width="23.42578125" customWidth="1"/>
    <col min="1795" max="1795" width="23.7109375" customWidth="1"/>
    <col min="1796" max="1796" width="25" customWidth="1"/>
    <col min="1797" max="1798" width="34.140625" customWidth="1"/>
    <col min="1799" max="1799" width="22.140625" customWidth="1"/>
    <col min="1800" max="1800" width="27.5703125" customWidth="1"/>
    <col min="1801" max="1801" width="61.42578125" customWidth="1"/>
    <col min="1802" max="1802" width="40.5703125" customWidth="1"/>
    <col min="1803" max="1803" width="13.28515625" customWidth="1"/>
    <col min="1806" max="1806" width="13.85546875" customWidth="1"/>
    <col min="1807" max="1807" width="13.28515625" customWidth="1"/>
    <col min="1810" max="1810" width="15.7109375" customWidth="1"/>
    <col min="1811" max="1811" width="12.7109375" customWidth="1"/>
    <col min="1815" max="1815" width="0.140625" customWidth="1"/>
    <col min="1816" max="1818" width="0" hidden="1" customWidth="1"/>
    <col min="2049" max="2049" width="23.42578125" customWidth="1"/>
    <col min="2051" max="2051" width="23.7109375" customWidth="1"/>
    <col min="2052" max="2052" width="25" customWidth="1"/>
    <col min="2053" max="2054" width="34.140625" customWidth="1"/>
    <col min="2055" max="2055" width="22.140625" customWidth="1"/>
    <col min="2056" max="2056" width="27.5703125" customWidth="1"/>
    <col min="2057" max="2057" width="61.42578125" customWidth="1"/>
    <col min="2058" max="2058" width="40.5703125" customWidth="1"/>
    <col min="2059" max="2059" width="13.28515625" customWidth="1"/>
    <col min="2062" max="2062" width="13.85546875" customWidth="1"/>
    <col min="2063" max="2063" width="13.28515625" customWidth="1"/>
    <col min="2066" max="2066" width="15.7109375" customWidth="1"/>
    <col min="2067" max="2067" width="12.7109375" customWidth="1"/>
    <col min="2071" max="2071" width="0.140625" customWidth="1"/>
    <col min="2072" max="2074" width="0" hidden="1" customWidth="1"/>
    <col min="2305" max="2305" width="23.42578125" customWidth="1"/>
    <col min="2307" max="2307" width="23.7109375" customWidth="1"/>
    <col min="2308" max="2308" width="25" customWidth="1"/>
    <col min="2309" max="2310" width="34.140625" customWidth="1"/>
    <col min="2311" max="2311" width="22.140625" customWidth="1"/>
    <col min="2312" max="2312" width="27.5703125" customWidth="1"/>
    <col min="2313" max="2313" width="61.42578125" customWidth="1"/>
    <col min="2314" max="2314" width="40.5703125" customWidth="1"/>
    <col min="2315" max="2315" width="13.28515625" customWidth="1"/>
    <col min="2318" max="2318" width="13.85546875" customWidth="1"/>
    <col min="2319" max="2319" width="13.28515625" customWidth="1"/>
    <col min="2322" max="2322" width="15.7109375" customWidth="1"/>
    <col min="2323" max="2323" width="12.7109375" customWidth="1"/>
    <col min="2327" max="2327" width="0.140625" customWidth="1"/>
    <col min="2328" max="2330" width="0" hidden="1" customWidth="1"/>
    <col min="2561" max="2561" width="23.42578125" customWidth="1"/>
    <col min="2563" max="2563" width="23.7109375" customWidth="1"/>
    <col min="2564" max="2564" width="25" customWidth="1"/>
    <col min="2565" max="2566" width="34.140625" customWidth="1"/>
    <col min="2567" max="2567" width="22.140625" customWidth="1"/>
    <col min="2568" max="2568" width="27.5703125" customWidth="1"/>
    <col min="2569" max="2569" width="61.42578125" customWidth="1"/>
    <col min="2570" max="2570" width="40.5703125" customWidth="1"/>
    <col min="2571" max="2571" width="13.28515625" customWidth="1"/>
    <col min="2574" max="2574" width="13.85546875" customWidth="1"/>
    <col min="2575" max="2575" width="13.28515625" customWidth="1"/>
    <col min="2578" max="2578" width="15.7109375" customWidth="1"/>
    <col min="2579" max="2579" width="12.7109375" customWidth="1"/>
    <col min="2583" max="2583" width="0.140625" customWidth="1"/>
    <col min="2584" max="2586" width="0" hidden="1" customWidth="1"/>
    <col min="2817" max="2817" width="23.42578125" customWidth="1"/>
    <col min="2819" max="2819" width="23.7109375" customWidth="1"/>
    <col min="2820" max="2820" width="25" customWidth="1"/>
    <col min="2821" max="2822" width="34.140625" customWidth="1"/>
    <col min="2823" max="2823" width="22.140625" customWidth="1"/>
    <col min="2824" max="2824" width="27.5703125" customWidth="1"/>
    <col min="2825" max="2825" width="61.42578125" customWidth="1"/>
    <col min="2826" max="2826" width="40.5703125" customWidth="1"/>
    <col min="2827" max="2827" width="13.28515625" customWidth="1"/>
    <col min="2830" max="2830" width="13.85546875" customWidth="1"/>
    <col min="2831" max="2831" width="13.28515625" customWidth="1"/>
    <col min="2834" max="2834" width="15.7109375" customWidth="1"/>
    <col min="2835" max="2835" width="12.7109375" customWidth="1"/>
    <col min="2839" max="2839" width="0.140625" customWidth="1"/>
    <col min="2840" max="2842" width="0" hidden="1" customWidth="1"/>
    <col min="3073" max="3073" width="23.42578125" customWidth="1"/>
    <col min="3075" max="3075" width="23.7109375" customWidth="1"/>
    <col min="3076" max="3076" width="25" customWidth="1"/>
    <col min="3077" max="3078" width="34.140625" customWidth="1"/>
    <col min="3079" max="3079" width="22.140625" customWidth="1"/>
    <col min="3080" max="3080" width="27.5703125" customWidth="1"/>
    <col min="3081" max="3081" width="61.42578125" customWidth="1"/>
    <col min="3082" max="3082" width="40.5703125" customWidth="1"/>
    <col min="3083" max="3083" width="13.28515625" customWidth="1"/>
    <col min="3086" max="3086" width="13.85546875" customWidth="1"/>
    <col min="3087" max="3087" width="13.28515625" customWidth="1"/>
    <col min="3090" max="3090" width="15.7109375" customWidth="1"/>
    <col min="3091" max="3091" width="12.7109375" customWidth="1"/>
    <col min="3095" max="3095" width="0.140625" customWidth="1"/>
    <col min="3096" max="3098" width="0" hidden="1" customWidth="1"/>
    <col min="3329" max="3329" width="23.42578125" customWidth="1"/>
    <col min="3331" max="3331" width="23.7109375" customWidth="1"/>
    <col min="3332" max="3332" width="25" customWidth="1"/>
    <col min="3333" max="3334" width="34.140625" customWidth="1"/>
    <col min="3335" max="3335" width="22.140625" customWidth="1"/>
    <col min="3336" max="3336" width="27.5703125" customWidth="1"/>
    <col min="3337" max="3337" width="61.42578125" customWidth="1"/>
    <col min="3338" max="3338" width="40.5703125" customWidth="1"/>
    <col min="3339" max="3339" width="13.28515625" customWidth="1"/>
    <col min="3342" max="3342" width="13.85546875" customWidth="1"/>
    <col min="3343" max="3343" width="13.28515625" customWidth="1"/>
    <col min="3346" max="3346" width="15.7109375" customWidth="1"/>
    <col min="3347" max="3347" width="12.7109375" customWidth="1"/>
    <col min="3351" max="3351" width="0.140625" customWidth="1"/>
    <col min="3352" max="3354" width="0" hidden="1" customWidth="1"/>
    <col min="3585" max="3585" width="23.42578125" customWidth="1"/>
    <col min="3587" max="3587" width="23.7109375" customWidth="1"/>
    <col min="3588" max="3588" width="25" customWidth="1"/>
    <col min="3589" max="3590" width="34.140625" customWidth="1"/>
    <col min="3591" max="3591" width="22.140625" customWidth="1"/>
    <col min="3592" max="3592" width="27.5703125" customWidth="1"/>
    <col min="3593" max="3593" width="61.42578125" customWidth="1"/>
    <col min="3594" max="3594" width="40.5703125" customWidth="1"/>
    <col min="3595" max="3595" width="13.28515625" customWidth="1"/>
    <col min="3598" max="3598" width="13.85546875" customWidth="1"/>
    <col min="3599" max="3599" width="13.28515625" customWidth="1"/>
    <col min="3602" max="3602" width="15.7109375" customWidth="1"/>
    <col min="3603" max="3603" width="12.7109375" customWidth="1"/>
    <col min="3607" max="3607" width="0.140625" customWidth="1"/>
    <col min="3608" max="3610" width="0" hidden="1" customWidth="1"/>
    <col min="3841" max="3841" width="23.42578125" customWidth="1"/>
    <col min="3843" max="3843" width="23.7109375" customWidth="1"/>
    <col min="3844" max="3844" width="25" customWidth="1"/>
    <col min="3845" max="3846" width="34.140625" customWidth="1"/>
    <col min="3847" max="3847" width="22.140625" customWidth="1"/>
    <col min="3848" max="3848" width="27.5703125" customWidth="1"/>
    <col min="3849" max="3849" width="61.42578125" customWidth="1"/>
    <col min="3850" max="3850" width="40.5703125" customWidth="1"/>
    <col min="3851" max="3851" width="13.28515625" customWidth="1"/>
    <col min="3854" max="3854" width="13.85546875" customWidth="1"/>
    <col min="3855" max="3855" width="13.28515625" customWidth="1"/>
    <col min="3858" max="3858" width="15.7109375" customWidth="1"/>
    <col min="3859" max="3859" width="12.7109375" customWidth="1"/>
    <col min="3863" max="3863" width="0.140625" customWidth="1"/>
    <col min="3864" max="3866" width="0" hidden="1" customWidth="1"/>
    <col min="4097" max="4097" width="23.42578125" customWidth="1"/>
    <col min="4099" max="4099" width="23.7109375" customWidth="1"/>
    <col min="4100" max="4100" width="25" customWidth="1"/>
    <col min="4101" max="4102" width="34.140625" customWidth="1"/>
    <col min="4103" max="4103" width="22.140625" customWidth="1"/>
    <col min="4104" max="4104" width="27.5703125" customWidth="1"/>
    <col min="4105" max="4105" width="61.42578125" customWidth="1"/>
    <col min="4106" max="4106" width="40.5703125" customWidth="1"/>
    <col min="4107" max="4107" width="13.28515625" customWidth="1"/>
    <col min="4110" max="4110" width="13.85546875" customWidth="1"/>
    <col min="4111" max="4111" width="13.28515625" customWidth="1"/>
    <col min="4114" max="4114" width="15.7109375" customWidth="1"/>
    <col min="4115" max="4115" width="12.7109375" customWidth="1"/>
    <col min="4119" max="4119" width="0.140625" customWidth="1"/>
    <col min="4120" max="4122" width="0" hidden="1" customWidth="1"/>
    <col min="4353" max="4353" width="23.42578125" customWidth="1"/>
    <col min="4355" max="4355" width="23.7109375" customWidth="1"/>
    <col min="4356" max="4356" width="25" customWidth="1"/>
    <col min="4357" max="4358" width="34.140625" customWidth="1"/>
    <col min="4359" max="4359" width="22.140625" customWidth="1"/>
    <col min="4360" max="4360" width="27.5703125" customWidth="1"/>
    <col min="4361" max="4361" width="61.42578125" customWidth="1"/>
    <col min="4362" max="4362" width="40.5703125" customWidth="1"/>
    <col min="4363" max="4363" width="13.28515625" customWidth="1"/>
    <col min="4366" max="4366" width="13.85546875" customWidth="1"/>
    <col min="4367" max="4367" width="13.28515625" customWidth="1"/>
    <col min="4370" max="4370" width="15.7109375" customWidth="1"/>
    <col min="4371" max="4371" width="12.7109375" customWidth="1"/>
    <col min="4375" max="4375" width="0.140625" customWidth="1"/>
    <col min="4376" max="4378" width="0" hidden="1" customWidth="1"/>
    <col min="4609" max="4609" width="23.42578125" customWidth="1"/>
    <col min="4611" max="4611" width="23.7109375" customWidth="1"/>
    <col min="4612" max="4612" width="25" customWidth="1"/>
    <col min="4613" max="4614" width="34.140625" customWidth="1"/>
    <col min="4615" max="4615" width="22.140625" customWidth="1"/>
    <col min="4616" max="4616" width="27.5703125" customWidth="1"/>
    <col min="4617" max="4617" width="61.42578125" customWidth="1"/>
    <col min="4618" max="4618" width="40.5703125" customWidth="1"/>
    <col min="4619" max="4619" width="13.28515625" customWidth="1"/>
    <col min="4622" max="4622" width="13.85546875" customWidth="1"/>
    <col min="4623" max="4623" width="13.28515625" customWidth="1"/>
    <col min="4626" max="4626" width="15.7109375" customWidth="1"/>
    <col min="4627" max="4627" width="12.7109375" customWidth="1"/>
    <col min="4631" max="4631" width="0.140625" customWidth="1"/>
    <col min="4632" max="4634" width="0" hidden="1" customWidth="1"/>
    <col min="4865" max="4865" width="23.42578125" customWidth="1"/>
    <col min="4867" max="4867" width="23.7109375" customWidth="1"/>
    <col min="4868" max="4868" width="25" customWidth="1"/>
    <col min="4869" max="4870" width="34.140625" customWidth="1"/>
    <col min="4871" max="4871" width="22.140625" customWidth="1"/>
    <col min="4872" max="4872" width="27.5703125" customWidth="1"/>
    <col min="4873" max="4873" width="61.42578125" customWidth="1"/>
    <col min="4874" max="4874" width="40.5703125" customWidth="1"/>
    <col min="4875" max="4875" width="13.28515625" customWidth="1"/>
    <col min="4878" max="4878" width="13.85546875" customWidth="1"/>
    <col min="4879" max="4879" width="13.28515625" customWidth="1"/>
    <col min="4882" max="4882" width="15.7109375" customWidth="1"/>
    <col min="4883" max="4883" width="12.7109375" customWidth="1"/>
    <col min="4887" max="4887" width="0.140625" customWidth="1"/>
    <col min="4888" max="4890" width="0" hidden="1" customWidth="1"/>
    <col min="5121" max="5121" width="23.42578125" customWidth="1"/>
    <col min="5123" max="5123" width="23.7109375" customWidth="1"/>
    <col min="5124" max="5124" width="25" customWidth="1"/>
    <col min="5125" max="5126" width="34.140625" customWidth="1"/>
    <col min="5127" max="5127" width="22.140625" customWidth="1"/>
    <col min="5128" max="5128" width="27.5703125" customWidth="1"/>
    <col min="5129" max="5129" width="61.42578125" customWidth="1"/>
    <col min="5130" max="5130" width="40.5703125" customWidth="1"/>
    <col min="5131" max="5131" width="13.28515625" customWidth="1"/>
    <col min="5134" max="5134" width="13.85546875" customWidth="1"/>
    <col min="5135" max="5135" width="13.28515625" customWidth="1"/>
    <col min="5138" max="5138" width="15.7109375" customWidth="1"/>
    <col min="5139" max="5139" width="12.7109375" customWidth="1"/>
    <col min="5143" max="5143" width="0.140625" customWidth="1"/>
    <col min="5144" max="5146" width="0" hidden="1" customWidth="1"/>
    <col min="5377" max="5377" width="23.42578125" customWidth="1"/>
    <col min="5379" max="5379" width="23.7109375" customWidth="1"/>
    <col min="5380" max="5380" width="25" customWidth="1"/>
    <col min="5381" max="5382" width="34.140625" customWidth="1"/>
    <col min="5383" max="5383" width="22.140625" customWidth="1"/>
    <col min="5384" max="5384" width="27.5703125" customWidth="1"/>
    <col min="5385" max="5385" width="61.42578125" customWidth="1"/>
    <col min="5386" max="5386" width="40.5703125" customWidth="1"/>
    <col min="5387" max="5387" width="13.28515625" customWidth="1"/>
    <col min="5390" max="5390" width="13.85546875" customWidth="1"/>
    <col min="5391" max="5391" width="13.28515625" customWidth="1"/>
    <col min="5394" max="5394" width="15.7109375" customWidth="1"/>
    <col min="5395" max="5395" width="12.7109375" customWidth="1"/>
    <col min="5399" max="5399" width="0.140625" customWidth="1"/>
    <col min="5400" max="5402" width="0" hidden="1" customWidth="1"/>
    <col min="5633" max="5633" width="23.42578125" customWidth="1"/>
    <col min="5635" max="5635" width="23.7109375" customWidth="1"/>
    <col min="5636" max="5636" width="25" customWidth="1"/>
    <col min="5637" max="5638" width="34.140625" customWidth="1"/>
    <col min="5639" max="5639" width="22.140625" customWidth="1"/>
    <col min="5640" max="5640" width="27.5703125" customWidth="1"/>
    <col min="5641" max="5641" width="61.42578125" customWidth="1"/>
    <col min="5642" max="5642" width="40.5703125" customWidth="1"/>
    <col min="5643" max="5643" width="13.28515625" customWidth="1"/>
    <col min="5646" max="5646" width="13.85546875" customWidth="1"/>
    <col min="5647" max="5647" width="13.28515625" customWidth="1"/>
    <col min="5650" max="5650" width="15.7109375" customWidth="1"/>
    <col min="5651" max="5651" width="12.7109375" customWidth="1"/>
    <col min="5655" max="5655" width="0.140625" customWidth="1"/>
    <col min="5656" max="5658" width="0" hidden="1" customWidth="1"/>
    <col min="5889" max="5889" width="23.42578125" customWidth="1"/>
    <col min="5891" max="5891" width="23.7109375" customWidth="1"/>
    <col min="5892" max="5892" width="25" customWidth="1"/>
    <col min="5893" max="5894" width="34.140625" customWidth="1"/>
    <col min="5895" max="5895" width="22.140625" customWidth="1"/>
    <col min="5896" max="5896" width="27.5703125" customWidth="1"/>
    <col min="5897" max="5897" width="61.42578125" customWidth="1"/>
    <col min="5898" max="5898" width="40.5703125" customWidth="1"/>
    <col min="5899" max="5899" width="13.28515625" customWidth="1"/>
    <col min="5902" max="5902" width="13.85546875" customWidth="1"/>
    <col min="5903" max="5903" width="13.28515625" customWidth="1"/>
    <col min="5906" max="5906" width="15.7109375" customWidth="1"/>
    <col min="5907" max="5907" width="12.7109375" customWidth="1"/>
    <col min="5911" max="5911" width="0.140625" customWidth="1"/>
    <col min="5912" max="5914" width="0" hidden="1" customWidth="1"/>
    <col min="6145" max="6145" width="23.42578125" customWidth="1"/>
    <col min="6147" max="6147" width="23.7109375" customWidth="1"/>
    <col min="6148" max="6148" width="25" customWidth="1"/>
    <col min="6149" max="6150" width="34.140625" customWidth="1"/>
    <col min="6151" max="6151" width="22.140625" customWidth="1"/>
    <col min="6152" max="6152" width="27.5703125" customWidth="1"/>
    <col min="6153" max="6153" width="61.42578125" customWidth="1"/>
    <col min="6154" max="6154" width="40.5703125" customWidth="1"/>
    <col min="6155" max="6155" width="13.28515625" customWidth="1"/>
    <col min="6158" max="6158" width="13.85546875" customWidth="1"/>
    <col min="6159" max="6159" width="13.28515625" customWidth="1"/>
    <col min="6162" max="6162" width="15.7109375" customWidth="1"/>
    <col min="6163" max="6163" width="12.7109375" customWidth="1"/>
    <col min="6167" max="6167" width="0.140625" customWidth="1"/>
    <col min="6168" max="6170" width="0" hidden="1" customWidth="1"/>
    <col min="6401" max="6401" width="23.42578125" customWidth="1"/>
    <col min="6403" max="6403" width="23.7109375" customWidth="1"/>
    <col min="6404" max="6404" width="25" customWidth="1"/>
    <col min="6405" max="6406" width="34.140625" customWidth="1"/>
    <col min="6407" max="6407" width="22.140625" customWidth="1"/>
    <col min="6408" max="6408" width="27.5703125" customWidth="1"/>
    <col min="6409" max="6409" width="61.42578125" customWidth="1"/>
    <col min="6410" max="6410" width="40.5703125" customWidth="1"/>
    <col min="6411" max="6411" width="13.28515625" customWidth="1"/>
    <col min="6414" max="6414" width="13.85546875" customWidth="1"/>
    <col min="6415" max="6415" width="13.28515625" customWidth="1"/>
    <col min="6418" max="6418" width="15.7109375" customWidth="1"/>
    <col min="6419" max="6419" width="12.7109375" customWidth="1"/>
    <col min="6423" max="6423" width="0.140625" customWidth="1"/>
    <col min="6424" max="6426" width="0" hidden="1" customWidth="1"/>
    <col min="6657" max="6657" width="23.42578125" customWidth="1"/>
    <col min="6659" max="6659" width="23.7109375" customWidth="1"/>
    <col min="6660" max="6660" width="25" customWidth="1"/>
    <col min="6661" max="6662" width="34.140625" customWidth="1"/>
    <col min="6663" max="6663" width="22.140625" customWidth="1"/>
    <col min="6664" max="6664" width="27.5703125" customWidth="1"/>
    <col min="6665" max="6665" width="61.42578125" customWidth="1"/>
    <col min="6666" max="6666" width="40.5703125" customWidth="1"/>
    <col min="6667" max="6667" width="13.28515625" customWidth="1"/>
    <col min="6670" max="6670" width="13.85546875" customWidth="1"/>
    <col min="6671" max="6671" width="13.28515625" customWidth="1"/>
    <col min="6674" max="6674" width="15.7109375" customWidth="1"/>
    <col min="6675" max="6675" width="12.7109375" customWidth="1"/>
    <col min="6679" max="6679" width="0.140625" customWidth="1"/>
    <col min="6680" max="6682" width="0" hidden="1" customWidth="1"/>
    <col min="6913" max="6913" width="23.42578125" customWidth="1"/>
    <col min="6915" max="6915" width="23.7109375" customWidth="1"/>
    <col min="6916" max="6916" width="25" customWidth="1"/>
    <col min="6917" max="6918" width="34.140625" customWidth="1"/>
    <col min="6919" max="6919" width="22.140625" customWidth="1"/>
    <col min="6920" max="6920" width="27.5703125" customWidth="1"/>
    <col min="6921" max="6921" width="61.42578125" customWidth="1"/>
    <col min="6922" max="6922" width="40.5703125" customWidth="1"/>
    <col min="6923" max="6923" width="13.28515625" customWidth="1"/>
    <col min="6926" max="6926" width="13.85546875" customWidth="1"/>
    <col min="6927" max="6927" width="13.28515625" customWidth="1"/>
    <col min="6930" max="6930" width="15.7109375" customWidth="1"/>
    <col min="6931" max="6931" width="12.7109375" customWidth="1"/>
    <col min="6935" max="6935" width="0.140625" customWidth="1"/>
    <col min="6936" max="6938" width="0" hidden="1" customWidth="1"/>
    <col min="7169" max="7169" width="23.42578125" customWidth="1"/>
    <col min="7171" max="7171" width="23.7109375" customWidth="1"/>
    <col min="7172" max="7172" width="25" customWidth="1"/>
    <col min="7173" max="7174" width="34.140625" customWidth="1"/>
    <col min="7175" max="7175" width="22.140625" customWidth="1"/>
    <col min="7176" max="7176" width="27.5703125" customWidth="1"/>
    <col min="7177" max="7177" width="61.42578125" customWidth="1"/>
    <col min="7178" max="7178" width="40.5703125" customWidth="1"/>
    <col min="7179" max="7179" width="13.28515625" customWidth="1"/>
    <col min="7182" max="7182" width="13.85546875" customWidth="1"/>
    <col min="7183" max="7183" width="13.28515625" customWidth="1"/>
    <col min="7186" max="7186" width="15.7109375" customWidth="1"/>
    <col min="7187" max="7187" width="12.7109375" customWidth="1"/>
    <col min="7191" max="7191" width="0.140625" customWidth="1"/>
    <col min="7192" max="7194" width="0" hidden="1" customWidth="1"/>
    <col min="7425" max="7425" width="23.42578125" customWidth="1"/>
    <col min="7427" max="7427" width="23.7109375" customWidth="1"/>
    <col min="7428" max="7428" width="25" customWidth="1"/>
    <col min="7429" max="7430" width="34.140625" customWidth="1"/>
    <col min="7431" max="7431" width="22.140625" customWidth="1"/>
    <col min="7432" max="7432" width="27.5703125" customWidth="1"/>
    <col min="7433" max="7433" width="61.42578125" customWidth="1"/>
    <col min="7434" max="7434" width="40.5703125" customWidth="1"/>
    <col min="7435" max="7435" width="13.28515625" customWidth="1"/>
    <col min="7438" max="7438" width="13.85546875" customWidth="1"/>
    <col min="7439" max="7439" width="13.28515625" customWidth="1"/>
    <col min="7442" max="7442" width="15.7109375" customWidth="1"/>
    <col min="7443" max="7443" width="12.7109375" customWidth="1"/>
    <col min="7447" max="7447" width="0.140625" customWidth="1"/>
    <col min="7448" max="7450" width="0" hidden="1" customWidth="1"/>
    <col min="7681" max="7681" width="23.42578125" customWidth="1"/>
    <col min="7683" max="7683" width="23.7109375" customWidth="1"/>
    <col min="7684" max="7684" width="25" customWidth="1"/>
    <col min="7685" max="7686" width="34.140625" customWidth="1"/>
    <col min="7687" max="7687" width="22.140625" customWidth="1"/>
    <col min="7688" max="7688" width="27.5703125" customWidth="1"/>
    <col min="7689" max="7689" width="61.42578125" customWidth="1"/>
    <col min="7690" max="7690" width="40.5703125" customWidth="1"/>
    <col min="7691" max="7691" width="13.28515625" customWidth="1"/>
    <col min="7694" max="7694" width="13.85546875" customWidth="1"/>
    <col min="7695" max="7695" width="13.28515625" customWidth="1"/>
    <col min="7698" max="7698" width="15.7109375" customWidth="1"/>
    <col min="7699" max="7699" width="12.7109375" customWidth="1"/>
    <col min="7703" max="7703" width="0.140625" customWidth="1"/>
    <col min="7704" max="7706" width="0" hidden="1" customWidth="1"/>
    <col min="7937" max="7937" width="23.42578125" customWidth="1"/>
    <col min="7939" max="7939" width="23.7109375" customWidth="1"/>
    <col min="7940" max="7940" width="25" customWidth="1"/>
    <col min="7941" max="7942" width="34.140625" customWidth="1"/>
    <col min="7943" max="7943" width="22.140625" customWidth="1"/>
    <col min="7944" max="7944" width="27.5703125" customWidth="1"/>
    <col min="7945" max="7945" width="61.42578125" customWidth="1"/>
    <col min="7946" max="7946" width="40.5703125" customWidth="1"/>
    <col min="7947" max="7947" width="13.28515625" customWidth="1"/>
    <col min="7950" max="7950" width="13.85546875" customWidth="1"/>
    <col min="7951" max="7951" width="13.28515625" customWidth="1"/>
    <col min="7954" max="7954" width="15.7109375" customWidth="1"/>
    <col min="7955" max="7955" width="12.7109375" customWidth="1"/>
    <col min="7959" max="7959" width="0.140625" customWidth="1"/>
    <col min="7960" max="7962" width="0" hidden="1" customWidth="1"/>
    <col min="8193" max="8193" width="23.42578125" customWidth="1"/>
    <col min="8195" max="8195" width="23.7109375" customWidth="1"/>
    <col min="8196" max="8196" width="25" customWidth="1"/>
    <col min="8197" max="8198" width="34.140625" customWidth="1"/>
    <col min="8199" max="8199" width="22.140625" customWidth="1"/>
    <col min="8200" max="8200" width="27.5703125" customWidth="1"/>
    <col min="8201" max="8201" width="61.42578125" customWidth="1"/>
    <col min="8202" max="8202" width="40.5703125" customWidth="1"/>
    <col min="8203" max="8203" width="13.28515625" customWidth="1"/>
    <col min="8206" max="8206" width="13.85546875" customWidth="1"/>
    <col min="8207" max="8207" width="13.28515625" customWidth="1"/>
    <col min="8210" max="8210" width="15.7109375" customWidth="1"/>
    <col min="8211" max="8211" width="12.7109375" customWidth="1"/>
    <col min="8215" max="8215" width="0.140625" customWidth="1"/>
    <col min="8216" max="8218" width="0" hidden="1" customWidth="1"/>
    <col min="8449" max="8449" width="23.42578125" customWidth="1"/>
    <col min="8451" max="8451" width="23.7109375" customWidth="1"/>
    <col min="8452" max="8452" width="25" customWidth="1"/>
    <col min="8453" max="8454" width="34.140625" customWidth="1"/>
    <col min="8455" max="8455" width="22.140625" customWidth="1"/>
    <col min="8456" max="8456" width="27.5703125" customWidth="1"/>
    <col min="8457" max="8457" width="61.42578125" customWidth="1"/>
    <col min="8458" max="8458" width="40.5703125" customWidth="1"/>
    <col min="8459" max="8459" width="13.28515625" customWidth="1"/>
    <col min="8462" max="8462" width="13.85546875" customWidth="1"/>
    <col min="8463" max="8463" width="13.28515625" customWidth="1"/>
    <col min="8466" max="8466" width="15.7109375" customWidth="1"/>
    <col min="8467" max="8467" width="12.7109375" customWidth="1"/>
    <col min="8471" max="8471" width="0.140625" customWidth="1"/>
    <col min="8472" max="8474" width="0" hidden="1" customWidth="1"/>
    <col min="8705" max="8705" width="23.42578125" customWidth="1"/>
    <col min="8707" max="8707" width="23.7109375" customWidth="1"/>
    <col min="8708" max="8708" width="25" customWidth="1"/>
    <col min="8709" max="8710" width="34.140625" customWidth="1"/>
    <col min="8711" max="8711" width="22.140625" customWidth="1"/>
    <col min="8712" max="8712" width="27.5703125" customWidth="1"/>
    <col min="8713" max="8713" width="61.42578125" customWidth="1"/>
    <col min="8714" max="8714" width="40.5703125" customWidth="1"/>
    <col min="8715" max="8715" width="13.28515625" customWidth="1"/>
    <col min="8718" max="8718" width="13.85546875" customWidth="1"/>
    <col min="8719" max="8719" width="13.28515625" customWidth="1"/>
    <col min="8722" max="8722" width="15.7109375" customWidth="1"/>
    <col min="8723" max="8723" width="12.7109375" customWidth="1"/>
    <col min="8727" max="8727" width="0.140625" customWidth="1"/>
    <col min="8728" max="8730" width="0" hidden="1" customWidth="1"/>
    <col min="8961" max="8961" width="23.42578125" customWidth="1"/>
    <col min="8963" max="8963" width="23.7109375" customWidth="1"/>
    <col min="8964" max="8964" width="25" customWidth="1"/>
    <col min="8965" max="8966" width="34.140625" customWidth="1"/>
    <col min="8967" max="8967" width="22.140625" customWidth="1"/>
    <col min="8968" max="8968" width="27.5703125" customWidth="1"/>
    <col min="8969" max="8969" width="61.42578125" customWidth="1"/>
    <col min="8970" max="8970" width="40.5703125" customWidth="1"/>
    <col min="8971" max="8971" width="13.28515625" customWidth="1"/>
    <col min="8974" max="8974" width="13.85546875" customWidth="1"/>
    <col min="8975" max="8975" width="13.28515625" customWidth="1"/>
    <col min="8978" max="8978" width="15.7109375" customWidth="1"/>
    <col min="8979" max="8979" width="12.7109375" customWidth="1"/>
    <col min="8983" max="8983" width="0.140625" customWidth="1"/>
    <col min="8984" max="8986" width="0" hidden="1" customWidth="1"/>
    <col min="9217" max="9217" width="23.42578125" customWidth="1"/>
    <col min="9219" max="9219" width="23.7109375" customWidth="1"/>
    <col min="9220" max="9220" width="25" customWidth="1"/>
    <col min="9221" max="9222" width="34.140625" customWidth="1"/>
    <col min="9223" max="9223" width="22.140625" customWidth="1"/>
    <col min="9224" max="9224" width="27.5703125" customWidth="1"/>
    <col min="9225" max="9225" width="61.42578125" customWidth="1"/>
    <col min="9226" max="9226" width="40.5703125" customWidth="1"/>
    <col min="9227" max="9227" width="13.28515625" customWidth="1"/>
    <col min="9230" max="9230" width="13.85546875" customWidth="1"/>
    <col min="9231" max="9231" width="13.28515625" customWidth="1"/>
    <col min="9234" max="9234" width="15.7109375" customWidth="1"/>
    <col min="9235" max="9235" width="12.7109375" customWidth="1"/>
    <col min="9239" max="9239" width="0.140625" customWidth="1"/>
    <col min="9240" max="9242" width="0" hidden="1" customWidth="1"/>
    <col min="9473" max="9473" width="23.42578125" customWidth="1"/>
    <col min="9475" max="9475" width="23.7109375" customWidth="1"/>
    <col min="9476" max="9476" width="25" customWidth="1"/>
    <col min="9477" max="9478" width="34.140625" customWidth="1"/>
    <col min="9479" max="9479" width="22.140625" customWidth="1"/>
    <col min="9480" max="9480" width="27.5703125" customWidth="1"/>
    <col min="9481" max="9481" width="61.42578125" customWidth="1"/>
    <col min="9482" max="9482" width="40.5703125" customWidth="1"/>
    <col min="9483" max="9483" width="13.28515625" customWidth="1"/>
    <col min="9486" max="9486" width="13.85546875" customWidth="1"/>
    <col min="9487" max="9487" width="13.28515625" customWidth="1"/>
    <col min="9490" max="9490" width="15.7109375" customWidth="1"/>
    <col min="9491" max="9491" width="12.7109375" customWidth="1"/>
    <col min="9495" max="9495" width="0.140625" customWidth="1"/>
    <col min="9496" max="9498" width="0" hidden="1" customWidth="1"/>
    <col min="9729" max="9729" width="23.42578125" customWidth="1"/>
    <col min="9731" max="9731" width="23.7109375" customWidth="1"/>
    <col min="9732" max="9732" width="25" customWidth="1"/>
    <col min="9733" max="9734" width="34.140625" customWidth="1"/>
    <col min="9735" max="9735" width="22.140625" customWidth="1"/>
    <col min="9736" max="9736" width="27.5703125" customWidth="1"/>
    <col min="9737" max="9737" width="61.42578125" customWidth="1"/>
    <col min="9738" max="9738" width="40.5703125" customWidth="1"/>
    <col min="9739" max="9739" width="13.28515625" customWidth="1"/>
    <col min="9742" max="9742" width="13.85546875" customWidth="1"/>
    <col min="9743" max="9743" width="13.28515625" customWidth="1"/>
    <col min="9746" max="9746" width="15.7109375" customWidth="1"/>
    <col min="9747" max="9747" width="12.7109375" customWidth="1"/>
    <col min="9751" max="9751" width="0.140625" customWidth="1"/>
    <col min="9752" max="9754" width="0" hidden="1" customWidth="1"/>
    <col min="9985" max="9985" width="23.42578125" customWidth="1"/>
    <col min="9987" max="9987" width="23.7109375" customWidth="1"/>
    <col min="9988" max="9988" width="25" customWidth="1"/>
    <col min="9989" max="9990" width="34.140625" customWidth="1"/>
    <col min="9991" max="9991" width="22.140625" customWidth="1"/>
    <col min="9992" max="9992" width="27.5703125" customWidth="1"/>
    <col min="9993" max="9993" width="61.42578125" customWidth="1"/>
    <col min="9994" max="9994" width="40.5703125" customWidth="1"/>
    <col min="9995" max="9995" width="13.28515625" customWidth="1"/>
    <col min="9998" max="9998" width="13.85546875" customWidth="1"/>
    <col min="9999" max="9999" width="13.28515625" customWidth="1"/>
    <col min="10002" max="10002" width="15.7109375" customWidth="1"/>
    <col min="10003" max="10003" width="12.7109375" customWidth="1"/>
    <col min="10007" max="10007" width="0.140625" customWidth="1"/>
    <col min="10008" max="10010" width="0" hidden="1" customWidth="1"/>
    <col min="10241" max="10241" width="23.42578125" customWidth="1"/>
    <col min="10243" max="10243" width="23.7109375" customWidth="1"/>
    <col min="10244" max="10244" width="25" customWidth="1"/>
    <col min="10245" max="10246" width="34.140625" customWidth="1"/>
    <col min="10247" max="10247" width="22.140625" customWidth="1"/>
    <col min="10248" max="10248" width="27.5703125" customWidth="1"/>
    <col min="10249" max="10249" width="61.42578125" customWidth="1"/>
    <col min="10250" max="10250" width="40.5703125" customWidth="1"/>
    <col min="10251" max="10251" width="13.28515625" customWidth="1"/>
    <col min="10254" max="10254" width="13.85546875" customWidth="1"/>
    <col min="10255" max="10255" width="13.28515625" customWidth="1"/>
    <col min="10258" max="10258" width="15.7109375" customWidth="1"/>
    <col min="10259" max="10259" width="12.7109375" customWidth="1"/>
    <col min="10263" max="10263" width="0.140625" customWidth="1"/>
    <col min="10264" max="10266" width="0" hidden="1" customWidth="1"/>
    <col min="10497" max="10497" width="23.42578125" customWidth="1"/>
    <col min="10499" max="10499" width="23.7109375" customWidth="1"/>
    <col min="10500" max="10500" width="25" customWidth="1"/>
    <col min="10501" max="10502" width="34.140625" customWidth="1"/>
    <col min="10503" max="10503" width="22.140625" customWidth="1"/>
    <col min="10504" max="10504" width="27.5703125" customWidth="1"/>
    <col min="10505" max="10505" width="61.42578125" customWidth="1"/>
    <col min="10506" max="10506" width="40.5703125" customWidth="1"/>
    <col min="10507" max="10507" width="13.28515625" customWidth="1"/>
    <col min="10510" max="10510" width="13.85546875" customWidth="1"/>
    <col min="10511" max="10511" width="13.28515625" customWidth="1"/>
    <col min="10514" max="10514" width="15.7109375" customWidth="1"/>
    <col min="10515" max="10515" width="12.7109375" customWidth="1"/>
    <col min="10519" max="10519" width="0.140625" customWidth="1"/>
    <col min="10520" max="10522" width="0" hidden="1" customWidth="1"/>
    <col min="10753" max="10753" width="23.42578125" customWidth="1"/>
    <col min="10755" max="10755" width="23.7109375" customWidth="1"/>
    <col min="10756" max="10756" width="25" customWidth="1"/>
    <col min="10757" max="10758" width="34.140625" customWidth="1"/>
    <col min="10759" max="10759" width="22.140625" customWidth="1"/>
    <col min="10760" max="10760" width="27.5703125" customWidth="1"/>
    <col min="10761" max="10761" width="61.42578125" customWidth="1"/>
    <col min="10762" max="10762" width="40.5703125" customWidth="1"/>
    <col min="10763" max="10763" width="13.28515625" customWidth="1"/>
    <col min="10766" max="10766" width="13.85546875" customWidth="1"/>
    <col min="10767" max="10767" width="13.28515625" customWidth="1"/>
    <col min="10770" max="10770" width="15.7109375" customWidth="1"/>
    <col min="10771" max="10771" width="12.7109375" customWidth="1"/>
    <col min="10775" max="10775" width="0.140625" customWidth="1"/>
    <col min="10776" max="10778" width="0" hidden="1" customWidth="1"/>
    <col min="11009" max="11009" width="23.42578125" customWidth="1"/>
    <col min="11011" max="11011" width="23.7109375" customWidth="1"/>
    <col min="11012" max="11012" width="25" customWidth="1"/>
    <col min="11013" max="11014" width="34.140625" customWidth="1"/>
    <col min="11015" max="11015" width="22.140625" customWidth="1"/>
    <col min="11016" max="11016" width="27.5703125" customWidth="1"/>
    <col min="11017" max="11017" width="61.42578125" customWidth="1"/>
    <col min="11018" max="11018" width="40.5703125" customWidth="1"/>
    <col min="11019" max="11019" width="13.28515625" customWidth="1"/>
    <col min="11022" max="11022" width="13.85546875" customWidth="1"/>
    <col min="11023" max="11023" width="13.28515625" customWidth="1"/>
    <col min="11026" max="11026" width="15.7109375" customWidth="1"/>
    <col min="11027" max="11027" width="12.7109375" customWidth="1"/>
    <col min="11031" max="11031" width="0.140625" customWidth="1"/>
    <col min="11032" max="11034" width="0" hidden="1" customWidth="1"/>
    <col min="11265" max="11265" width="23.42578125" customWidth="1"/>
    <col min="11267" max="11267" width="23.7109375" customWidth="1"/>
    <col min="11268" max="11268" width="25" customWidth="1"/>
    <col min="11269" max="11270" width="34.140625" customWidth="1"/>
    <col min="11271" max="11271" width="22.140625" customWidth="1"/>
    <col min="11272" max="11272" width="27.5703125" customWidth="1"/>
    <col min="11273" max="11273" width="61.42578125" customWidth="1"/>
    <col min="11274" max="11274" width="40.5703125" customWidth="1"/>
    <col min="11275" max="11275" width="13.28515625" customWidth="1"/>
    <col min="11278" max="11278" width="13.85546875" customWidth="1"/>
    <col min="11279" max="11279" width="13.28515625" customWidth="1"/>
    <col min="11282" max="11282" width="15.7109375" customWidth="1"/>
    <col min="11283" max="11283" width="12.7109375" customWidth="1"/>
    <col min="11287" max="11287" width="0.140625" customWidth="1"/>
    <col min="11288" max="11290" width="0" hidden="1" customWidth="1"/>
    <col min="11521" max="11521" width="23.42578125" customWidth="1"/>
    <col min="11523" max="11523" width="23.7109375" customWidth="1"/>
    <col min="11524" max="11524" width="25" customWidth="1"/>
    <col min="11525" max="11526" width="34.140625" customWidth="1"/>
    <col min="11527" max="11527" width="22.140625" customWidth="1"/>
    <col min="11528" max="11528" width="27.5703125" customWidth="1"/>
    <col min="11529" max="11529" width="61.42578125" customWidth="1"/>
    <col min="11530" max="11530" width="40.5703125" customWidth="1"/>
    <col min="11531" max="11531" width="13.28515625" customWidth="1"/>
    <col min="11534" max="11534" width="13.85546875" customWidth="1"/>
    <col min="11535" max="11535" width="13.28515625" customWidth="1"/>
    <col min="11538" max="11538" width="15.7109375" customWidth="1"/>
    <col min="11539" max="11539" width="12.7109375" customWidth="1"/>
    <col min="11543" max="11543" width="0.140625" customWidth="1"/>
    <col min="11544" max="11546" width="0" hidden="1" customWidth="1"/>
    <col min="11777" max="11777" width="23.42578125" customWidth="1"/>
    <col min="11779" max="11779" width="23.7109375" customWidth="1"/>
    <col min="11780" max="11780" width="25" customWidth="1"/>
    <col min="11781" max="11782" width="34.140625" customWidth="1"/>
    <col min="11783" max="11783" width="22.140625" customWidth="1"/>
    <col min="11784" max="11784" width="27.5703125" customWidth="1"/>
    <col min="11785" max="11785" width="61.42578125" customWidth="1"/>
    <col min="11786" max="11786" width="40.5703125" customWidth="1"/>
    <col min="11787" max="11787" width="13.28515625" customWidth="1"/>
    <col min="11790" max="11790" width="13.85546875" customWidth="1"/>
    <col min="11791" max="11791" width="13.28515625" customWidth="1"/>
    <col min="11794" max="11794" width="15.7109375" customWidth="1"/>
    <col min="11795" max="11795" width="12.7109375" customWidth="1"/>
    <col min="11799" max="11799" width="0.140625" customWidth="1"/>
    <col min="11800" max="11802" width="0" hidden="1" customWidth="1"/>
    <col min="12033" max="12033" width="23.42578125" customWidth="1"/>
    <col min="12035" max="12035" width="23.7109375" customWidth="1"/>
    <col min="12036" max="12036" width="25" customWidth="1"/>
    <col min="12037" max="12038" width="34.140625" customWidth="1"/>
    <col min="12039" max="12039" width="22.140625" customWidth="1"/>
    <col min="12040" max="12040" width="27.5703125" customWidth="1"/>
    <col min="12041" max="12041" width="61.42578125" customWidth="1"/>
    <col min="12042" max="12042" width="40.5703125" customWidth="1"/>
    <col min="12043" max="12043" width="13.28515625" customWidth="1"/>
    <col min="12046" max="12046" width="13.85546875" customWidth="1"/>
    <col min="12047" max="12047" width="13.28515625" customWidth="1"/>
    <col min="12050" max="12050" width="15.7109375" customWidth="1"/>
    <col min="12051" max="12051" width="12.7109375" customWidth="1"/>
    <col min="12055" max="12055" width="0.140625" customWidth="1"/>
    <col min="12056" max="12058" width="0" hidden="1" customWidth="1"/>
    <col min="12289" max="12289" width="23.42578125" customWidth="1"/>
    <col min="12291" max="12291" width="23.7109375" customWidth="1"/>
    <col min="12292" max="12292" width="25" customWidth="1"/>
    <col min="12293" max="12294" width="34.140625" customWidth="1"/>
    <col min="12295" max="12295" width="22.140625" customWidth="1"/>
    <col min="12296" max="12296" width="27.5703125" customWidth="1"/>
    <col min="12297" max="12297" width="61.42578125" customWidth="1"/>
    <col min="12298" max="12298" width="40.5703125" customWidth="1"/>
    <col min="12299" max="12299" width="13.28515625" customWidth="1"/>
    <col min="12302" max="12302" width="13.85546875" customWidth="1"/>
    <col min="12303" max="12303" width="13.28515625" customWidth="1"/>
    <col min="12306" max="12306" width="15.7109375" customWidth="1"/>
    <col min="12307" max="12307" width="12.7109375" customWidth="1"/>
    <col min="12311" max="12311" width="0.140625" customWidth="1"/>
    <col min="12312" max="12314" width="0" hidden="1" customWidth="1"/>
    <col min="12545" max="12545" width="23.42578125" customWidth="1"/>
    <col min="12547" max="12547" width="23.7109375" customWidth="1"/>
    <col min="12548" max="12548" width="25" customWidth="1"/>
    <col min="12549" max="12550" width="34.140625" customWidth="1"/>
    <col min="12551" max="12551" width="22.140625" customWidth="1"/>
    <col min="12552" max="12552" width="27.5703125" customWidth="1"/>
    <col min="12553" max="12553" width="61.42578125" customWidth="1"/>
    <col min="12554" max="12554" width="40.5703125" customWidth="1"/>
    <col min="12555" max="12555" width="13.28515625" customWidth="1"/>
    <col min="12558" max="12558" width="13.85546875" customWidth="1"/>
    <col min="12559" max="12559" width="13.28515625" customWidth="1"/>
    <col min="12562" max="12562" width="15.7109375" customWidth="1"/>
    <col min="12563" max="12563" width="12.7109375" customWidth="1"/>
    <col min="12567" max="12567" width="0.140625" customWidth="1"/>
    <col min="12568" max="12570" width="0" hidden="1" customWidth="1"/>
    <col min="12801" max="12801" width="23.42578125" customWidth="1"/>
    <col min="12803" max="12803" width="23.7109375" customWidth="1"/>
    <col min="12804" max="12804" width="25" customWidth="1"/>
    <col min="12805" max="12806" width="34.140625" customWidth="1"/>
    <col min="12807" max="12807" width="22.140625" customWidth="1"/>
    <col min="12808" max="12808" width="27.5703125" customWidth="1"/>
    <col min="12809" max="12809" width="61.42578125" customWidth="1"/>
    <col min="12810" max="12810" width="40.5703125" customWidth="1"/>
    <col min="12811" max="12811" width="13.28515625" customWidth="1"/>
    <col min="12814" max="12814" width="13.85546875" customWidth="1"/>
    <col min="12815" max="12815" width="13.28515625" customWidth="1"/>
    <col min="12818" max="12818" width="15.7109375" customWidth="1"/>
    <col min="12819" max="12819" width="12.7109375" customWidth="1"/>
    <col min="12823" max="12823" width="0.140625" customWidth="1"/>
    <col min="12824" max="12826" width="0" hidden="1" customWidth="1"/>
    <col min="13057" max="13057" width="23.42578125" customWidth="1"/>
    <col min="13059" max="13059" width="23.7109375" customWidth="1"/>
    <col min="13060" max="13060" width="25" customWidth="1"/>
    <col min="13061" max="13062" width="34.140625" customWidth="1"/>
    <col min="13063" max="13063" width="22.140625" customWidth="1"/>
    <col min="13064" max="13064" width="27.5703125" customWidth="1"/>
    <col min="13065" max="13065" width="61.42578125" customWidth="1"/>
    <col min="13066" max="13066" width="40.5703125" customWidth="1"/>
    <col min="13067" max="13067" width="13.28515625" customWidth="1"/>
    <col min="13070" max="13070" width="13.85546875" customWidth="1"/>
    <col min="13071" max="13071" width="13.28515625" customWidth="1"/>
    <col min="13074" max="13074" width="15.7109375" customWidth="1"/>
    <col min="13075" max="13075" width="12.7109375" customWidth="1"/>
    <col min="13079" max="13079" width="0.140625" customWidth="1"/>
    <col min="13080" max="13082" width="0" hidden="1" customWidth="1"/>
    <col min="13313" max="13313" width="23.42578125" customWidth="1"/>
    <col min="13315" max="13315" width="23.7109375" customWidth="1"/>
    <col min="13316" max="13316" width="25" customWidth="1"/>
    <col min="13317" max="13318" width="34.140625" customWidth="1"/>
    <col min="13319" max="13319" width="22.140625" customWidth="1"/>
    <col min="13320" max="13320" width="27.5703125" customWidth="1"/>
    <col min="13321" max="13321" width="61.42578125" customWidth="1"/>
    <col min="13322" max="13322" width="40.5703125" customWidth="1"/>
    <col min="13323" max="13323" width="13.28515625" customWidth="1"/>
    <col min="13326" max="13326" width="13.85546875" customWidth="1"/>
    <col min="13327" max="13327" width="13.28515625" customWidth="1"/>
    <col min="13330" max="13330" width="15.7109375" customWidth="1"/>
    <col min="13331" max="13331" width="12.7109375" customWidth="1"/>
    <col min="13335" max="13335" width="0.140625" customWidth="1"/>
    <col min="13336" max="13338" width="0" hidden="1" customWidth="1"/>
    <col min="13569" max="13569" width="23.42578125" customWidth="1"/>
    <col min="13571" max="13571" width="23.7109375" customWidth="1"/>
    <col min="13572" max="13572" width="25" customWidth="1"/>
    <col min="13573" max="13574" width="34.140625" customWidth="1"/>
    <col min="13575" max="13575" width="22.140625" customWidth="1"/>
    <col min="13576" max="13576" width="27.5703125" customWidth="1"/>
    <col min="13577" max="13577" width="61.42578125" customWidth="1"/>
    <col min="13578" max="13578" width="40.5703125" customWidth="1"/>
    <col min="13579" max="13579" width="13.28515625" customWidth="1"/>
    <col min="13582" max="13582" width="13.85546875" customWidth="1"/>
    <col min="13583" max="13583" width="13.28515625" customWidth="1"/>
    <col min="13586" max="13586" width="15.7109375" customWidth="1"/>
    <col min="13587" max="13587" width="12.7109375" customWidth="1"/>
    <col min="13591" max="13591" width="0.140625" customWidth="1"/>
    <col min="13592" max="13594" width="0" hidden="1" customWidth="1"/>
    <col min="13825" max="13825" width="23.42578125" customWidth="1"/>
    <col min="13827" max="13827" width="23.7109375" customWidth="1"/>
    <col min="13828" max="13828" width="25" customWidth="1"/>
    <col min="13829" max="13830" width="34.140625" customWidth="1"/>
    <col min="13831" max="13831" width="22.140625" customWidth="1"/>
    <col min="13832" max="13832" width="27.5703125" customWidth="1"/>
    <col min="13833" max="13833" width="61.42578125" customWidth="1"/>
    <col min="13834" max="13834" width="40.5703125" customWidth="1"/>
    <col min="13835" max="13835" width="13.28515625" customWidth="1"/>
    <col min="13838" max="13838" width="13.85546875" customWidth="1"/>
    <col min="13839" max="13839" width="13.28515625" customWidth="1"/>
    <col min="13842" max="13842" width="15.7109375" customWidth="1"/>
    <col min="13843" max="13843" width="12.7109375" customWidth="1"/>
    <col min="13847" max="13847" width="0.140625" customWidth="1"/>
    <col min="13848" max="13850" width="0" hidden="1" customWidth="1"/>
    <col min="14081" max="14081" width="23.42578125" customWidth="1"/>
    <col min="14083" max="14083" width="23.7109375" customWidth="1"/>
    <col min="14084" max="14084" width="25" customWidth="1"/>
    <col min="14085" max="14086" width="34.140625" customWidth="1"/>
    <col min="14087" max="14087" width="22.140625" customWidth="1"/>
    <col min="14088" max="14088" width="27.5703125" customWidth="1"/>
    <col min="14089" max="14089" width="61.42578125" customWidth="1"/>
    <col min="14090" max="14090" width="40.5703125" customWidth="1"/>
    <col min="14091" max="14091" width="13.28515625" customWidth="1"/>
    <col min="14094" max="14094" width="13.85546875" customWidth="1"/>
    <col min="14095" max="14095" width="13.28515625" customWidth="1"/>
    <col min="14098" max="14098" width="15.7109375" customWidth="1"/>
    <col min="14099" max="14099" width="12.7109375" customWidth="1"/>
    <col min="14103" max="14103" width="0.140625" customWidth="1"/>
    <col min="14104" max="14106" width="0" hidden="1" customWidth="1"/>
    <col min="14337" max="14337" width="23.42578125" customWidth="1"/>
    <col min="14339" max="14339" width="23.7109375" customWidth="1"/>
    <col min="14340" max="14340" width="25" customWidth="1"/>
    <col min="14341" max="14342" width="34.140625" customWidth="1"/>
    <col min="14343" max="14343" width="22.140625" customWidth="1"/>
    <col min="14344" max="14344" width="27.5703125" customWidth="1"/>
    <col min="14345" max="14345" width="61.42578125" customWidth="1"/>
    <col min="14346" max="14346" width="40.5703125" customWidth="1"/>
    <col min="14347" max="14347" width="13.28515625" customWidth="1"/>
    <col min="14350" max="14350" width="13.85546875" customWidth="1"/>
    <col min="14351" max="14351" width="13.28515625" customWidth="1"/>
    <col min="14354" max="14354" width="15.7109375" customWidth="1"/>
    <col min="14355" max="14355" width="12.7109375" customWidth="1"/>
    <col min="14359" max="14359" width="0.140625" customWidth="1"/>
    <col min="14360" max="14362" width="0" hidden="1" customWidth="1"/>
    <col min="14593" max="14593" width="23.42578125" customWidth="1"/>
    <col min="14595" max="14595" width="23.7109375" customWidth="1"/>
    <col min="14596" max="14596" width="25" customWidth="1"/>
    <col min="14597" max="14598" width="34.140625" customWidth="1"/>
    <col min="14599" max="14599" width="22.140625" customWidth="1"/>
    <col min="14600" max="14600" width="27.5703125" customWidth="1"/>
    <col min="14601" max="14601" width="61.42578125" customWidth="1"/>
    <col min="14602" max="14602" width="40.5703125" customWidth="1"/>
    <col min="14603" max="14603" width="13.28515625" customWidth="1"/>
    <col min="14606" max="14606" width="13.85546875" customWidth="1"/>
    <col min="14607" max="14607" width="13.28515625" customWidth="1"/>
    <col min="14610" max="14610" width="15.7109375" customWidth="1"/>
    <col min="14611" max="14611" width="12.7109375" customWidth="1"/>
    <col min="14615" max="14615" width="0.140625" customWidth="1"/>
    <col min="14616" max="14618" width="0" hidden="1" customWidth="1"/>
    <col min="14849" max="14849" width="23.42578125" customWidth="1"/>
    <col min="14851" max="14851" width="23.7109375" customWidth="1"/>
    <col min="14852" max="14852" width="25" customWidth="1"/>
    <col min="14853" max="14854" width="34.140625" customWidth="1"/>
    <col min="14855" max="14855" width="22.140625" customWidth="1"/>
    <col min="14856" max="14856" width="27.5703125" customWidth="1"/>
    <col min="14857" max="14857" width="61.42578125" customWidth="1"/>
    <col min="14858" max="14858" width="40.5703125" customWidth="1"/>
    <col min="14859" max="14859" width="13.28515625" customWidth="1"/>
    <col min="14862" max="14862" width="13.85546875" customWidth="1"/>
    <col min="14863" max="14863" width="13.28515625" customWidth="1"/>
    <col min="14866" max="14866" width="15.7109375" customWidth="1"/>
    <col min="14867" max="14867" width="12.7109375" customWidth="1"/>
    <col min="14871" max="14871" width="0.140625" customWidth="1"/>
    <col min="14872" max="14874" width="0" hidden="1" customWidth="1"/>
    <col min="15105" max="15105" width="23.42578125" customWidth="1"/>
    <col min="15107" max="15107" width="23.7109375" customWidth="1"/>
    <col min="15108" max="15108" width="25" customWidth="1"/>
    <col min="15109" max="15110" width="34.140625" customWidth="1"/>
    <col min="15111" max="15111" width="22.140625" customWidth="1"/>
    <col min="15112" max="15112" width="27.5703125" customWidth="1"/>
    <col min="15113" max="15113" width="61.42578125" customWidth="1"/>
    <col min="15114" max="15114" width="40.5703125" customWidth="1"/>
    <col min="15115" max="15115" width="13.28515625" customWidth="1"/>
    <col min="15118" max="15118" width="13.85546875" customWidth="1"/>
    <col min="15119" max="15119" width="13.28515625" customWidth="1"/>
    <col min="15122" max="15122" width="15.7109375" customWidth="1"/>
    <col min="15123" max="15123" width="12.7109375" customWidth="1"/>
    <col min="15127" max="15127" width="0.140625" customWidth="1"/>
    <col min="15128" max="15130" width="0" hidden="1" customWidth="1"/>
    <col min="15361" max="15361" width="23.42578125" customWidth="1"/>
    <col min="15363" max="15363" width="23.7109375" customWidth="1"/>
    <col min="15364" max="15364" width="25" customWidth="1"/>
    <col min="15365" max="15366" width="34.140625" customWidth="1"/>
    <col min="15367" max="15367" width="22.140625" customWidth="1"/>
    <col min="15368" max="15368" width="27.5703125" customWidth="1"/>
    <col min="15369" max="15369" width="61.42578125" customWidth="1"/>
    <col min="15370" max="15370" width="40.5703125" customWidth="1"/>
    <col min="15371" max="15371" width="13.28515625" customWidth="1"/>
    <col min="15374" max="15374" width="13.85546875" customWidth="1"/>
    <col min="15375" max="15375" width="13.28515625" customWidth="1"/>
    <col min="15378" max="15378" width="15.7109375" customWidth="1"/>
    <col min="15379" max="15379" width="12.7109375" customWidth="1"/>
    <col min="15383" max="15383" width="0.140625" customWidth="1"/>
    <col min="15384" max="15386" width="0" hidden="1" customWidth="1"/>
    <col min="15617" max="15617" width="23.42578125" customWidth="1"/>
    <col min="15619" max="15619" width="23.7109375" customWidth="1"/>
    <col min="15620" max="15620" width="25" customWidth="1"/>
    <col min="15621" max="15622" width="34.140625" customWidth="1"/>
    <col min="15623" max="15623" width="22.140625" customWidth="1"/>
    <col min="15624" max="15624" width="27.5703125" customWidth="1"/>
    <col min="15625" max="15625" width="61.42578125" customWidth="1"/>
    <col min="15626" max="15626" width="40.5703125" customWidth="1"/>
    <col min="15627" max="15627" width="13.28515625" customWidth="1"/>
    <col min="15630" max="15630" width="13.85546875" customWidth="1"/>
    <col min="15631" max="15631" width="13.28515625" customWidth="1"/>
    <col min="15634" max="15634" width="15.7109375" customWidth="1"/>
    <col min="15635" max="15635" width="12.7109375" customWidth="1"/>
    <col min="15639" max="15639" width="0.140625" customWidth="1"/>
    <col min="15640" max="15642" width="0" hidden="1" customWidth="1"/>
    <col min="15873" max="15873" width="23.42578125" customWidth="1"/>
    <col min="15875" max="15875" width="23.7109375" customWidth="1"/>
    <col min="15876" max="15876" width="25" customWidth="1"/>
    <col min="15877" max="15878" width="34.140625" customWidth="1"/>
    <col min="15879" max="15879" width="22.140625" customWidth="1"/>
    <col min="15880" max="15880" width="27.5703125" customWidth="1"/>
    <col min="15881" max="15881" width="61.42578125" customWidth="1"/>
    <col min="15882" max="15882" width="40.5703125" customWidth="1"/>
    <col min="15883" max="15883" width="13.28515625" customWidth="1"/>
    <col min="15886" max="15886" width="13.85546875" customWidth="1"/>
    <col min="15887" max="15887" width="13.28515625" customWidth="1"/>
    <col min="15890" max="15890" width="15.7109375" customWidth="1"/>
    <col min="15891" max="15891" width="12.7109375" customWidth="1"/>
    <col min="15895" max="15895" width="0.140625" customWidth="1"/>
    <col min="15896" max="15898" width="0" hidden="1" customWidth="1"/>
    <col min="16129" max="16129" width="23.42578125" customWidth="1"/>
    <col min="16131" max="16131" width="23.7109375" customWidth="1"/>
    <col min="16132" max="16132" width="25" customWidth="1"/>
    <col min="16133" max="16134" width="34.140625" customWidth="1"/>
    <col min="16135" max="16135" width="22.140625" customWidth="1"/>
    <col min="16136" max="16136" width="27.5703125" customWidth="1"/>
    <col min="16137" max="16137" width="61.42578125" customWidth="1"/>
    <col min="16138" max="16138" width="40.5703125" customWidth="1"/>
    <col min="16139" max="16139" width="13.28515625" customWidth="1"/>
    <col min="16142" max="16142" width="13.85546875" customWidth="1"/>
    <col min="16143" max="16143" width="13.28515625" customWidth="1"/>
    <col min="16146" max="16146" width="15.7109375" customWidth="1"/>
    <col min="16147" max="16147" width="12.7109375" customWidth="1"/>
    <col min="16151" max="16151" width="0.140625" customWidth="1"/>
    <col min="16152" max="16154" width="0" hidden="1" customWidth="1"/>
  </cols>
  <sheetData>
    <row r="1" spans="1:41" ht="26.25" x14ac:dyDescent="0.25">
      <c r="A1" s="604" t="s">
        <v>277</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row>
    <row r="2" spans="1:41" ht="26.25" x14ac:dyDescent="0.25">
      <c r="A2" s="604" t="s">
        <v>222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row>
    <row r="3" spans="1:41" ht="27" thickBot="1" x14ac:dyDescent="0.3">
      <c r="A3" s="604" t="s">
        <v>223</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row>
    <row r="4" spans="1:41" x14ac:dyDescent="0.25">
      <c r="A4" s="605" t="s">
        <v>0</v>
      </c>
      <c r="B4" s="606"/>
      <c r="C4" s="607"/>
      <c r="D4" s="608"/>
      <c r="E4" s="388"/>
      <c r="F4" s="388"/>
      <c r="G4" s="388"/>
      <c r="H4" s="389"/>
      <c r="I4" s="389"/>
      <c r="J4" s="390"/>
      <c r="K4" s="390"/>
      <c r="L4" s="390"/>
      <c r="M4" s="390"/>
      <c r="N4" s="390"/>
      <c r="O4" s="390"/>
      <c r="P4" s="390"/>
      <c r="Q4" s="390"/>
      <c r="R4" s="390"/>
      <c r="S4" s="390"/>
      <c r="T4" s="390"/>
      <c r="U4" s="390"/>
      <c r="V4" s="389"/>
      <c r="W4" s="389"/>
      <c r="X4" s="389"/>
      <c r="Y4" s="389"/>
      <c r="Z4" s="389"/>
      <c r="AA4" s="389"/>
      <c r="AB4" s="389"/>
      <c r="AC4" s="389"/>
      <c r="AD4" s="389"/>
      <c r="AE4" s="389"/>
      <c r="AF4" s="389"/>
      <c r="AG4" s="389"/>
      <c r="AH4" s="389"/>
      <c r="AI4" s="389"/>
      <c r="AJ4" s="389"/>
      <c r="AK4" s="389"/>
      <c r="AL4" s="389"/>
      <c r="AM4" s="389"/>
      <c r="AN4" s="389"/>
      <c r="AO4" s="389"/>
    </row>
    <row r="5" spans="1:41" ht="30" x14ac:dyDescent="0.25">
      <c r="A5" s="391" t="s">
        <v>1</v>
      </c>
      <c r="B5" s="609" t="s">
        <v>2</v>
      </c>
      <c r="C5" s="610"/>
      <c r="D5" s="392" t="s">
        <v>3</v>
      </c>
      <c r="E5" s="388"/>
      <c r="F5" s="388"/>
      <c r="G5" s="388"/>
      <c r="H5" s="389"/>
      <c r="I5" s="389"/>
      <c r="J5" s="390"/>
      <c r="K5" s="390"/>
      <c r="L5" s="390"/>
      <c r="M5" s="390"/>
      <c r="N5" s="390"/>
      <c r="O5" s="390"/>
      <c r="P5" s="390"/>
      <c r="Q5" s="390"/>
      <c r="R5" s="390"/>
      <c r="S5" s="390"/>
      <c r="T5" s="390"/>
      <c r="U5" s="390"/>
      <c r="V5" s="389"/>
      <c r="W5" s="389"/>
      <c r="X5" s="389"/>
      <c r="Y5" s="389"/>
      <c r="Z5" s="389"/>
      <c r="AA5" s="389"/>
      <c r="AB5" s="389"/>
      <c r="AC5" s="389"/>
      <c r="AD5" s="389"/>
      <c r="AE5" s="389"/>
      <c r="AF5" s="389"/>
      <c r="AG5" s="389"/>
      <c r="AH5" s="389"/>
      <c r="AI5" s="389"/>
      <c r="AJ5" s="389"/>
      <c r="AK5" s="389"/>
      <c r="AL5" s="389"/>
      <c r="AM5" s="389"/>
      <c r="AN5" s="389"/>
      <c r="AO5" s="389"/>
    </row>
    <row r="6" spans="1:41" ht="30.75" customHeight="1" thickBot="1" x14ac:dyDescent="0.3">
      <c r="A6" s="393" t="s">
        <v>224</v>
      </c>
      <c r="B6" s="611" t="s">
        <v>308</v>
      </c>
      <c r="C6" s="612"/>
      <c r="D6" s="393" t="s">
        <v>309</v>
      </c>
      <c r="E6" s="394"/>
      <c r="F6" s="394"/>
      <c r="G6" s="394"/>
      <c r="H6" s="389"/>
      <c r="I6" s="389"/>
      <c r="J6" s="390"/>
      <c r="K6" s="390"/>
      <c r="L6" s="390"/>
      <c r="M6" s="390"/>
      <c r="N6" s="390"/>
      <c r="O6" s="390"/>
      <c r="P6" s="390"/>
      <c r="Q6" s="390"/>
      <c r="R6" s="390"/>
      <c r="S6" s="390"/>
      <c r="T6" s="390"/>
      <c r="U6" s="390"/>
      <c r="V6" s="389"/>
      <c r="W6" s="389"/>
      <c r="X6" s="389"/>
      <c r="Y6" s="389"/>
      <c r="Z6" s="389"/>
      <c r="AA6" s="389"/>
      <c r="AB6" s="389"/>
      <c r="AC6" s="389"/>
      <c r="AD6" s="389"/>
      <c r="AE6" s="389"/>
      <c r="AF6" s="389"/>
      <c r="AG6" s="389"/>
      <c r="AH6" s="389"/>
      <c r="AI6" s="389"/>
      <c r="AJ6" s="389"/>
      <c r="AK6" s="389"/>
      <c r="AL6" s="389"/>
      <c r="AM6" s="389"/>
      <c r="AN6" s="389"/>
      <c r="AO6" s="389"/>
    </row>
    <row r="7" spans="1:41" ht="15.75" thickBot="1" x14ac:dyDescent="0.3">
      <c r="A7" s="395"/>
      <c r="B7" s="396"/>
      <c r="C7" s="396"/>
      <c r="D7" s="396"/>
      <c r="E7" s="394"/>
      <c r="F7" s="394"/>
      <c r="G7" s="394"/>
      <c r="H7" s="389"/>
      <c r="I7" s="389"/>
      <c r="J7" s="390"/>
      <c r="K7" s="390"/>
      <c r="L7" s="390"/>
      <c r="M7" s="390"/>
      <c r="N7" s="390"/>
      <c r="O7" s="390"/>
      <c r="P7" s="390"/>
      <c r="Q7" s="390"/>
      <c r="R7" s="390"/>
      <c r="S7" s="390"/>
      <c r="T7" s="390"/>
      <c r="U7" s="390"/>
      <c r="V7" s="389"/>
      <c r="W7" s="389"/>
      <c r="X7" s="389"/>
      <c r="Y7" s="389"/>
      <c r="Z7" s="389"/>
      <c r="AA7" s="389"/>
      <c r="AB7" s="389"/>
      <c r="AC7" s="389"/>
      <c r="AD7" s="389"/>
      <c r="AE7" s="389"/>
      <c r="AF7" s="389"/>
      <c r="AG7" s="389"/>
      <c r="AH7" s="389"/>
      <c r="AI7" s="389"/>
      <c r="AJ7" s="389"/>
      <c r="AK7" s="389"/>
      <c r="AL7" s="389"/>
      <c r="AM7" s="389"/>
      <c r="AN7" s="389"/>
      <c r="AO7" s="389"/>
    </row>
    <row r="8" spans="1:41" ht="24.75" customHeight="1" thickBot="1" x14ac:dyDescent="0.3">
      <c r="A8" s="613" t="s">
        <v>227</v>
      </c>
      <c r="B8" s="614"/>
      <c r="C8" s="614"/>
      <c r="D8" s="614"/>
      <c r="E8" s="614"/>
      <c r="F8" s="397"/>
      <c r="G8" s="397"/>
      <c r="H8" s="615">
        <v>2022</v>
      </c>
      <c r="I8" s="616"/>
      <c r="J8" s="616"/>
      <c r="K8" s="616"/>
      <c r="L8" s="616"/>
      <c r="M8" s="616"/>
      <c r="N8" s="616"/>
      <c r="O8" s="616"/>
      <c r="P8" s="616"/>
      <c r="Q8" s="616"/>
      <c r="R8" s="616"/>
      <c r="S8" s="616"/>
      <c r="T8" s="617"/>
      <c r="U8" s="398"/>
      <c r="V8" s="618" t="s">
        <v>280</v>
      </c>
      <c r="W8" s="619"/>
      <c r="X8" s="619"/>
      <c r="Y8" s="619"/>
      <c r="Z8" s="620"/>
      <c r="AA8" s="389"/>
      <c r="AB8" s="389"/>
      <c r="AC8" s="389"/>
      <c r="AD8" s="389"/>
      <c r="AE8" s="389"/>
      <c r="AF8" s="389"/>
      <c r="AG8" s="389"/>
      <c r="AH8" s="389"/>
      <c r="AI8" s="389"/>
      <c r="AJ8" s="389"/>
      <c r="AK8" s="389"/>
      <c r="AL8" s="389"/>
      <c r="AM8" s="389"/>
      <c r="AN8" s="389"/>
      <c r="AO8" s="389"/>
    </row>
    <row r="9" spans="1:41" ht="57" customHeight="1" x14ac:dyDescent="0.25">
      <c r="A9" s="624" t="s">
        <v>4</v>
      </c>
      <c r="B9" s="626" t="s">
        <v>5</v>
      </c>
      <c r="C9" s="626" t="s">
        <v>6</v>
      </c>
      <c r="D9" s="626" t="s">
        <v>7</v>
      </c>
      <c r="E9" s="626" t="s">
        <v>8</v>
      </c>
      <c r="F9" s="628" t="s">
        <v>281</v>
      </c>
      <c r="G9" s="628" t="s">
        <v>9</v>
      </c>
      <c r="H9" s="629" t="s">
        <v>10</v>
      </c>
      <c r="I9" s="630" t="s">
        <v>11</v>
      </c>
      <c r="J9" s="632" t="s">
        <v>12</v>
      </c>
      <c r="K9" s="633"/>
      <c r="L9" s="633"/>
      <c r="M9" s="633"/>
      <c r="N9" s="632" t="s">
        <v>13</v>
      </c>
      <c r="O9" s="633"/>
      <c r="P9" s="633"/>
      <c r="Q9" s="633"/>
      <c r="R9" s="632" t="s">
        <v>14</v>
      </c>
      <c r="S9" s="633"/>
      <c r="T9" s="633"/>
      <c r="U9" s="633"/>
      <c r="V9" s="621"/>
      <c r="W9" s="622"/>
      <c r="X9" s="622"/>
      <c r="Y9" s="622"/>
      <c r="Z9" s="623"/>
      <c r="AA9" s="389"/>
      <c r="AB9" s="389"/>
      <c r="AC9" s="389"/>
      <c r="AD9" s="389"/>
      <c r="AE9" s="389"/>
      <c r="AF9" s="389"/>
      <c r="AG9" s="389"/>
      <c r="AH9" s="389"/>
      <c r="AI9" s="389"/>
      <c r="AJ9" s="389"/>
      <c r="AK9" s="389"/>
      <c r="AL9" s="389"/>
      <c r="AM9" s="389"/>
      <c r="AN9" s="389"/>
      <c r="AO9" s="389"/>
    </row>
    <row r="10" spans="1:41" x14ac:dyDescent="0.25">
      <c r="A10" s="625"/>
      <c r="B10" s="627"/>
      <c r="C10" s="627"/>
      <c r="D10" s="627"/>
      <c r="E10" s="627"/>
      <c r="F10" s="627"/>
      <c r="G10" s="627"/>
      <c r="H10" s="627"/>
      <c r="I10" s="631"/>
      <c r="J10" s="399" t="s">
        <v>230</v>
      </c>
      <c r="K10" s="399" t="s">
        <v>229</v>
      </c>
      <c r="L10" s="399" t="s">
        <v>231</v>
      </c>
      <c r="M10" s="399" t="s">
        <v>16</v>
      </c>
      <c r="N10" s="399" t="s">
        <v>230</v>
      </c>
      <c r="O10" s="399" t="s">
        <v>229</v>
      </c>
      <c r="P10" s="399" t="s">
        <v>231</v>
      </c>
      <c r="Q10" s="399" t="s">
        <v>16</v>
      </c>
      <c r="R10" s="399" t="s">
        <v>230</v>
      </c>
      <c r="S10" s="399" t="s">
        <v>229</v>
      </c>
      <c r="T10" s="399" t="s">
        <v>231</v>
      </c>
      <c r="U10" s="399" t="s">
        <v>16</v>
      </c>
      <c r="V10" s="400"/>
      <c r="W10" s="400"/>
      <c r="X10" s="400"/>
      <c r="Y10" s="400"/>
      <c r="Z10" s="400"/>
      <c r="AA10" s="389"/>
      <c r="AB10" s="389"/>
      <c r="AC10" s="389"/>
      <c r="AD10" s="389"/>
      <c r="AE10" s="389"/>
      <c r="AF10" s="389"/>
      <c r="AG10" s="389"/>
      <c r="AH10" s="389"/>
      <c r="AI10" s="389"/>
      <c r="AJ10" s="389"/>
      <c r="AK10" s="389"/>
      <c r="AL10" s="389"/>
      <c r="AM10" s="389"/>
      <c r="AN10" s="389"/>
      <c r="AO10" s="389"/>
    </row>
    <row r="11" spans="1:41" ht="18.75" customHeight="1" x14ac:dyDescent="0.25">
      <c r="A11" s="592" t="s">
        <v>310</v>
      </c>
      <c r="B11" s="592" t="s">
        <v>311</v>
      </c>
      <c r="C11" s="592" t="s">
        <v>312</v>
      </c>
      <c r="D11" s="592" t="s">
        <v>313</v>
      </c>
      <c r="E11" s="592" t="s">
        <v>314</v>
      </c>
      <c r="F11" s="586" t="s">
        <v>315</v>
      </c>
      <c r="G11" s="586" t="s">
        <v>316</v>
      </c>
      <c r="H11" s="589" t="s">
        <v>17</v>
      </c>
      <c r="I11" s="401" t="s">
        <v>317</v>
      </c>
      <c r="J11" s="402">
        <f ca="1">J11:V396</f>
        <v>0</v>
      </c>
      <c r="K11" s="402">
        <v>0</v>
      </c>
      <c r="L11" s="402">
        <v>0</v>
      </c>
      <c r="M11" s="402">
        <v>0</v>
      </c>
      <c r="N11" s="402">
        <v>0</v>
      </c>
      <c r="O11" s="402">
        <v>0</v>
      </c>
      <c r="P11" s="402">
        <v>0</v>
      </c>
      <c r="Q11" s="402">
        <v>0</v>
      </c>
      <c r="R11" s="402">
        <v>0</v>
      </c>
      <c r="S11" s="402">
        <v>0</v>
      </c>
      <c r="T11" s="402">
        <v>0</v>
      </c>
      <c r="U11" s="402">
        <v>0</v>
      </c>
      <c r="V11" s="401">
        <f>SUM(M11,Q11,U11)</f>
        <v>0</v>
      </c>
      <c r="W11" s="401"/>
      <c r="X11" s="401"/>
      <c r="Y11" s="401"/>
      <c r="Z11" s="389"/>
      <c r="AA11" s="389"/>
      <c r="AB11" s="389"/>
      <c r="AC11" s="389"/>
      <c r="AD11" s="389"/>
      <c r="AE11" s="389"/>
      <c r="AF11" s="389"/>
      <c r="AG11" s="389"/>
      <c r="AH11" s="389"/>
      <c r="AI11" s="389"/>
      <c r="AJ11" s="389"/>
      <c r="AK11" s="389"/>
      <c r="AL11" s="389"/>
      <c r="AM11" s="389"/>
      <c r="AN11" s="389"/>
      <c r="AO11" s="389"/>
    </row>
    <row r="12" spans="1:41" ht="17.25" customHeight="1" x14ac:dyDescent="0.25">
      <c r="A12" s="592"/>
      <c r="B12" s="592"/>
      <c r="C12" s="592"/>
      <c r="D12" s="592"/>
      <c r="E12" s="592"/>
      <c r="F12" s="587"/>
      <c r="G12" s="587"/>
      <c r="H12" s="590"/>
      <c r="I12" s="401" t="s">
        <v>318</v>
      </c>
      <c r="J12" s="402">
        <v>0</v>
      </c>
      <c r="K12" s="402">
        <v>0</v>
      </c>
      <c r="L12" s="402">
        <v>0</v>
      </c>
      <c r="M12" s="402">
        <v>0</v>
      </c>
      <c r="N12" s="402">
        <v>0</v>
      </c>
      <c r="O12" s="402">
        <v>0</v>
      </c>
      <c r="P12" s="402">
        <v>0</v>
      </c>
      <c r="Q12" s="402">
        <v>0</v>
      </c>
      <c r="R12" s="402">
        <v>0</v>
      </c>
      <c r="S12" s="402">
        <v>0</v>
      </c>
      <c r="T12" s="402">
        <v>0</v>
      </c>
      <c r="U12" s="402">
        <v>0</v>
      </c>
      <c r="V12" s="401">
        <f t="shared" ref="V12:V64" si="0">SUM(M12,Q12,U12)</f>
        <v>0</v>
      </c>
      <c r="W12" s="401"/>
      <c r="X12" s="401"/>
      <c r="Y12" s="401"/>
      <c r="Z12" s="389"/>
      <c r="AA12" s="389"/>
      <c r="AB12" s="389"/>
      <c r="AC12" s="389"/>
      <c r="AD12" s="389"/>
      <c r="AE12" s="389"/>
      <c r="AF12" s="389"/>
      <c r="AG12" s="389"/>
      <c r="AH12" s="389"/>
      <c r="AI12" s="389"/>
      <c r="AJ12" s="389"/>
      <c r="AK12" s="389"/>
      <c r="AL12" s="389"/>
      <c r="AM12" s="389"/>
      <c r="AN12" s="389"/>
      <c r="AO12" s="389"/>
    </row>
    <row r="13" spans="1:41" ht="22.5" customHeight="1" x14ac:dyDescent="0.25">
      <c r="A13" s="592"/>
      <c r="B13" s="592"/>
      <c r="C13" s="592"/>
      <c r="D13" s="592"/>
      <c r="E13" s="592"/>
      <c r="F13" s="587"/>
      <c r="G13" s="587"/>
      <c r="H13" s="590"/>
      <c r="I13" s="401" t="s">
        <v>319</v>
      </c>
      <c r="J13" s="402">
        <v>0</v>
      </c>
      <c r="K13" s="402">
        <v>0</v>
      </c>
      <c r="L13" s="402">
        <v>0</v>
      </c>
      <c r="M13" s="402">
        <v>0</v>
      </c>
      <c r="N13" s="402">
        <v>0</v>
      </c>
      <c r="O13" s="402">
        <v>0</v>
      </c>
      <c r="P13" s="402">
        <v>0</v>
      </c>
      <c r="Q13" s="402">
        <v>0</v>
      </c>
      <c r="R13" s="402">
        <v>0</v>
      </c>
      <c r="S13" s="402">
        <v>0</v>
      </c>
      <c r="T13" s="402">
        <v>0</v>
      </c>
      <c r="U13" s="402">
        <v>0</v>
      </c>
      <c r="V13" s="401">
        <f t="shared" si="0"/>
        <v>0</v>
      </c>
      <c r="W13" s="401"/>
      <c r="X13" s="401"/>
      <c r="Y13" s="401"/>
      <c r="Z13" s="389"/>
      <c r="AA13" s="389"/>
      <c r="AB13" s="389"/>
      <c r="AC13" s="389"/>
      <c r="AD13" s="389"/>
      <c r="AE13" s="389"/>
      <c r="AF13" s="389"/>
      <c r="AG13" s="389"/>
      <c r="AH13" s="389"/>
      <c r="AI13" s="389"/>
      <c r="AJ13" s="389"/>
      <c r="AK13" s="389"/>
      <c r="AL13" s="389"/>
      <c r="AM13" s="389"/>
      <c r="AN13" s="389"/>
      <c r="AO13" s="389"/>
    </row>
    <row r="14" spans="1:41" ht="18.75" customHeight="1" x14ac:dyDescent="0.25">
      <c r="A14" s="592"/>
      <c r="B14" s="592"/>
      <c r="C14" s="592"/>
      <c r="D14" s="592"/>
      <c r="E14" s="592"/>
      <c r="F14" s="587"/>
      <c r="G14" s="587"/>
      <c r="H14" s="590"/>
      <c r="I14" s="401" t="s">
        <v>320</v>
      </c>
      <c r="J14" s="402">
        <v>0</v>
      </c>
      <c r="K14" s="402">
        <v>0</v>
      </c>
      <c r="L14" s="402">
        <v>0</v>
      </c>
      <c r="M14" s="402">
        <v>0</v>
      </c>
      <c r="N14" s="402">
        <v>0</v>
      </c>
      <c r="O14" s="402">
        <v>0</v>
      </c>
      <c r="P14" s="402">
        <v>0</v>
      </c>
      <c r="Q14" s="402">
        <v>0</v>
      </c>
      <c r="R14" s="402">
        <v>0</v>
      </c>
      <c r="S14" s="402">
        <v>0</v>
      </c>
      <c r="T14" s="402">
        <v>0</v>
      </c>
      <c r="U14" s="402">
        <v>0</v>
      </c>
      <c r="V14" s="401">
        <f t="shared" si="0"/>
        <v>0</v>
      </c>
      <c r="W14" s="401"/>
      <c r="X14" s="401"/>
      <c r="Y14" s="401"/>
      <c r="Z14" s="389"/>
      <c r="AA14" s="389"/>
      <c r="AB14" s="389"/>
      <c r="AC14" s="389"/>
      <c r="AD14" s="389"/>
      <c r="AE14" s="389"/>
      <c r="AF14" s="389"/>
      <c r="AG14" s="389"/>
      <c r="AH14" s="389"/>
      <c r="AI14" s="389"/>
      <c r="AJ14" s="389"/>
      <c r="AK14" s="389"/>
      <c r="AL14" s="389"/>
      <c r="AM14" s="389"/>
      <c r="AN14" s="389"/>
      <c r="AO14" s="389"/>
    </row>
    <row r="15" spans="1:41" ht="21.75" customHeight="1" x14ac:dyDescent="0.25">
      <c r="A15" s="592"/>
      <c r="B15" s="592"/>
      <c r="C15" s="592"/>
      <c r="D15" s="592"/>
      <c r="E15" s="592"/>
      <c r="F15" s="587"/>
      <c r="G15" s="587"/>
      <c r="H15" s="590"/>
      <c r="I15" s="401" t="s">
        <v>321</v>
      </c>
      <c r="J15" s="402">
        <v>0</v>
      </c>
      <c r="K15" s="402">
        <v>0</v>
      </c>
      <c r="L15" s="402">
        <v>0</v>
      </c>
      <c r="M15" s="402">
        <v>0</v>
      </c>
      <c r="N15" s="402">
        <v>0</v>
      </c>
      <c r="O15" s="402">
        <v>0</v>
      </c>
      <c r="P15" s="402">
        <v>0</v>
      </c>
      <c r="Q15" s="402">
        <v>0</v>
      </c>
      <c r="R15" s="402">
        <v>0</v>
      </c>
      <c r="S15" s="402">
        <v>0</v>
      </c>
      <c r="T15" s="402">
        <v>0</v>
      </c>
      <c r="U15" s="402">
        <v>0</v>
      </c>
      <c r="V15" s="401">
        <f t="shared" si="0"/>
        <v>0</v>
      </c>
      <c r="W15" s="401"/>
      <c r="X15" s="401"/>
      <c r="Y15" s="401"/>
      <c r="Z15" s="389"/>
      <c r="AA15" s="389"/>
      <c r="AB15" s="389"/>
      <c r="AC15" s="389"/>
      <c r="AD15" s="389"/>
      <c r="AE15" s="389"/>
      <c r="AF15" s="389"/>
      <c r="AG15" s="389"/>
      <c r="AH15" s="389"/>
      <c r="AI15" s="389"/>
      <c r="AJ15" s="389"/>
      <c r="AK15" s="389"/>
      <c r="AL15" s="389"/>
      <c r="AM15" s="389"/>
      <c r="AN15" s="389"/>
      <c r="AO15" s="389"/>
    </row>
    <row r="16" spans="1:41" ht="21.75" customHeight="1" x14ac:dyDescent="0.25">
      <c r="A16" s="592"/>
      <c r="B16" s="592"/>
      <c r="C16" s="592"/>
      <c r="D16" s="592"/>
      <c r="E16" s="592"/>
      <c r="F16" s="587"/>
      <c r="G16" s="587"/>
      <c r="H16" s="591"/>
      <c r="I16" s="403" t="s">
        <v>303</v>
      </c>
      <c r="J16" s="402">
        <v>0</v>
      </c>
      <c r="K16" s="402">
        <v>0</v>
      </c>
      <c r="L16" s="402">
        <v>0</v>
      </c>
      <c r="M16" s="402">
        <v>0</v>
      </c>
      <c r="N16" s="402">
        <v>0</v>
      </c>
      <c r="O16" s="402">
        <v>0</v>
      </c>
      <c r="P16" s="402">
        <v>0</v>
      </c>
      <c r="Q16" s="402">
        <v>0</v>
      </c>
      <c r="R16" s="402"/>
      <c r="S16" s="402"/>
      <c r="T16" s="402"/>
      <c r="U16" s="402">
        <v>0</v>
      </c>
      <c r="V16" s="401">
        <f t="shared" si="0"/>
        <v>0</v>
      </c>
      <c r="W16" s="401"/>
      <c r="X16" s="401"/>
      <c r="Y16" s="401"/>
      <c r="Z16" s="389"/>
      <c r="AA16" s="389"/>
      <c r="AB16" s="389"/>
      <c r="AC16" s="389"/>
      <c r="AD16" s="389"/>
      <c r="AE16" s="389"/>
      <c r="AF16" s="389"/>
      <c r="AG16" s="389"/>
      <c r="AH16" s="389"/>
      <c r="AI16" s="389"/>
      <c r="AJ16" s="389"/>
      <c r="AK16" s="389"/>
      <c r="AL16" s="389"/>
      <c r="AM16" s="389"/>
      <c r="AN16" s="389"/>
      <c r="AO16" s="389"/>
    </row>
    <row r="17" spans="1:41" ht="23.25" customHeight="1" x14ac:dyDescent="0.25">
      <c r="A17" s="592"/>
      <c r="B17" s="592"/>
      <c r="C17" s="592"/>
      <c r="D17" s="592"/>
      <c r="E17" s="592"/>
      <c r="F17" s="587"/>
      <c r="G17" s="587"/>
      <c r="H17" s="404" t="s">
        <v>18</v>
      </c>
      <c r="I17" s="401" t="s">
        <v>19</v>
      </c>
      <c r="J17" s="402">
        <v>0</v>
      </c>
      <c r="K17" s="402">
        <v>0</v>
      </c>
      <c r="L17" s="402">
        <v>0</v>
      </c>
      <c r="M17" s="402">
        <v>0</v>
      </c>
      <c r="N17" s="402">
        <v>0</v>
      </c>
      <c r="O17" s="402">
        <v>0</v>
      </c>
      <c r="P17" s="402">
        <v>0</v>
      </c>
      <c r="Q17" s="402">
        <v>0</v>
      </c>
      <c r="R17" s="402">
        <v>0</v>
      </c>
      <c r="S17" s="402">
        <v>0</v>
      </c>
      <c r="T17" s="402">
        <v>0</v>
      </c>
      <c r="U17" s="402">
        <v>0</v>
      </c>
      <c r="V17" s="401">
        <f t="shared" si="0"/>
        <v>0</v>
      </c>
      <c r="W17" s="401"/>
      <c r="X17" s="401"/>
      <c r="Y17" s="401"/>
      <c r="Z17" s="389"/>
      <c r="AA17" s="389"/>
      <c r="AB17" s="389"/>
      <c r="AC17" s="389"/>
      <c r="AD17" s="389"/>
      <c r="AE17" s="389"/>
      <c r="AF17" s="389"/>
      <c r="AG17" s="389"/>
      <c r="AH17" s="389"/>
      <c r="AI17" s="389"/>
      <c r="AJ17" s="389"/>
      <c r="AK17" s="389"/>
      <c r="AL17" s="389"/>
      <c r="AM17" s="389"/>
      <c r="AN17" s="389"/>
      <c r="AO17" s="389"/>
    </row>
    <row r="18" spans="1:41" ht="21.75" customHeight="1" x14ac:dyDescent="0.25">
      <c r="A18" s="592"/>
      <c r="B18" s="592"/>
      <c r="C18" s="592"/>
      <c r="D18" s="592"/>
      <c r="E18" s="592"/>
      <c r="F18" s="587"/>
      <c r="G18" s="587"/>
      <c r="H18" s="593" t="s">
        <v>20</v>
      </c>
      <c r="I18" s="401" t="s">
        <v>322</v>
      </c>
      <c r="J18" s="402">
        <v>0</v>
      </c>
      <c r="K18" s="402">
        <v>0</v>
      </c>
      <c r="L18" s="402">
        <v>0</v>
      </c>
      <c r="M18" s="402">
        <v>0</v>
      </c>
      <c r="N18" s="402">
        <v>0</v>
      </c>
      <c r="O18" s="402">
        <v>0</v>
      </c>
      <c r="P18" s="402">
        <v>0</v>
      </c>
      <c r="Q18" s="402">
        <v>0</v>
      </c>
      <c r="R18" s="402">
        <v>0</v>
      </c>
      <c r="S18" s="402">
        <v>0</v>
      </c>
      <c r="T18" s="402">
        <v>0</v>
      </c>
      <c r="U18" s="402">
        <v>0</v>
      </c>
      <c r="V18" s="401">
        <f t="shared" si="0"/>
        <v>0</v>
      </c>
      <c r="W18" s="401"/>
      <c r="X18" s="401"/>
      <c r="Y18" s="401"/>
      <c r="Z18" s="389"/>
      <c r="AA18" s="389"/>
      <c r="AB18" s="389"/>
      <c r="AC18" s="389"/>
      <c r="AD18" s="389"/>
      <c r="AE18" s="389"/>
      <c r="AF18" s="389"/>
      <c r="AG18" s="389"/>
      <c r="AH18" s="389"/>
      <c r="AI18" s="389"/>
      <c r="AJ18" s="389"/>
      <c r="AK18" s="389"/>
      <c r="AL18" s="389"/>
      <c r="AM18" s="389"/>
      <c r="AN18" s="389"/>
      <c r="AO18" s="389"/>
    </row>
    <row r="19" spans="1:41" x14ac:dyDescent="0.25">
      <c r="A19" s="592"/>
      <c r="B19" s="592"/>
      <c r="C19" s="592"/>
      <c r="D19" s="592"/>
      <c r="E19" s="592"/>
      <c r="F19" s="588"/>
      <c r="G19" s="588"/>
      <c r="H19" s="593"/>
      <c r="I19" s="401" t="s">
        <v>21</v>
      </c>
      <c r="J19" s="402">
        <f ca="1">J19:V102</f>
        <v>0</v>
      </c>
      <c r="K19" s="402">
        <v>0</v>
      </c>
      <c r="L19" s="402">
        <v>0</v>
      </c>
      <c r="M19" s="402">
        <v>0</v>
      </c>
      <c r="N19" s="402">
        <v>0</v>
      </c>
      <c r="O19" s="402">
        <v>0</v>
      </c>
      <c r="P19" s="402">
        <v>0</v>
      </c>
      <c r="Q19" s="402">
        <v>0</v>
      </c>
      <c r="R19" s="402">
        <v>0</v>
      </c>
      <c r="S19" s="402">
        <v>0</v>
      </c>
      <c r="T19" s="402">
        <v>0</v>
      </c>
      <c r="U19" s="402">
        <v>0</v>
      </c>
      <c r="V19" s="401">
        <f t="shared" si="0"/>
        <v>0</v>
      </c>
      <c r="W19" s="401"/>
      <c r="X19" s="401"/>
      <c r="Y19" s="401"/>
      <c r="Z19" s="389"/>
      <c r="AA19" s="389"/>
      <c r="AB19" s="389"/>
      <c r="AC19" s="389"/>
      <c r="AD19" s="389"/>
      <c r="AE19" s="389"/>
      <c r="AF19" s="389"/>
      <c r="AG19" s="389"/>
      <c r="AH19" s="389"/>
      <c r="AI19" s="389"/>
      <c r="AJ19" s="389"/>
      <c r="AK19" s="389"/>
      <c r="AL19" s="389"/>
      <c r="AM19" s="389"/>
      <c r="AN19" s="389"/>
      <c r="AO19" s="389"/>
    </row>
    <row r="20" spans="1:41" x14ac:dyDescent="0.25">
      <c r="A20" s="592"/>
      <c r="B20" s="592"/>
      <c r="C20" s="592"/>
      <c r="D20" s="592"/>
      <c r="E20" s="592" t="s">
        <v>323</v>
      </c>
      <c r="F20" s="586" t="s">
        <v>324</v>
      </c>
      <c r="G20" s="586">
        <v>15</v>
      </c>
      <c r="H20" s="589" t="s">
        <v>17</v>
      </c>
      <c r="I20" s="401" t="s">
        <v>317</v>
      </c>
      <c r="J20" s="402">
        <v>0</v>
      </c>
      <c r="K20" s="402">
        <v>0</v>
      </c>
      <c r="L20" s="402">
        <v>0</v>
      </c>
      <c r="M20" s="402">
        <v>0</v>
      </c>
      <c r="N20" s="402">
        <v>0</v>
      </c>
      <c r="O20" s="402">
        <v>0</v>
      </c>
      <c r="P20" s="402">
        <v>0</v>
      </c>
      <c r="Q20" s="402">
        <v>0</v>
      </c>
      <c r="R20" s="402">
        <v>0</v>
      </c>
      <c r="S20" s="402">
        <v>0</v>
      </c>
      <c r="T20" s="402">
        <v>0</v>
      </c>
      <c r="U20" s="402">
        <v>0</v>
      </c>
      <c r="V20" s="401">
        <f t="shared" si="0"/>
        <v>0</v>
      </c>
      <c r="W20" s="401"/>
      <c r="X20" s="401"/>
      <c r="Y20" s="401"/>
      <c r="Z20" s="389"/>
      <c r="AA20" s="389"/>
      <c r="AB20" s="389"/>
      <c r="AC20" s="389"/>
      <c r="AD20" s="389"/>
      <c r="AE20" s="389"/>
      <c r="AF20" s="389"/>
      <c r="AG20" s="389"/>
      <c r="AH20" s="389"/>
      <c r="AI20" s="389"/>
      <c r="AJ20" s="389"/>
      <c r="AK20" s="389"/>
      <c r="AL20" s="389"/>
      <c r="AM20" s="389"/>
      <c r="AN20" s="389"/>
      <c r="AO20" s="389"/>
    </row>
    <row r="21" spans="1:41" x14ac:dyDescent="0.25">
      <c r="A21" s="592"/>
      <c r="B21" s="592"/>
      <c r="C21" s="592"/>
      <c r="D21" s="592"/>
      <c r="E21" s="592"/>
      <c r="F21" s="587"/>
      <c r="G21" s="587"/>
      <c r="H21" s="590"/>
      <c r="I21" s="401" t="s">
        <v>318</v>
      </c>
      <c r="J21" s="402">
        <v>0</v>
      </c>
      <c r="K21" s="402">
        <v>0</v>
      </c>
      <c r="L21" s="402">
        <v>0</v>
      </c>
      <c r="M21" s="402">
        <v>0</v>
      </c>
      <c r="N21" s="402">
        <v>0</v>
      </c>
      <c r="O21" s="402">
        <v>0</v>
      </c>
      <c r="P21" s="402">
        <v>0</v>
      </c>
      <c r="Q21" s="402">
        <v>0</v>
      </c>
      <c r="R21" s="402">
        <v>0</v>
      </c>
      <c r="S21" s="402">
        <v>0</v>
      </c>
      <c r="T21" s="402">
        <v>0</v>
      </c>
      <c r="U21" s="402">
        <v>0</v>
      </c>
      <c r="V21" s="401">
        <f t="shared" si="0"/>
        <v>0</v>
      </c>
      <c r="W21" s="401"/>
      <c r="X21" s="401"/>
      <c r="Y21" s="401"/>
      <c r="Z21" s="389"/>
      <c r="AA21" s="389"/>
      <c r="AB21" s="389"/>
      <c r="AC21" s="389"/>
      <c r="AD21" s="389"/>
      <c r="AE21" s="389"/>
      <c r="AF21" s="389"/>
      <c r="AG21" s="389"/>
      <c r="AH21" s="389"/>
      <c r="AI21" s="389"/>
      <c r="AJ21" s="389"/>
      <c r="AK21" s="389"/>
      <c r="AL21" s="389"/>
      <c r="AM21" s="389"/>
      <c r="AN21" s="389"/>
      <c r="AO21" s="389"/>
    </row>
    <row r="22" spans="1:41" x14ac:dyDescent="0.25">
      <c r="A22" s="592"/>
      <c r="B22" s="592"/>
      <c r="C22" s="592"/>
      <c r="D22" s="592"/>
      <c r="E22" s="592"/>
      <c r="F22" s="587"/>
      <c r="G22" s="587"/>
      <c r="H22" s="590"/>
      <c r="I22" s="401" t="s">
        <v>319</v>
      </c>
      <c r="J22" s="402">
        <v>0</v>
      </c>
      <c r="K22" s="402">
        <v>0</v>
      </c>
      <c r="L22" s="402">
        <v>0</v>
      </c>
      <c r="M22" s="402">
        <v>0</v>
      </c>
      <c r="N22" s="402">
        <v>0</v>
      </c>
      <c r="O22" s="402">
        <v>0</v>
      </c>
      <c r="P22" s="402">
        <v>0</v>
      </c>
      <c r="Q22" s="402">
        <v>0</v>
      </c>
      <c r="R22" s="402">
        <v>0</v>
      </c>
      <c r="S22" s="402">
        <v>0</v>
      </c>
      <c r="T22" s="402">
        <v>0</v>
      </c>
      <c r="U22" s="402">
        <v>0</v>
      </c>
      <c r="V22" s="401">
        <f t="shared" si="0"/>
        <v>0</v>
      </c>
      <c r="W22" s="401"/>
      <c r="X22" s="401"/>
      <c r="Y22" s="401"/>
      <c r="Z22" s="389"/>
      <c r="AA22" s="389"/>
      <c r="AB22" s="389"/>
      <c r="AC22" s="389"/>
      <c r="AD22" s="389"/>
      <c r="AE22" s="389"/>
      <c r="AF22" s="389"/>
      <c r="AG22" s="389"/>
      <c r="AH22" s="389"/>
      <c r="AI22" s="389"/>
      <c r="AJ22" s="389"/>
      <c r="AK22" s="389"/>
      <c r="AL22" s="389"/>
      <c r="AM22" s="389"/>
      <c r="AN22" s="389"/>
      <c r="AO22" s="389"/>
    </row>
    <row r="23" spans="1:41" x14ac:dyDescent="0.25">
      <c r="A23" s="592"/>
      <c r="B23" s="592"/>
      <c r="C23" s="592"/>
      <c r="D23" s="592"/>
      <c r="E23" s="592"/>
      <c r="F23" s="587"/>
      <c r="G23" s="587"/>
      <c r="H23" s="590"/>
      <c r="I23" s="401" t="s">
        <v>320</v>
      </c>
      <c r="J23" s="402">
        <v>0</v>
      </c>
      <c r="K23" s="402">
        <v>0</v>
      </c>
      <c r="L23" s="402">
        <v>0</v>
      </c>
      <c r="M23" s="402">
        <v>0</v>
      </c>
      <c r="N23" s="402">
        <v>0</v>
      </c>
      <c r="O23" s="402">
        <v>0</v>
      </c>
      <c r="P23" s="402">
        <v>0</v>
      </c>
      <c r="Q23" s="402">
        <v>0</v>
      </c>
      <c r="R23" s="402">
        <v>0</v>
      </c>
      <c r="S23" s="402">
        <v>0</v>
      </c>
      <c r="T23" s="402">
        <v>0</v>
      </c>
      <c r="U23" s="402">
        <v>0</v>
      </c>
      <c r="V23" s="401">
        <f t="shared" si="0"/>
        <v>0</v>
      </c>
      <c r="W23" s="401"/>
      <c r="X23" s="401"/>
      <c r="Y23" s="401"/>
      <c r="Z23" s="389"/>
      <c r="AA23" s="389"/>
      <c r="AB23" s="389"/>
      <c r="AC23" s="389"/>
      <c r="AD23" s="389"/>
      <c r="AE23" s="389"/>
      <c r="AF23" s="389"/>
      <c r="AG23" s="389"/>
      <c r="AH23" s="389"/>
      <c r="AI23" s="389"/>
      <c r="AJ23" s="389"/>
      <c r="AK23" s="389"/>
      <c r="AL23" s="389"/>
      <c r="AM23" s="389"/>
      <c r="AN23" s="389"/>
      <c r="AO23" s="389"/>
    </row>
    <row r="24" spans="1:41" x14ac:dyDescent="0.25">
      <c r="A24" s="592"/>
      <c r="B24" s="592"/>
      <c r="C24" s="592"/>
      <c r="D24" s="592"/>
      <c r="E24" s="592"/>
      <c r="F24" s="587"/>
      <c r="G24" s="587"/>
      <c r="H24" s="590"/>
      <c r="I24" s="401" t="s">
        <v>321</v>
      </c>
      <c r="J24" s="402">
        <v>0</v>
      </c>
      <c r="K24" s="402">
        <v>0</v>
      </c>
      <c r="L24" s="402">
        <v>0</v>
      </c>
      <c r="M24" s="402">
        <v>0</v>
      </c>
      <c r="N24" s="402">
        <v>0</v>
      </c>
      <c r="O24" s="402">
        <v>0</v>
      </c>
      <c r="P24" s="402">
        <v>0</v>
      </c>
      <c r="Q24" s="402">
        <v>0</v>
      </c>
      <c r="R24" s="402">
        <v>0</v>
      </c>
      <c r="S24" s="402">
        <v>0</v>
      </c>
      <c r="T24" s="402">
        <v>0</v>
      </c>
      <c r="U24" s="402">
        <v>0</v>
      </c>
      <c r="V24" s="401">
        <f t="shared" si="0"/>
        <v>0</v>
      </c>
      <c r="W24" s="401"/>
      <c r="X24" s="401"/>
      <c r="Y24" s="401"/>
      <c r="Z24" s="389"/>
      <c r="AA24" s="389"/>
      <c r="AB24" s="389"/>
      <c r="AC24" s="389"/>
      <c r="AD24" s="389"/>
      <c r="AE24" s="389"/>
      <c r="AF24" s="389"/>
      <c r="AG24" s="389"/>
      <c r="AH24" s="389"/>
      <c r="AI24" s="389"/>
      <c r="AJ24" s="389"/>
      <c r="AK24" s="389"/>
      <c r="AL24" s="389"/>
      <c r="AM24" s="389"/>
      <c r="AN24" s="389"/>
      <c r="AO24" s="389"/>
    </row>
    <row r="25" spans="1:41" x14ac:dyDescent="0.25">
      <c r="A25" s="592"/>
      <c r="B25" s="592"/>
      <c r="C25" s="592"/>
      <c r="D25" s="592"/>
      <c r="E25" s="592"/>
      <c r="F25" s="587"/>
      <c r="G25" s="587"/>
      <c r="H25" s="591"/>
      <c r="I25" s="403" t="s">
        <v>303</v>
      </c>
      <c r="J25" s="402"/>
      <c r="K25" s="402"/>
      <c r="L25" s="402"/>
      <c r="M25" s="402"/>
      <c r="N25" s="402"/>
      <c r="O25" s="402"/>
      <c r="P25" s="402"/>
      <c r="Q25" s="402"/>
      <c r="R25" s="402"/>
      <c r="S25" s="402"/>
      <c r="T25" s="402"/>
      <c r="U25" s="402"/>
      <c r="V25" s="401"/>
      <c r="W25" s="401"/>
      <c r="X25" s="401"/>
      <c r="Y25" s="401"/>
      <c r="Z25" s="389"/>
      <c r="AA25" s="389"/>
      <c r="AB25" s="389"/>
      <c r="AC25" s="389"/>
      <c r="AD25" s="389"/>
      <c r="AE25" s="389"/>
      <c r="AF25" s="389"/>
      <c r="AG25" s="389"/>
      <c r="AH25" s="389"/>
      <c r="AI25" s="389"/>
      <c r="AJ25" s="389"/>
      <c r="AK25" s="389"/>
      <c r="AL25" s="389"/>
      <c r="AM25" s="389"/>
      <c r="AN25" s="389"/>
      <c r="AO25" s="389"/>
    </row>
    <row r="26" spans="1:41" x14ac:dyDescent="0.25">
      <c r="A26" s="592"/>
      <c r="B26" s="592"/>
      <c r="C26" s="592"/>
      <c r="D26" s="592"/>
      <c r="E26" s="592"/>
      <c r="F26" s="587"/>
      <c r="G26" s="587"/>
      <c r="H26" s="404" t="s">
        <v>18</v>
      </c>
      <c r="I26" s="401" t="s">
        <v>19</v>
      </c>
      <c r="J26" s="402">
        <v>0</v>
      </c>
      <c r="K26" s="402">
        <v>0</v>
      </c>
      <c r="L26" s="402">
        <v>0</v>
      </c>
      <c r="M26" s="402">
        <v>0</v>
      </c>
      <c r="N26" s="402">
        <v>0</v>
      </c>
      <c r="O26" s="402">
        <v>0</v>
      </c>
      <c r="P26" s="402">
        <v>0</v>
      </c>
      <c r="Q26" s="402">
        <v>0</v>
      </c>
      <c r="R26" s="402">
        <v>0</v>
      </c>
      <c r="S26" s="402">
        <v>0</v>
      </c>
      <c r="T26" s="402">
        <v>0</v>
      </c>
      <c r="U26" s="402">
        <v>0</v>
      </c>
      <c r="V26" s="401">
        <f t="shared" si="0"/>
        <v>0</v>
      </c>
      <c r="W26" s="401"/>
      <c r="X26" s="401"/>
      <c r="Y26" s="401"/>
      <c r="Z26" s="389"/>
      <c r="AA26" s="389"/>
      <c r="AB26" s="389"/>
      <c r="AC26" s="389"/>
      <c r="AD26" s="389"/>
      <c r="AE26" s="389"/>
      <c r="AF26" s="389"/>
      <c r="AG26" s="389"/>
      <c r="AH26" s="389"/>
      <c r="AI26" s="389"/>
      <c r="AJ26" s="389"/>
      <c r="AK26" s="389"/>
      <c r="AL26" s="389"/>
      <c r="AM26" s="389"/>
      <c r="AN26" s="389"/>
      <c r="AO26" s="389"/>
    </row>
    <row r="27" spans="1:41" x14ac:dyDescent="0.25">
      <c r="A27" s="592"/>
      <c r="B27" s="592"/>
      <c r="C27" s="592"/>
      <c r="D27" s="592"/>
      <c r="E27" s="592"/>
      <c r="F27" s="587"/>
      <c r="G27" s="587"/>
      <c r="H27" s="593" t="s">
        <v>20</v>
      </c>
      <c r="I27" s="401" t="s">
        <v>322</v>
      </c>
      <c r="J27" s="402">
        <v>0</v>
      </c>
      <c r="K27" s="402">
        <v>0</v>
      </c>
      <c r="L27" s="402">
        <v>0</v>
      </c>
      <c r="M27" s="402">
        <v>0</v>
      </c>
      <c r="N27" s="402">
        <v>0</v>
      </c>
      <c r="O27" s="402">
        <v>0</v>
      </c>
      <c r="P27" s="402">
        <v>0</v>
      </c>
      <c r="Q27" s="402">
        <v>0</v>
      </c>
      <c r="R27" s="402">
        <v>0</v>
      </c>
      <c r="S27" s="402">
        <v>0</v>
      </c>
      <c r="T27" s="402">
        <v>0</v>
      </c>
      <c r="U27" s="402">
        <v>0</v>
      </c>
      <c r="V27" s="401">
        <f t="shared" si="0"/>
        <v>0</v>
      </c>
      <c r="W27" s="401"/>
      <c r="X27" s="401"/>
      <c r="Y27" s="401"/>
      <c r="Z27" s="389"/>
      <c r="AA27" s="389"/>
      <c r="AB27" s="389"/>
      <c r="AC27" s="389"/>
      <c r="AD27" s="389"/>
      <c r="AE27" s="389"/>
      <c r="AF27" s="389"/>
      <c r="AG27" s="389"/>
      <c r="AH27" s="389"/>
      <c r="AI27" s="389"/>
      <c r="AJ27" s="389"/>
      <c r="AK27" s="389"/>
      <c r="AL27" s="389"/>
      <c r="AM27" s="389"/>
      <c r="AN27" s="389"/>
      <c r="AO27" s="389"/>
    </row>
    <row r="28" spans="1:41" x14ac:dyDescent="0.25">
      <c r="A28" s="592"/>
      <c r="B28" s="592"/>
      <c r="C28" s="592"/>
      <c r="D28" s="592"/>
      <c r="E28" s="592"/>
      <c r="F28" s="588"/>
      <c r="G28" s="588"/>
      <c r="H28" s="593"/>
      <c r="I28" s="401" t="s">
        <v>21</v>
      </c>
      <c r="J28" s="402">
        <v>0</v>
      </c>
      <c r="K28" s="402">
        <v>0</v>
      </c>
      <c r="L28" s="402">
        <v>0</v>
      </c>
      <c r="M28" s="402">
        <v>0</v>
      </c>
      <c r="N28" s="402">
        <v>0</v>
      </c>
      <c r="O28" s="402">
        <v>0</v>
      </c>
      <c r="P28" s="402">
        <v>0</v>
      </c>
      <c r="Q28" s="402">
        <v>0</v>
      </c>
      <c r="R28" s="402">
        <v>0</v>
      </c>
      <c r="S28" s="402">
        <v>0</v>
      </c>
      <c r="T28" s="402">
        <v>0</v>
      </c>
      <c r="U28" s="402">
        <v>0</v>
      </c>
      <c r="V28" s="401">
        <f t="shared" si="0"/>
        <v>0</v>
      </c>
      <c r="W28" s="401"/>
      <c r="X28" s="401"/>
      <c r="Y28" s="401"/>
      <c r="Z28" s="389"/>
      <c r="AA28" s="389"/>
      <c r="AB28" s="389"/>
      <c r="AC28" s="389"/>
      <c r="AD28" s="389"/>
      <c r="AE28" s="389"/>
      <c r="AF28" s="389"/>
      <c r="AG28" s="389"/>
      <c r="AH28" s="389"/>
      <c r="AI28" s="389"/>
      <c r="AJ28" s="389"/>
      <c r="AK28" s="389"/>
      <c r="AL28" s="389"/>
      <c r="AM28" s="389"/>
      <c r="AN28" s="389"/>
      <c r="AO28" s="389"/>
    </row>
    <row r="29" spans="1:41" x14ac:dyDescent="0.25">
      <c r="A29" s="592"/>
      <c r="B29" s="592"/>
      <c r="C29" s="592"/>
      <c r="D29" s="592"/>
      <c r="E29" s="592" t="s">
        <v>325</v>
      </c>
      <c r="F29" s="586" t="s">
        <v>326</v>
      </c>
      <c r="G29" s="586" t="s">
        <v>327</v>
      </c>
      <c r="H29" s="589" t="s">
        <v>17</v>
      </c>
      <c r="I29" s="401" t="s">
        <v>317</v>
      </c>
      <c r="J29" s="402">
        <v>0</v>
      </c>
      <c r="K29" s="402">
        <v>0</v>
      </c>
      <c r="L29" s="402">
        <v>0</v>
      </c>
      <c r="M29" s="402">
        <v>0</v>
      </c>
      <c r="N29" s="402">
        <v>0</v>
      </c>
      <c r="O29" s="402">
        <v>0</v>
      </c>
      <c r="P29" s="402">
        <v>0</v>
      </c>
      <c r="Q29" s="402">
        <v>0</v>
      </c>
      <c r="R29" s="402">
        <v>0</v>
      </c>
      <c r="S29" s="402">
        <v>0</v>
      </c>
      <c r="T29" s="402">
        <v>0</v>
      </c>
      <c r="U29" s="402">
        <v>0</v>
      </c>
      <c r="V29" s="401">
        <f t="shared" si="0"/>
        <v>0</v>
      </c>
      <c r="W29" s="401"/>
      <c r="X29" s="401"/>
      <c r="Y29" s="401"/>
      <c r="Z29" s="389"/>
      <c r="AA29" s="389"/>
      <c r="AB29" s="389"/>
      <c r="AC29" s="389"/>
      <c r="AD29" s="389"/>
      <c r="AE29" s="389"/>
      <c r="AF29" s="389"/>
      <c r="AG29" s="389"/>
      <c r="AH29" s="389"/>
      <c r="AI29" s="389"/>
      <c r="AJ29" s="389"/>
      <c r="AK29" s="389"/>
      <c r="AL29" s="389"/>
      <c r="AM29" s="389"/>
      <c r="AN29" s="389"/>
      <c r="AO29" s="389"/>
    </row>
    <row r="30" spans="1:41" x14ac:dyDescent="0.25">
      <c r="A30" s="592"/>
      <c r="B30" s="592"/>
      <c r="C30" s="592"/>
      <c r="D30" s="592"/>
      <c r="E30" s="592"/>
      <c r="F30" s="587"/>
      <c r="G30" s="587"/>
      <c r="H30" s="590"/>
      <c r="I30" s="401" t="s">
        <v>318</v>
      </c>
      <c r="J30" s="402">
        <v>0</v>
      </c>
      <c r="K30" s="402">
        <v>0</v>
      </c>
      <c r="L30" s="402">
        <v>0</v>
      </c>
      <c r="M30" s="402">
        <v>0</v>
      </c>
      <c r="N30" s="402">
        <v>0</v>
      </c>
      <c r="O30" s="402">
        <v>0</v>
      </c>
      <c r="P30" s="402">
        <v>0</v>
      </c>
      <c r="Q30" s="402">
        <v>0</v>
      </c>
      <c r="R30" s="402">
        <v>0</v>
      </c>
      <c r="S30" s="402">
        <v>0</v>
      </c>
      <c r="T30" s="402">
        <v>0</v>
      </c>
      <c r="U30" s="402">
        <v>0</v>
      </c>
      <c r="V30" s="401">
        <f t="shared" si="0"/>
        <v>0</v>
      </c>
      <c r="W30" s="401"/>
      <c r="X30" s="401"/>
      <c r="Y30" s="401"/>
      <c r="Z30" s="389"/>
      <c r="AA30" s="389"/>
      <c r="AB30" s="389"/>
      <c r="AC30" s="389"/>
      <c r="AD30" s="389"/>
      <c r="AE30" s="389"/>
      <c r="AF30" s="389"/>
      <c r="AG30" s="389"/>
      <c r="AH30" s="389"/>
      <c r="AI30" s="389"/>
      <c r="AJ30" s="389"/>
      <c r="AK30" s="389"/>
      <c r="AL30" s="389"/>
      <c r="AM30" s="389"/>
      <c r="AN30" s="389"/>
      <c r="AO30" s="389"/>
    </row>
    <row r="31" spans="1:41" x14ac:dyDescent="0.25">
      <c r="A31" s="592"/>
      <c r="B31" s="592"/>
      <c r="C31" s="592"/>
      <c r="D31" s="592"/>
      <c r="E31" s="592"/>
      <c r="F31" s="587"/>
      <c r="G31" s="587"/>
      <c r="H31" s="590"/>
      <c r="I31" s="401" t="s">
        <v>319</v>
      </c>
      <c r="J31" s="402">
        <v>0</v>
      </c>
      <c r="K31" s="402">
        <v>0</v>
      </c>
      <c r="L31" s="402">
        <v>0</v>
      </c>
      <c r="M31" s="402">
        <v>0</v>
      </c>
      <c r="N31" s="402">
        <v>0</v>
      </c>
      <c r="O31" s="402">
        <v>0</v>
      </c>
      <c r="P31" s="402">
        <v>0</v>
      </c>
      <c r="Q31" s="402">
        <v>0</v>
      </c>
      <c r="R31" s="402">
        <v>0</v>
      </c>
      <c r="S31" s="402">
        <v>0</v>
      </c>
      <c r="T31" s="402">
        <v>0</v>
      </c>
      <c r="U31" s="402">
        <v>0</v>
      </c>
      <c r="V31" s="401">
        <f t="shared" si="0"/>
        <v>0</v>
      </c>
      <c r="W31" s="401"/>
      <c r="X31" s="401"/>
      <c r="Y31" s="401"/>
      <c r="Z31" s="389"/>
      <c r="AA31" s="389"/>
      <c r="AB31" s="389"/>
      <c r="AC31" s="389"/>
      <c r="AD31" s="389"/>
      <c r="AE31" s="389"/>
      <c r="AF31" s="389"/>
      <c r="AG31" s="389"/>
      <c r="AH31" s="389"/>
      <c r="AI31" s="389"/>
      <c r="AJ31" s="389"/>
      <c r="AK31" s="389"/>
      <c r="AL31" s="389"/>
      <c r="AM31" s="389"/>
      <c r="AN31" s="389"/>
      <c r="AO31" s="389"/>
    </row>
    <row r="32" spans="1:41" x14ac:dyDescent="0.25">
      <c r="A32" s="592"/>
      <c r="B32" s="592"/>
      <c r="C32" s="592"/>
      <c r="D32" s="592"/>
      <c r="E32" s="592"/>
      <c r="F32" s="587"/>
      <c r="G32" s="587"/>
      <c r="H32" s="590"/>
      <c r="I32" s="401" t="s">
        <v>320</v>
      </c>
      <c r="J32" s="402">
        <v>0</v>
      </c>
      <c r="K32" s="402">
        <v>0</v>
      </c>
      <c r="L32" s="402">
        <v>0</v>
      </c>
      <c r="M32" s="402">
        <v>0</v>
      </c>
      <c r="N32" s="402">
        <v>0</v>
      </c>
      <c r="O32" s="402">
        <v>0</v>
      </c>
      <c r="P32" s="402">
        <v>0</v>
      </c>
      <c r="Q32" s="402">
        <v>0</v>
      </c>
      <c r="R32" s="402">
        <v>0</v>
      </c>
      <c r="S32" s="402">
        <v>0</v>
      </c>
      <c r="T32" s="402">
        <v>0</v>
      </c>
      <c r="U32" s="402">
        <v>0</v>
      </c>
      <c r="V32" s="401">
        <f t="shared" si="0"/>
        <v>0</v>
      </c>
      <c r="W32" s="401"/>
      <c r="X32" s="401"/>
      <c r="Y32" s="401"/>
      <c r="Z32" s="389"/>
      <c r="AA32" s="389"/>
      <c r="AB32" s="389"/>
      <c r="AC32" s="389"/>
      <c r="AD32" s="389"/>
      <c r="AE32" s="389"/>
      <c r="AF32" s="389"/>
      <c r="AG32" s="389"/>
      <c r="AH32" s="389"/>
      <c r="AI32" s="389"/>
      <c r="AJ32" s="389"/>
      <c r="AK32" s="389"/>
      <c r="AL32" s="389"/>
      <c r="AM32" s="389"/>
      <c r="AN32" s="389"/>
      <c r="AO32" s="389"/>
    </row>
    <row r="33" spans="1:41" x14ac:dyDescent="0.25">
      <c r="A33" s="592"/>
      <c r="B33" s="592"/>
      <c r="C33" s="592"/>
      <c r="D33" s="592"/>
      <c r="E33" s="592"/>
      <c r="F33" s="587"/>
      <c r="G33" s="587"/>
      <c r="H33" s="590"/>
      <c r="I33" s="401" t="s">
        <v>321</v>
      </c>
      <c r="J33" s="402">
        <v>0</v>
      </c>
      <c r="K33" s="402">
        <v>0</v>
      </c>
      <c r="L33" s="402">
        <v>0</v>
      </c>
      <c r="M33" s="402">
        <v>0</v>
      </c>
      <c r="N33" s="402">
        <v>0</v>
      </c>
      <c r="O33" s="402">
        <v>0</v>
      </c>
      <c r="P33" s="402">
        <v>0</v>
      </c>
      <c r="Q33" s="402">
        <v>0</v>
      </c>
      <c r="R33" s="402">
        <v>0</v>
      </c>
      <c r="S33" s="402">
        <v>0</v>
      </c>
      <c r="T33" s="402">
        <v>0</v>
      </c>
      <c r="U33" s="402">
        <v>0</v>
      </c>
      <c r="V33" s="401">
        <f>SUM(M33,Q33,U33)</f>
        <v>0</v>
      </c>
      <c r="W33" s="401"/>
      <c r="X33" s="401"/>
      <c r="Y33" s="401"/>
      <c r="Z33" s="389"/>
      <c r="AA33" s="389"/>
      <c r="AB33" s="389"/>
      <c r="AC33" s="389"/>
      <c r="AD33" s="389"/>
      <c r="AE33" s="389"/>
      <c r="AF33" s="389"/>
      <c r="AG33" s="389"/>
      <c r="AH33" s="389"/>
      <c r="AI33" s="389"/>
      <c r="AJ33" s="389"/>
      <c r="AK33" s="389"/>
      <c r="AL33" s="389"/>
      <c r="AM33" s="389"/>
      <c r="AN33" s="389"/>
      <c r="AO33" s="389"/>
    </row>
    <row r="34" spans="1:41" x14ac:dyDescent="0.25">
      <c r="A34" s="592"/>
      <c r="B34" s="592"/>
      <c r="C34" s="592"/>
      <c r="D34" s="592"/>
      <c r="E34" s="592"/>
      <c r="F34" s="587"/>
      <c r="G34" s="587"/>
      <c r="H34" s="591"/>
      <c r="I34" s="403" t="s">
        <v>303</v>
      </c>
      <c r="J34" s="402"/>
      <c r="K34" s="402"/>
      <c r="L34" s="402"/>
      <c r="M34" s="402"/>
      <c r="N34" s="402"/>
      <c r="O34" s="402"/>
      <c r="P34" s="402"/>
      <c r="Q34" s="402"/>
      <c r="R34" s="402"/>
      <c r="S34" s="402"/>
      <c r="T34" s="402"/>
      <c r="U34" s="402"/>
      <c r="V34" s="401"/>
      <c r="W34" s="401"/>
      <c r="X34" s="401"/>
      <c r="Y34" s="401"/>
      <c r="Z34" s="389"/>
      <c r="AA34" s="389"/>
      <c r="AB34" s="389"/>
      <c r="AC34" s="389"/>
      <c r="AD34" s="389"/>
      <c r="AE34" s="389"/>
      <c r="AF34" s="389"/>
      <c r="AG34" s="389"/>
      <c r="AH34" s="389"/>
      <c r="AI34" s="389"/>
      <c r="AJ34" s="389"/>
      <c r="AK34" s="389"/>
      <c r="AL34" s="389"/>
      <c r="AM34" s="389"/>
      <c r="AN34" s="389"/>
      <c r="AO34" s="389"/>
    </row>
    <row r="35" spans="1:41" x14ac:dyDescent="0.25">
      <c r="A35" s="592"/>
      <c r="B35" s="592"/>
      <c r="C35" s="592"/>
      <c r="D35" s="592"/>
      <c r="E35" s="592"/>
      <c r="F35" s="587"/>
      <c r="G35" s="587"/>
      <c r="H35" s="404" t="s">
        <v>18</v>
      </c>
      <c r="I35" s="401" t="s">
        <v>19</v>
      </c>
      <c r="J35" s="402">
        <v>0</v>
      </c>
      <c r="K35" s="402">
        <v>0</v>
      </c>
      <c r="L35" s="402">
        <v>0</v>
      </c>
      <c r="M35" s="402">
        <v>0</v>
      </c>
      <c r="N35" s="402">
        <v>0</v>
      </c>
      <c r="O35" s="402">
        <v>0</v>
      </c>
      <c r="P35" s="402">
        <v>0</v>
      </c>
      <c r="Q35" s="402">
        <v>0</v>
      </c>
      <c r="R35" s="402">
        <v>0</v>
      </c>
      <c r="S35" s="402">
        <v>0</v>
      </c>
      <c r="T35" s="402">
        <v>0</v>
      </c>
      <c r="U35" s="402">
        <v>0</v>
      </c>
      <c r="V35" s="401">
        <f t="shared" si="0"/>
        <v>0</v>
      </c>
      <c r="W35" s="401"/>
      <c r="X35" s="401"/>
      <c r="Y35" s="401"/>
      <c r="Z35" s="389"/>
      <c r="AA35" s="389"/>
      <c r="AB35" s="389"/>
      <c r="AC35" s="389"/>
      <c r="AD35" s="389"/>
      <c r="AE35" s="389"/>
      <c r="AF35" s="389"/>
      <c r="AG35" s="389"/>
      <c r="AH35" s="389"/>
      <c r="AI35" s="389"/>
      <c r="AJ35" s="389"/>
      <c r="AK35" s="389"/>
      <c r="AL35" s="389"/>
      <c r="AM35" s="389"/>
      <c r="AN35" s="389"/>
      <c r="AO35" s="389"/>
    </row>
    <row r="36" spans="1:41" x14ac:dyDescent="0.25">
      <c r="A36" s="592"/>
      <c r="B36" s="592"/>
      <c r="C36" s="592"/>
      <c r="D36" s="592"/>
      <c r="E36" s="592"/>
      <c r="F36" s="587"/>
      <c r="G36" s="587"/>
      <c r="H36" s="593" t="s">
        <v>20</v>
      </c>
      <c r="I36" s="401" t="s">
        <v>322</v>
      </c>
      <c r="J36" s="402">
        <v>0</v>
      </c>
      <c r="K36" s="402">
        <v>0</v>
      </c>
      <c r="L36" s="402">
        <v>0</v>
      </c>
      <c r="M36" s="402">
        <v>0</v>
      </c>
      <c r="N36" s="402">
        <v>0</v>
      </c>
      <c r="O36" s="402">
        <v>0</v>
      </c>
      <c r="P36" s="402">
        <v>0</v>
      </c>
      <c r="Q36" s="402">
        <v>0</v>
      </c>
      <c r="R36" s="402">
        <v>0</v>
      </c>
      <c r="S36" s="402">
        <v>0</v>
      </c>
      <c r="T36" s="402">
        <v>0</v>
      </c>
      <c r="U36" s="402">
        <v>0</v>
      </c>
      <c r="V36" s="401">
        <f t="shared" si="0"/>
        <v>0</v>
      </c>
      <c r="W36" s="401"/>
      <c r="X36" s="401"/>
      <c r="Y36" s="401"/>
      <c r="Z36" s="389"/>
      <c r="AA36" s="389"/>
      <c r="AB36" s="389"/>
      <c r="AC36" s="389"/>
      <c r="AD36" s="389"/>
      <c r="AE36" s="389"/>
      <c r="AF36" s="389"/>
      <c r="AG36" s="389"/>
      <c r="AH36" s="389"/>
      <c r="AI36" s="389"/>
      <c r="AJ36" s="389"/>
      <c r="AK36" s="389"/>
      <c r="AL36" s="389"/>
      <c r="AM36" s="389"/>
      <c r="AN36" s="389"/>
      <c r="AO36" s="389"/>
    </row>
    <row r="37" spans="1:41" x14ac:dyDescent="0.25">
      <c r="A37" s="592"/>
      <c r="B37" s="592"/>
      <c r="C37" s="592"/>
      <c r="D37" s="592"/>
      <c r="E37" s="592"/>
      <c r="F37" s="588"/>
      <c r="G37" s="588"/>
      <c r="H37" s="593"/>
      <c r="I37" s="401" t="s">
        <v>21</v>
      </c>
      <c r="J37" s="402">
        <v>0</v>
      </c>
      <c r="K37" s="402">
        <v>0</v>
      </c>
      <c r="L37" s="402">
        <v>0</v>
      </c>
      <c r="M37" s="402">
        <v>0</v>
      </c>
      <c r="N37" s="402">
        <v>0</v>
      </c>
      <c r="O37" s="402">
        <v>0</v>
      </c>
      <c r="P37" s="402">
        <v>0</v>
      </c>
      <c r="Q37" s="402">
        <v>0</v>
      </c>
      <c r="R37" s="402">
        <v>0</v>
      </c>
      <c r="S37" s="402">
        <v>0</v>
      </c>
      <c r="T37" s="402">
        <v>0</v>
      </c>
      <c r="U37" s="402">
        <v>0</v>
      </c>
      <c r="V37" s="401">
        <f t="shared" si="0"/>
        <v>0</v>
      </c>
      <c r="W37" s="401"/>
      <c r="X37" s="401"/>
      <c r="Y37" s="401"/>
      <c r="Z37" s="389"/>
      <c r="AA37" s="389"/>
      <c r="AB37" s="389"/>
      <c r="AC37" s="389"/>
      <c r="AD37" s="389"/>
      <c r="AE37" s="389"/>
      <c r="AF37" s="389"/>
      <c r="AG37" s="389"/>
      <c r="AH37" s="389"/>
      <c r="AI37" s="389"/>
      <c r="AJ37" s="389"/>
      <c r="AK37" s="389"/>
      <c r="AL37" s="389"/>
      <c r="AM37" s="389"/>
      <c r="AN37" s="389"/>
      <c r="AO37" s="389"/>
    </row>
    <row r="38" spans="1:41" x14ac:dyDescent="0.25">
      <c r="A38" s="592"/>
      <c r="B38" s="592"/>
      <c r="C38" s="592"/>
      <c r="D38" s="592"/>
      <c r="E38" s="592" t="s">
        <v>328</v>
      </c>
      <c r="F38" s="586" t="s">
        <v>326</v>
      </c>
      <c r="G38" s="586">
        <v>350</v>
      </c>
      <c r="H38" s="589" t="s">
        <v>17</v>
      </c>
      <c r="I38" s="401" t="s">
        <v>317</v>
      </c>
      <c r="J38" s="402">
        <v>0</v>
      </c>
      <c r="K38" s="402">
        <v>0</v>
      </c>
      <c r="L38" s="402">
        <v>0</v>
      </c>
      <c r="M38" s="402">
        <v>0</v>
      </c>
      <c r="N38" s="402">
        <v>0</v>
      </c>
      <c r="O38" s="402">
        <v>0</v>
      </c>
      <c r="P38" s="402">
        <v>0</v>
      </c>
      <c r="Q38" s="402">
        <v>0</v>
      </c>
      <c r="R38" s="402">
        <v>0</v>
      </c>
      <c r="S38" s="402">
        <v>0</v>
      </c>
      <c r="T38" s="402">
        <v>0</v>
      </c>
      <c r="U38" s="402">
        <v>0</v>
      </c>
      <c r="V38" s="401">
        <f t="shared" si="0"/>
        <v>0</v>
      </c>
      <c r="W38" s="401"/>
      <c r="X38" s="401"/>
      <c r="Y38" s="401"/>
      <c r="Z38" s="389"/>
      <c r="AA38" s="389"/>
      <c r="AB38" s="389"/>
      <c r="AC38" s="389"/>
      <c r="AD38" s="389"/>
      <c r="AE38" s="389"/>
      <c r="AF38" s="389"/>
      <c r="AG38" s="389"/>
      <c r="AH38" s="389"/>
      <c r="AI38" s="389"/>
      <c r="AJ38" s="389"/>
      <c r="AK38" s="389"/>
      <c r="AL38" s="389"/>
      <c r="AM38" s="389"/>
      <c r="AN38" s="389"/>
      <c r="AO38" s="389"/>
    </row>
    <row r="39" spans="1:41" x14ac:dyDescent="0.25">
      <c r="A39" s="592"/>
      <c r="B39" s="592"/>
      <c r="C39" s="592"/>
      <c r="D39" s="592"/>
      <c r="E39" s="592"/>
      <c r="F39" s="587"/>
      <c r="G39" s="587"/>
      <c r="H39" s="590"/>
      <c r="I39" s="401" t="s">
        <v>318</v>
      </c>
      <c r="J39" s="402">
        <v>0</v>
      </c>
      <c r="K39" s="402">
        <v>0</v>
      </c>
      <c r="L39" s="402">
        <v>0</v>
      </c>
      <c r="M39" s="402">
        <v>0</v>
      </c>
      <c r="N39" s="402">
        <v>0</v>
      </c>
      <c r="O39" s="402">
        <v>0</v>
      </c>
      <c r="P39" s="402">
        <v>0</v>
      </c>
      <c r="Q39" s="402">
        <v>0</v>
      </c>
      <c r="R39" s="402">
        <v>0</v>
      </c>
      <c r="S39" s="402">
        <v>0</v>
      </c>
      <c r="T39" s="402">
        <v>0</v>
      </c>
      <c r="U39" s="402">
        <v>0</v>
      </c>
      <c r="V39" s="401">
        <f t="shared" si="0"/>
        <v>0</v>
      </c>
      <c r="W39" s="401"/>
      <c r="X39" s="401"/>
      <c r="Y39" s="401"/>
      <c r="Z39" s="389"/>
      <c r="AA39" s="389"/>
      <c r="AB39" s="389"/>
      <c r="AC39" s="389"/>
      <c r="AD39" s="389"/>
      <c r="AE39" s="389"/>
      <c r="AF39" s="389"/>
      <c r="AG39" s="389"/>
      <c r="AH39" s="389"/>
      <c r="AI39" s="389"/>
      <c r="AJ39" s="389"/>
      <c r="AK39" s="389"/>
      <c r="AL39" s="389"/>
      <c r="AM39" s="389"/>
      <c r="AN39" s="389"/>
      <c r="AO39" s="389"/>
    </row>
    <row r="40" spans="1:41" x14ac:dyDescent="0.25">
      <c r="A40" s="592"/>
      <c r="B40" s="592"/>
      <c r="C40" s="592"/>
      <c r="D40" s="592"/>
      <c r="E40" s="592"/>
      <c r="F40" s="587"/>
      <c r="G40" s="587"/>
      <c r="H40" s="590"/>
      <c r="I40" s="401" t="s">
        <v>319</v>
      </c>
      <c r="J40" s="402">
        <v>0</v>
      </c>
      <c r="K40" s="402">
        <v>0</v>
      </c>
      <c r="L40" s="402">
        <v>0</v>
      </c>
      <c r="M40" s="402">
        <v>0</v>
      </c>
      <c r="N40" s="402">
        <v>0</v>
      </c>
      <c r="O40" s="402">
        <v>0</v>
      </c>
      <c r="P40" s="402">
        <v>0</v>
      </c>
      <c r="Q40" s="402">
        <v>0</v>
      </c>
      <c r="R40" s="402">
        <v>0</v>
      </c>
      <c r="S40" s="402">
        <v>0</v>
      </c>
      <c r="T40" s="402">
        <v>0</v>
      </c>
      <c r="U40" s="402">
        <v>0</v>
      </c>
      <c r="V40" s="401">
        <f t="shared" si="0"/>
        <v>0</v>
      </c>
      <c r="W40" s="401"/>
      <c r="X40" s="401"/>
      <c r="Y40" s="401"/>
      <c r="Z40" s="389"/>
      <c r="AA40" s="389"/>
      <c r="AB40" s="389"/>
      <c r="AC40" s="389"/>
      <c r="AD40" s="389"/>
      <c r="AE40" s="389"/>
      <c r="AF40" s="389"/>
      <c r="AG40" s="389"/>
      <c r="AH40" s="389"/>
      <c r="AI40" s="389"/>
      <c r="AJ40" s="389"/>
      <c r="AK40" s="389"/>
      <c r="AL40" s="389"/>
      <c r="AM40" s="389"/>
      <c r="AN40" s="389"/>
      <c r="AO40" s="389"/>
    </row>
    <row r="41" spans="1:41" x14ac:dyDescent="0.25">
      <c r="A41" s="592"/>
      <c r="B41" s="592"/>
      <c r="C41" s="592"/>
      <c r="D41" s="592"/>
      <c r="E41" s="592"/>
      <c r="F41" s="587"/>
      <c r="G41" s="587"/>
      <c r="H41" s="590"/>
      <c r="I41" s="401" t="s">
        <v>320</v>
      </c>
      <c r="J41" s="402">
        <v>0</v>
      </c>
      <c r="K41" s="402">
        <v>0</v>
      </c>
      <c r="L41" s="402">
        <v>0</v>
      </c>
      <c r="M41" s="402">
        <v>0</v>
      </c>
      <c r="N41" s="402">
        <v>0</v>
      </c>
      <c r="O41" s="402">
        <v>0</v>
      </c>
      <c r="P41" s="402">
        <v>0</v>
      </c>
      <c r="Q41" s="402">
        <v>0</v>
      </c>
      <c r="R41" s="402">
        <v>0</v>
      </c>
      <c r="S41" s="402">
        <v>0</v>
      </c>
      <c r="T41" s="402">
        <v>0</v>
      </c>
      <c r="U41" s="402">
        <v>0</v>
      </c>
      <c r="V41" s="401">
        <f t="shared" si="0"/>
        <v>0</v>
      </c>
      <c r="W41" s="401"/>
      <c r="X41" s="401"/>
      <c r="Y41" s="401"/>
      <c r="Z41" s="389"/>
      <c r="AA41" s="389"/>
      <c r="AB41" s="389"/>
      <c r="AC41" s="389"/>
      <c r="AD41" s="389"/>
      <c r="AE41" s="389"/>
      <c r="AF41" s="389"/>
      <c r="AG41" s="389"/>
      <c r="AH41" s="389"/>
      <c r="AI41" s="389"/>
      <c r="AJ41" s="389"/>
      <c r="AK41" s="389"/>
      <c r="AL41" s="389"/>
      <c r="AM41" s="389"/>
      <c r="AN41" s="389"/>
      <c r="AO41" s="389"/>
    </row>
    <row r="42" spans="1:41" x14ac:dyDescent="0.25">
      <c r="A42" s="592"/>
      <c r="B42" s="592"/>
      <c r="C42" s="592"/>
      <c r="D42" s="592"/>
      <c r="E42" s="592"/>
      <c r="F42" s="587"/>
      <c r="G42" s="587"/>
      <c r="H42" s="590"/>
      <c r="I42" s="401" t="s">
        <v>321</v>
      </c>
      <c r="J42" s="402">
        <v>0</v>
      </c>
      <c r="K42" s="402">
        <v>0</v>
      </c>
      <c r="L42" s="402">
        <v>0</v>
      </c>
      <c r="M42" s="402">
        <v>0</v>
      </c>
      <c r="N42" s="402">
        <v>0</v>
      </c>
      <c r="O42" s="402">
        <v>0</v>
      </c>
      <c r="P42" s="402">
        <v>0</v>
      </c>
      <c r="Q42" s="402">
        <v>0</v>
      </c>
      <c r="R42" s="402">
        <v>0</v>
      </c>
      <c r="S42" s="402">
        <v>0</v>
      </c>
      <c r="T42" s="402">
        <v>0</v>
      </c>
      <c r="U42" s="402">
        <v>0</v>
      </c>
      <c r="V42" s="401">
        <f t="shared" si="0"/>
        <v>0</v>
      </c>
      <c r="W42" s="401"/>
      <c r="X42" s="401"/>
      <c r="Y42" s="401"/>
      <c r="Z42" s="389"/>
      <c r="AA42" s="389"/>
      <c r="AB42" s="389"/>
      <c r="AC42" s="389"/>
      <c r="AD42" s="389"/>
      <c r="AE42" s="389"/>
      <c r="AF42" s="389"/>
      <c r="AG42" s="389"/>
      <c r="AH42" s="389"/>
      <c r="AI42" s="389"/>
      <c r="AJ42" s="389"/>
      <c r="AK42" s="389"/>
      <c r="AL42" s="389"/>
      <c r="AM42" s="389"/>
      <c r="AN42" s="389"/>
      <c r="AO42" s="389"/>
    </row>
    <row r="43" spans="1:41" x14ac:dyDescent="0.25">
      <c r="A43" s="592"/>
      <c r="B43" s="592"/>
      <c r="C43" s="592"/>
      <c r="D43" s="592"/>
      <c r="E43" s="592"/>
      <c r="F43" s="587"/>
      <c r="G43" s="587"/>
      <c r="H43" s="591"/>
      <c r="I43" s="403" t="s">
        <v>303</v>
      </c>
      <c r="J43" s="402"/>
      <c r="K43" s="402"/>
      <c r="L43" s="402"/>
      <c r="M43" s="402"/>
      <c r="N43" s="402"/>
      <c r="O43" s="402"/>
      <c r="P43" s="402"/>
      <c r="Q43" s="402"/>
      <c r="R43" s="402"/>
      <c r="S43" s="402"/>
      <c r="T43" s="402"/>
      <c r="U43" s="402"/>
      <c r="V43" s="401"/>
      <c r="W43" s="401"/>
      <c r="X43" s="401"/>
      <c r="Y43" s="401"/>
      <c r="Z43" s="389"/>
      <c r="AA43" s="389"/>
      <c r="AB43" s="389"/>
      <c r="AC43" s="389"/>
      <c r="AD43" s="389"/>
      <c r="AE43" s="389"/>
      <c r="AF43" s="389"/>
      <c r="AG43" s="389"/>
      <c r="AH43" s="389"/>
      <c r="AI43" s="389"/>
      <c r="AJ43" s="389"/>
      <c r="AK43" s="389"/>
      <c r="AL43" s="389"/>
      <c r="AM43" s="389"/>
      <c r="AN43" s="389"/>
      <c r="AO43" s="389"/>
    </row>
    <row r="44" spans="1:41" x14ac:dyDescent="0.25">
      <c r="A44" s="592"/>
      <c r="B44" s="592"/>
      <c r="C44" s="592"/>
      <c r="D44" s="592"/>
      <c r="E44" s="592"/>
      <c r="F44" s="587"/>
      <c r="G44" s="587"/>
      <c r="H44" s="404" t="s">
        <v>18</v>
      </c>
      <c r="I44" s="401" t="s">
        <v>19</v>
      </c>
      <c r="J44" s="402">
        <v>0</v>
      </c>
      <c r="K44" s="402">
        <v>0</v>
      </c>
      <c r="L44" s="402">
        <v>0</v>
      </c>
      <c r="M44" s="402">
        <v>0</v>
      </c>
      <c r="N44" s="402">
        <v>0</v>
      </c>
      <c r="O44" s="402">
        <v>0</v>
      </c>
      <c r="P44" s="402">
        <v>0</v>
      </c>
      <c r="Q44" s="402">
        <v>0</v>
      </c>
      <c r="R44" s="402">
        <v>0</v>
      </c>
      <c r="S44" s="402">
        <v>0</v>
      </c>
      <c r="T44" s="402">
        <v>0</v>
      </c>
      <c r="U44" s="402">
        <v>0</v>
      </c>
      <c r="V44" s="401">
        <f t="shared" si="0"/>
        <v>0</v>
      </c>
      <c r="W44" s="401"/>
      <c r="X44" s="401"/>
      <c r="Y44" s="401"/>
      <c r="Z44" s="389"/>
      <c r="AA44" s="389"/>
      <c r="AB44" s="389"/>
      <c r="AC44" s="389"/>
      <c r="AD44" s="389"/>
      <c r="AE44" s="389"/>
      <c r="AF44" s="389"/>
      <c r="AG44" s="389"/>
      <c r="AH44" s="389"/>
      <c r="AI44" s="389"/>
      <c r="AJ44" s="389"/>
      <c r="AK44" s="389"/>
      <c r="AL44" s="389"/>
      <c r="AM44" s="389"/>
      <c r="AN44" s="389"/>
      <c r="AO44" s="389"/>
    </row>
    <row r="45" spans="1:41" x14ac:dyDescent="0.25">
      <c r="A45" s="592"/>
      <c r="B45" s="592"/>
      <c r="C45" s="592"/>
      <c r="D45" s="592"/>
      <c r="E45" s="592"/>
      <c r="F45" s="587"/>
      <c r="G45" s="587"/>
      <c r="H45" s="593" t="s">
        <v>20</v>
      </c>
      <c r="I45" s="401" t="s">
        <v>322</v>
      </c>
      <c r="J45" s="402">
        <v>0</v>
      </c>
      <c r="K45" s="402">
        <v>0</v>
      </c>
      <c r="L45" s="402">
        <v>0</v>
      </c>
      <c r="M45" s="402">
        <v>0</v>
      </c>
      <c r="N45" s="402">
        <v>0</v>
      </c>
      <c r="O45" s="402">
        <v>0</v>
      </c>
      <c r="P45" s="402">
        <v>0</v>
      </c>
      <c r="Q45" s="402">
        <v>0</v>
      </c>
      <c r="R45" s="402">
        <v>0</v>
      </c>
      <c r="S45" s="402">
        <v>0</v>
      </c>
      <c r="T45" s="402">
        <v>0</v>
      </c>
      <c r="U45" s="402">
        <v>0</v>
      </c>
      <c r="V45" s="401">
        <f t="shared" si="0"/>
        <v>0</v>
      </c>
      <c r="W45" s="401"/>
      <c r="X45" s="401"/>
      <c r="Y45" s="401"/>
      <c r="Z45" s="389"/>
      <c r="AA45" s="389"/>
      <c r="AB45" s="389"/>
      <c r="AC45" s="389"/>
      <c r="AD45" s="389"/>
      <c r="AE45" s="389"/>
      <c r="AF45" s="389"/>
      <c r="AG45" s="389"/>
      <c r="AH45" s="389"/>
      <c r="AI45" s="389"/>
      <c r="AJ45" s="389"/>
      <c r="AK45" s="389"/>
      <c r="AL45" s="389"/>
      <c r="AM45" s="389"/>
      <c r="AN45" s="389"/>
      <c r="AO45" s="389"/>
    </row>
    <row r="46" spans="1:41" x14ac:dyDescent="0.25">
      <c r="A46" s="592"/>
      <c r="B46" s="592"/>
      <c r="C46" s="592"/>
      <c r="D46" s="592"/>
      <c r="E46" s="592"/>
      <c r="F46" s="588"/>
      <c r="G46" s="588"/>
      <c r="H46" s="593"/>
      <c r="I46" s="401" t="s">
        <v>21</v>
      </c>
      <c r="J46" s="402">
        <v>0</v>
      </c>
      <c r="K46" s="402">
        <v>0</v>
      </c>
      <c r="L46" s="402">
        <v>0</v>
      </c>
      <c r="M46" s="402">
        <v>0</v>
      </c>
      <c r="N46" s="402">
        <v>0</v>
      </c>
      <c r="O46" s="402">
        <v>0</v>
      </c>
      <c r="P46" s="402">
        <v>0</v>
      </c>
      <c r="Q46" s="402">
        <v>0</v>
      </c>
      <c r="R46" s="402">
        <v>0</v>
      </c>
      <c r="S46" s="402">
        <v>0</v>
      </c>
      <c r="T46" s="402">
        <v>0</v>
      </c>
      <c r="U46" s="402">
        <v>0</v>
      </c>
      <c r="V46" s="401">
        <f t="shared" si="0"/>
        <v>0</v>
      </c>
      <c r="W46" s="401"/>
      <c r="X46" s="401"/>
      <c r="Y46" s="401"/>
      <c r="Z46" s="389"/>
      <c r="AA46" s="389"/>
      <c r="AB46" s="389"/>
      <c r="AC46" s="389"/>
      <c r="AD46" s="389"/>
      <c r="AE46" s="389"/>
      <c r="AF46" s="389"/>
      <c r="AG46" s="389"/>
      <c r="AH46" s="389"/>
      <c r="AI46" s="389"/>
      <c r="AJ46" s="389"/>
      <c r="AK46" s="389"/>
      <c r="AL46" s="389"/>
      <c r="AM46" s="389"/>
      <c r="AN46" s="389"/>
      <c r="AO46" s="389"/>
    </row>
    <row r="47" spans="1:41" x14ac:dyDescent="0.25">
      <c r="A47" s="592"/>
      <c r="B47" s="592"/>
      <c r="C47" s="592"/>
      <c r="D47" s="592"/>
      <c r="E47" s="592" t="s">
        <v>329</v>
      </c>
      <c r="F47" s="586" t="s">
        <v>330</v>
      </c>
      <c r="G47" s="586">
        <v>1000</v>
      </c>
      <c r="H47" s="405" t="s">
        <v>17</v>
      </c>
      <c r="I47" s="401" t="s">
        <v>317</v>
      </c>
      <c r="J47" s="402">
        <v>0</v>
      </c>
      <c r="K47" s="402">
        <v>0</v>
      </c>
      <c r="L47" s="402">
        <v>0</v>
      </c>
      <c r="M47" s="402">
        <v>0</v>
      </c>
      <c r="N47" s="402">
        <v>0</v>
      </c>
      <c r="O47" s="402">
        <v>0</v>
      </c>
      <c r="P47" s="402">
        <v>0</v>
      </c>
      <c r="Q47" s="402">
        <v>0</v>
      </c>
      <c r="R47" s="402">
        <v>0</v>
      </c>
      <c r="S47" s="402">
        <v>0</v>
      </c>
      <c r="T47" s="402">
        <v>0</v>
      </c>
      <c r="U47" s="402">
        <v>0</v>
      </c>
      <c r="V47" s="401">
        <f t="shared" si="0"/>
        <v>0</v>
      </c>
      <c r="W47" s="401"/>
      <c r="X47" s="401"/>
      <c r="Y47" s="401"/>
      <c r="Z47" s="389"/>
      <c r="AA47" s="389"/>
      <c r="AB47" s="389"/>
      <c r="AC47" s="389"/>
      <c r="AD47" s="389"/>
      <c r="AE47" s="389"/>
      <c r="AF47" s="389"/>
      <c r="AG47" s="389"/>
      <c r="AH47" s="389"/>
      <c r="AI47" s="389"/>
      <c r="AJ47" s="389"/>
      <c r="AK47" s="389"/>
      <c r="AL47" s="389"/>
      <c r="AM47" s="389"/>
      <c r="AN47" s="389"/>
      <c r="AO47" s="389"/>
    </row>
    <row r="48" spans="1:41" x14ac:dyDescent="0.25">
      <c r="A48" s="592"/>
      <c r="B48" s="592"/>
      <c r="C48" s="592"/>
      <c r="D48" s="592"/>
      <c r="E48" s="592"/>
      <c r="F48" s="587"/>
      <c r="G48" s="587"/>
      <c r="H48" s="405"/>
      <c r="I48" s="401" t="s">
        <v>318</v>
      </c>
      <c r="J48" s="402">
        <v>0</v>
      </c>
      <c r="K48" s="402">
        <v>0</v>
      </c>
      <c r="L48" s="402">
        <v>0</v>
      </c>
      <c r="M48" s="402">
        <v>0</v>
      </c>
      <c r="N48" s="402">
        <v>0</v>
      </c>
      <c r="O48" s="402">
        <v>0</v>
      </c>
      <c r="P48" s="402">
        <v>0</v>
      </c>
      <c r="Q48" s="402">
        <v>0</v>
      </c>
      <c r="R48" s="402">
        <v>0</v>
      </c>
      <c r="S48" s="402">
        <v>0</v>
      </c>
      <c r="T48" s="402">
        <v>0</v>
      </c>
      <c r="U48" s="402">
        <v>0</v>
      </c>
      <c r="V48" s="401">
        <f t="shared" si="0"/>
        <v>0</v>
      </c>
      <c r="W48" s="401"/>
      <c r="X48" s="401"/>
      <c r="Y48" s="401"/>
      <c r="Z48" s="389"/>
      <c r="AA48" s="389"/>
      <c r="AB48" s="389"/>
      <c r="AC48" s="389"/>
      <c r="AD48" s="389"/>
      <c r="AE48" s="389"/>
      <c r="AF48" s="389"/>
      <c r="AG48" s="389"/>
      <c r="AH48" s="389"/>
      <c r="AI48" s="389"/>
      <c r="AJ48" s="389"/>
      <c r="AK48" s="389"/>
      <c r="AL48" s="389"/>
      <c r="AM48" s="389"/>
      <c r="AN48" s="389"/>
      <c r="AO48" s="389"/>
    </row>
    <row r="49" spans="1:41" x14ac:dyDescent="0.25">
      <c r="A49" s="592"/>
      <c r="B49" s="592"/>
      <c r="C49" s="592"/>
      <c r="D49" s="592"/>
      <c r="E49" s="592"/>
      <c r="F49" s="587"/>
      <c r="G49" s="587"/>
      <c r="H49" s="405"/>
      <c r="I49" s="401" t="s">
        <v>319</v>
      </c>
      <c r="J49" s="402">
        <v>0</v>
      </c>
      <c r="K49" s="402">
        <v>0</v>
      </c>
      <c r="L49" s="402">
        <v>0</v>
      </c>
      <c r="M49" s="402">
        <v>0</v>
      </c>
      <c r="N49" s="402">
        <v>0</v>
      </c>
      <c r="O49" s="402">
        <v>0</v>
      </c>
      <c r="P49" s="402">
        <v>0</v>
      </c>
      <c r="Q49" s="402">
        <v>0</v>
      </c>
      <c r="R49" s="402">
        <v>0</v>
      </c>
      <c r="S49" s="402">
        <v>0</v>
      </c>
      <c r="T49" s="402">
        <v>0</v>
      </c>
      <c r="U49" s="402">
        <v>0</v>
      </c>
      <c r="V49" s="401">
        <f t="shared" si="0"/>
        <v>0</v>
      </c>
      <c r="W49" s="401"/>
      <c r="X49" s="401"/>
      <c r="Y49" s="401"/>
      <c r="Z49" s="389"/>
      <c r="AA49" s="389"/>
      <c r="AB49" s="389"/>
      <c r="AC49" s="389"/>
      <c r="AD49" s="389"/>
      <c r="AE49" s="389"/>
      <c r="AF49" s="389"/>
      <c r="AG49" s="389"/>
      <c r="AH49" s="389"/>
      <c r="AI49" s="389"/>
      <c r="AJ49" s="389"/>
      <c r="AK49" s="389"/>
      <c r="AL49" s="389"/>
      <c r="AM49" s="389"/>
      <c r="AN49" s="389"/>
      <c r="AO49" s="389"/>
    </row>
    <row r="50" spans="1:41" x14ac:dyDescent="0.25">
      <c r="A50" s="592"/>
      <c r="B50" s="592"/>
      <c r="C50" s="592"/>
      <c r="D50" s="592"/>
      <c r="E50" s="592"/>
      <c r="F50" s="587"/>
      <c r="G50" s="587"/>
      <c r="H50" s="405"/>
      <c r="I50" s="401" t="s">
        <v>320</v>
      </c>
      <c r="J50" s="402">
        <v>0</v>
      </c>
      <c r="K50" s="402">
        <v>0</v>
      </c>
      <c r="L50" s="402">
        <v>0</v>
      </c>
      <c r="M50" s="402">
        <v>0</v>
      </c>
      <c r="N50" s="402">
        <v>0</v>
      </c>
      <c r="O50" s="402">
        <v>0</v>
      </c>
      <c r="P50" s="402">
        <v>0</v>
      </c>
      <c r="Q50" s="402">
        <v>0</v>
      </c>
      <c r="R50" s="402">
        <v>0</v>
      </c>
      <c r="S50" s="402">
        <v>0</v>
      </c>
      <c r="T50" s="402">
        <v>0</v>
      </c>
      <c r="U50" s="402">
        <v>0</v>
      </c>
      <c r="V50" s="401">
        <f>SUM(M50,Q50,U50)</f>
        <v>0</v>
      </c>
      <c r="W50" s="401"/>
      <c r="X50" s="401"/>
      <c r="Y50" s="401"/>
      <c r="Z50" s="389"/>
      <c r="AA50" s="389"/>
      <c r="AB50" s="389"/>
      <c r="AC50" s="389"/>
      <c r="AD50" s="389"/>
      <c r="AE50" s="389"/>
      <c r="AF50" s="389"/>
      <c r="AG50" s="389"/>
      <c r="AH50" s="389"/>
      <c r="AI50" s="389"/>
      <c r="AJ50" s="389"/>
      <c r="AK50" s="389"/>
      <c r="AL50" s="389"/>
      <c r="AM50" s="389"/>
      <c r="AN50" s="389"/>
      <c r="AO50" s="389"/>
    </row>
    <row r="51" spans="1:41" x14ac:dyDescent="0.25">
      <c r="A51" s="592"/>
      <c r="B51" s="592"/>
      <c r="C51" s="592"/>
      <c r="D51" s="592"/>
      <c r="E51" s="592"/>
      <c r="F51" s="587"/>
      <c r="G51" s="587"/>
      <c r="H51" s="405"/>
      <c r="I51" s="401" t="s">
        <v>321</v>
      </c>
      <c r="J51" s="402">
        <v>0</v>
      </c>
      <c r="K51" s="402">
        <v>0</v>
      </c>
      <c r="L51" s="402">
        <v>0</v>
      </c>
      <c r="M51" s="402">
        <v>0</v>
      </c>
      <c r="N51" s="402">
        <v>0</v>
      </c>
      <c r="O51" s="402">
        <v>0</v>
      </c>
      <c r="P51" s="402">
        <v>0</v>
      </c>
      <c r="Q51" s="402">
        <v>0</v>
      </c>
      <c r="R51" s="402">
        <v>0</v>
      </c>
      <c r="S51" s="402">
        <v>0</v>
      </c>
      <c r="T51" s="402">
        <v>0</v>
      </c>
      <c r="U51" s="402">
        <v>0</v>
      </c>
      <c r="V51" s="401">
        <f t="shared" si="0"/>
        <v>0</v>
      </c>
      <c r="W51" s="401"/>
      <c r="X51" s="401"/>
      <c r="Y51" s="401"/>
      <c r="Z51" s="389"/>
      <c r="AA51" s="389"/>
      <c r="AB51" s="389"/>
      <c r="AC51" s="389"/>
      <c r="AD51" s="389"/>
      <c r="AE51" s="389"/>
      <c r="AF51" s="389"/>
      <c r="AG51" s="389"/>
      <c r="AH51" s="389"/>
      <c r="AI51" s="389"/>
      <c r="AJ51" s="389"/>
      <c r="AK51" s="389"/>
      <c r="AL51" s="389"/>
      <c r="AM51" s="389"/>
      <c r="AN51" s="389"/>
      <c r="AO51" s="389"/>
    </row>
    <row r="52" spans="1:41" x14ac:dyDescent="0.25">
      <c r="A52" s="592"/>
      <c r="B52" s="592"/>
      <c r="C52" s="592"/>
      <c r="D52" s="592"/>
      <c r="E52" s="592"/>
      <c r="F52" s="587"/>
      <c r="G52" s="587"/>
      <c r="H52" s="402"/>
      <c r="I52" s="403" t="s">
        <v>303</v>
      </c>
      <c r="J52" s="402"/>
      <c r="K52" s="402"/>
      <c r="L52" s="402"/>
      <c r="M52" s="402"/>
      <c r="N52" s="402"/>
      <c r="O52" s="402"/>
      <c r="P52" s="402"/>
      <c r="Q52" s="402"/>
      <c r="R52" s="402"/>
      <c r="S52" s="402"/>
      <c r="T52" s="402"/>
      <c r="U52" s="402"/>
      <c r="V52" s="401"/>
      <c r="W52" s="401"/>
      <c r="X52" s="401"/>
      <c r="Y52" s="401"/>
      <c r="Z52" s="389"/>
      <c r="AA52" s="389"/>
      <c r="AB52" s="389"/>
      <c r="AC52" s="389"/>
      <c r="AD52" s="389"/>
      <c r="AE52" s="389"/>
      <c r="AF52" s="389"/>
      <c r="AG52" s="389"/>
      <c r="AH52" s="389"/>
      <c r="AI52" s="389"/>
      <c r="AJ52" s="389"/>
      <c r="AK52" s="389"/>
      <c r="AL52" s="389"/>
      <c r="AM52" s="389"/>
      <c r="AN52" s="389"/>
      <c r="AO52" s="389"/>
    </row>
    <row r="53" spans="1:41" x14ac:dyDescent="0.25">
      <c r="A53" s="592"/>
      <c r="B53" s="592"/>
      <c r="C53" s="592"/>
      <c r="D53" s="592"/>
      <c r="E53" s="592"/>
      <c r="F53" s="587"/>
      <c r="G53" s="587"/>
      <c r="H53" s="592" t="s">
        <v>18</v>
      </c>
      <c r="I53" s="401" t="s">
        <v>22</v>
      </c>
      <c r="J53" s="402">
        <v>0</v>
      </c>
      <c r="K53" s="402">
        <v>0</v>
      </c>
      <c r="L53" s="402">
        <v>0</v>
      </c>
      <c r="M53" s="402">
        <v>0</v>
      </c>
      <c r="N53" s="402">
        <v>0</v>
      </c>
      <c r="O53" s="402">
        <v>0</v>
      </c>
      <c r="P53" s="402">
        <v>0</v>
      </c>
      <c r="Q53" s="402">
        <v>0</v>
      </c>
      <c r="R53" s="402">
        <v>0</v>
      </c>
      <c r="S53" s="402">
        <v>0</v>
      </c>
      <c r="T53" s="402">
        <v>0</v>
      </c>
      <c r="U53" s="402">
        <v>0</v>
      </c>
      <c r="V53" s="401">
        <f t="shared" si="0"/>
        <v>0</v>
      </c>
      <c r="W53" s="401"/>
      <c r="X53" s="401"/>
      <c r="Y53" s="401"/>
      <c r="Z53" s="389"/>
      <c r="AA53" s="389"/>
      <c r="AB53" s="389"/>
      <c r="AC53" s="389"/>
      <c r="AD53" s="389"/>
      <c r="AE53" s="389"/>
      <c r="AF53" s="389"/>
      <c r="AG53" s="389"/>
      <c r="AH53" s="389"/>
      <c r="AI53" s="389"/>
      <c r="AJ53" s="389"/>
      <c r="AK53" s="389"/>
      <c r="AL53" s="389"/>
      <c r="AM53" s="389"/>
      <c r="AN53" s="389"/>
      <c r="AO53" s="389"/>
    </row>
    <row r="54" spans="1:41" x14ac:dyDescent="0.25">
      <c r="A54" s="592"/>
      <c r="B54" s="592"/>
      <c r="C54" s="592"/>
      <c r="D54" s="592"/>
      <c r="E54" s="592"/>
      <c r="F54" s="587"/>
      <c r="G54" s="587"/>
      <c r="H54" s="592"/>
      <c r="I54" s="401" t="s">
        <v>19</v>
      </c>
      <c r="J54" s="402">
        <v>0</v>
      </c>
      <c r="K54" s="402">
        <v>0</v>
      </c>
      <c r="L54" s="402">
        <v>0</v>
      </c>
      <c r="M54" s="402">
        <v>0</v>
      </c>
      <c r="N54" s="402">
        <v>0</v>
      </c>
      <c r="O54" s="402">
        <v>0</v>
      </c>
      <c r="P54" s="402">
        <v>0</v>
      </c>
      <c r="Q54" s="402">
        <v>0</v>
      </c>
      <c r="R54" s="402">
        <v>0</v>
      </c>
      <c r="S54" s="402">
        <v>0</v>
      </c>
      <c r="T54" s="402">
        <v>0</v>
      </c>
      <c r="U54" s="402">
        <v>0</v>
      </c>
      <c r="V54" s="401">
        <f t="shared" si="0"/>
        <v>0</v>
      </c>
      <c r="W54" s="401"/>
      <c r="X54" s="401"/>
      <c r="Y54" s="401"/>
      <c r="Z54" s="389"/>
      <c r="AA54" s="389"/>
      <c r="AB54" s="389"/>
      <c r="AC54" s="389"/>
      <c r="AD54" s="389"/>
      <c r="AE54" s="389"/>
      <c r="AF54" s="389"/>
      <c r="AG54" s="389"/>
      <c r="AH54" s="389"/>
      <c r="AI54" s="389"/>
      <c r="AJ54" s="389"/>
      <c r="AK54" s="389"/>
      <c r="AL54" s="389"/>
      <c r="AM54" s="389"/>
      <c r="AN54" s="389"/>
      <c r="AO54" s="389"/>
    </row>
    <row r="55" spans="1:41" x14ac:dyDescent="0.25">
      <c r="A55" s="592"/>
      <c r="B55" s="592"/>
      <c r="C55" s="592"/>
      <c r="D55" s="592"/>
      <c r="E55" s="592"/>
      <c r="F55" s="587"/>
      <c r="G55" s="587"/>
      <c r="H55" s="593" t="s">
        <v>20</v>
      </c>
      <c r="I55" s="401" t="s">
        <v>322</v>
      </c>
      <c r="J55" s="402">
        <v>0</v>
      </c>
      <c r="K55" s="402">
        <v>0</v>
      </c>
      <c r="L55" s="402">
        <v>0</v>
      </c>
      <c r="M55" s="402">
        <v>0</v>
      </c>
      <c r="N55" s="402">
        <v>0</v>
      </c>
      <c r="O55" s="402">
        <v>0</v>
      </c>
      <c r="P55" s="402">
        <v>0</v>
      </c>
      <c r="Q55" s="402">
        <v>0</v>
      </c>
      <c r="R55" s="402">
        <v>0</v>
      </c>
      <c r="S55" s="402">
        <v>0</v>
      </c>
      <c r="T55" s="402">
        <v>0</v>
      </c>
      <c r="U55" s="402">
        <v>0</v>
      </c>
      <c r="V55" s="401">
        <f t="shared" si="0"/>
        <v>0</v>
      </c>
      <c r="W55" s="401"/>
      <c r="X55" s="401"/>
      <c r="Y55" s="401"/>
      <c r="Z55" s="389"/>
      <c r="AA55" s="389"/>
      <c r="AB55" s="389"/>
      <c r="AC55" s="389"/>
      <c r="AD55" s="389"/>
      <c r="AE55" s="389"/>
      <c r="AF55" s="389"/>
      <c r="AG55" s="389"/>
      <c r="AH55" s="389"/>
      <c r="AI55" s="389"/>
      <c r="AJ55" s="389"/>
      <c r="AK55" s="389"/>
      <c r="AL55" s="389"/>
      <c r="AM55" s="389"/>
      <c r="AN55" s="389"/>
      <c r="AO55" s="389"/>
    </row>
    <row r="56" spans="1:41" x14ac:dyDescent="0.25">
      <c r="A56" s="592"/>
      <c r="B56" s="592"/>
      <c r="C56" s="592"/>
      <c r="D56" s="592"/>
      <c r="E56" s="592"/>
      <c r="F56" s="588"/>
      <c r="G56" s="588"/>
      <c r="H56" s="593"/>
      <c r="I56" s="401" t="s">
        <v>21</v>
      </c>
      <c r="J56" s="402">
        <v>0</v>
      </c>
      <c r="K56" s="402">
        <v>0</v>
      </c>
      <c r="L56" s="402">
        <v>0</v>
      </c>
      <c r="M56" s="402">
        <v>0</v>
      </c>
      <c r="N56" s="402">
        <v>0</v>
      </c>
      <c r="O56" s="402">
        <v>0</v>
      </c>
      <c r="P56" s="402">
        <v>0</v>
      </c>
      <c r="Q56" s="402">
        <v>0</v>
      </c>
      <c r="R56" s="402">
        <v>0</v>
      </c>
      <c r="S56" s="402">
        <v>0</v>
      </c>
      <c r="T56" s="402">
        <v>0</v>
      </c>
      <c r="U56" s="402">
        <v>0</v>
      </c>
      <c r="V56" s="401">
        <f t="shared" si="0"/>
        <v>0</v>
      </c>
      <c r="W56" s="401"/>
      <c r="X56" s="401"/>
      <c r="Y56" s="401"/>
      <c r="Z56" s="389"/>
      <c r="AA56" s="389"/>
      <c r="AB56" s="389"/>
      <c r="AC56" s="389"/>
      <c r="AD56" s="389"/>
      <c r="AE56" s="389"/>
      <c r="AF56" s="389"/>
      <c r="AG56" s="389"/>
      <c r="AH56" s="389"/>
      <c r="AI56" s="389"/>
      <c r="AJ56" s="389"/>
      <c r="AK56" s="389"/>
      <c r="AL56" s="389"/>
      <c r="AM56" s="389"/>
      <c r="AN56" s="389"/>
      <c r="AO56" s="389"/>
    </row>
    <row r="57" spans="1:41" ht="20.25" customHeight="1" x14ac:dyDescent="0.25">
      <c r="A57" s="595" t="s">
        <v>331</v>
      </c>
      <c r="B57" s="592"/>
      <c r="C57" s="592"/>
      <c r="D57" s="592"/>
      <c r="E57" s="595" t="s">
        <v>332</v>
      </c>
      <c r="F57" s="586" t="s">
        <v>333</v>
      </c>
      <c r="G57" s="596" t="s">
        <v>334</v>
      </c>
      <c r="H57" s="589" t="s">
        <v>17</v>
      </c>
      <c r="I57" s="401" t="s">
        <v>317</v>
      </c>
      <c r="J57" s="402">
        <v>0</v>
      </c>
      <c r="K57" s="402">
        <v>0</v>
      </c>
      <c r="L57" s="402">
        <v>0</v>
      </c>
      <c r="M57" s="402">
        <v>0</v>
      </c>
      <c r="N57" s="402">
        <v>0</v>
      </c>
      <c r="O57" s="402">
        <v>0</v>
      </c>
      <c r="P57" s="402">
        <v>0</v>
      </c>
      <c r="Q57" s="402">
        <v>0</v>
      </c>
      <c r="R57" s="402">
        <v>0</v>
      </c>
      <c r="S57" s="402">
        <v>0</v>
      </c>
      <c r="T57" s="402">
        <v>0</v>
      </c>
      <c r="U57" s="402">
        <v>0</v>
      </c>
      <c r="V57" s="401">
        <f t="shared" si="0"/>
        <v>0</v>
      </c>
      <c r="W57" s="401"/>
      <c r="X57" s="401"/>
      <c r="Y57" s="401"/>
      <c r="Z57" s="389"/>
      <c r="AA57" s="389"/>
      <c r="AB57" s="389"/>
      <c r="AC57" s="389"/>
      <c r="AD57" s="389"/>
      <c r="AE57" s="389"/>
      <c r="AF57" s="389"/>
      <c r="AG57" s="389"/>
      <c r="AH57" s="389"/>
      <c r="AI57" s="389"/>
      <c r="AJ57" s="389"/>
      <c r="AK57" s="389"/>
      <c r="AL57" s="389"/>
      <c r="AM57" s="389"/>
      <c r="AN57" s="389"/>
      <c r="AO57" s="389"/>
    </row>
    <row r="58" spans="1:41" x14ac:dyDescent="0.25">
      <c r="A58" s="595"/>
      <c r="B58" s="592"/>
      <c r="C58" s="592"/>
      <c r="D58" s="592"/>
      <c r="E58" s="595"/>
      <c r="F58" s="587"/>
      <c r="G58" s="597"/>
      <c r="H58" s="590"/>
      <c r="I58" s="401" t="s">
        <v>318</v>
      </c>
      <c r="J58" s="402">
        <v>0</v>
      </c>
      <c r="K58" s="402">
        <v>0</v>
      </c>
      <c r="L58" s="402">
        <v>0</v>
      </c>
      <c r="M58" s="402">
        <v>0</v>
      </c>
      <c r="N58" s="402">
        <v>0</v>
      </c>
      <c r="O58" s="402">
        <v>0</v>
      </c>
      <c r="P58" s="402">
        <v>0</v>
      </c>
      <c r="Q58" s="402">
        <v>0</v>
      </c>
      <c r="R58" s="402">
        <v>0</v>
      </c>
      <c r="S58" s="402">
        <v>0</v>
      </c>
      <c r="T58" s="402">
        <v>0</v>
      </c>
      <c r="U58" s="402">
        <v>0</v>
      </c>
      <c r="V58" s="401">
        <f t="shared" si="0"/>
        <v>0</v>
      </c>
      <c r="W58" s="401"/>
      <c r="X58" s="401"/>
      <c r="Y58" s="401"/>
      <c r="Z58" s="389"/>
      <c r="AA58" s="389"/>
      <c r="AB58" s="389"/>
      <c r="AC58" s="389"/>
      <c r="AD58" s="389"/>
      <c r="AE58" s="389"/>
      <c r="AF58" s="389"/>
      <c r="AG58" s="389"/>
      <c r="AH58" s="389"/>
      <c r="AI58" s="389"/>
      <c r="AJ58" s="389"/>
      <c r="AK58" s="389"/>
      <c r="AL58" s="389"/>
      <c r="AM58" s="389"/>
      <c r="AN58" s="389"/>
      <c r="AO58" s="389"/>
    </row>
    <row r="59" spans="1:41" x14ac:dyDescent="0.25">
      <c r="A59" s="595"/>
      <c r="B59" s="592"/>
      <c r="C59" s="592"/>
      <c r="D59" s="592"/>
      <c r="E59" s="595"/>
      <c r="F59" s="587"/>
      <c r="G59" s="597"/>
      <c r="H59" s="590"/>
      <c r="I59" s="401" t="s">
        <v>319</v>
      </c>
      <c r="J59" s="402">
        <v>0</v>
      </c>
      <c r="K59" s="402">
        <v>0</v>
      </c>
      <c r="L59" s="402">
        <v>0</v>
      </c>
      <c r="M59" s="402">
        <v>0</v>
      </c>
      <c r="N59" s="402">
        <v>4</v>
      </c>
      <c r="O59" s="402">
        <v>2</v>
      </c>
      <c r="P59" s="402">
        <v>0</v>
      </c>
      <c r="Q59" s="402">
        <f>SUM(N59,O59,P59)</f>
        <v>6</v>
      </c>
      <c r="R59" s="402">
        <v>0</v>
      </c>
      <c r="S59" s="402">
        <v>0</v>
      </c>
      <c r="T59" s="402">
        <v>0</v>
      </c>
      <c r="U59" s="402">
        <v>0</v>
      </c>
      <c r="V59" s="401">
        <f t="shared" si="0"/>
        <v>6</v>
      </c>
      <c r="W59" s="401"/>
      <c r="X59" s="401"/>
      <c r="Y59" s="401"/>
      <c r="Z59" s="389"/>
      <c r="AA59" s="389"/>
      <c r="AB59" s="389"/>
      <c r="AC59" s="389"/>
      <c r="AD59" s="389"/>
      <c r="AE59" s="389"/>
      <c r="AF59" s="389"/>
      <c r="AG59" s="389"/>
      <c r="AH59" s="389"/>
      <c r="AI59" s="389"/>
      <c r="AJ59" s="389"/>
      <c r="AK59" s="389"/>
      <c r="AL59" s="389"/>
      <c r="AM59" s="389"/>
      <c r="AN59" s="389"/>
      <c r="AO59" s="389"/>
    </row>
    <row r="60" spans="1:41" x14ac:dyDescent="0.25">
      <c r="A60" s="595"/>
      <c r="B60" s="592"/>
      <c r="C60" s="592"/>
      <c r="D60" s="592"/>
      <c r="E60" s="595"/>
      <c r="F60" s="587"/>
      <c r="G60" s="597"/>
      <c r="H60" s="590"/>
      <c r="I60" s="401" t="s">
        <v>320</v>
      </c>
      <c r="J60" s="402">
        <v>0</v>
      </c>
      <c r="K60" s="402">
        <v>0</v>
      </c>
      <c r="L60" s="402">
        <v>0</v>
      </c>
      <c r="M60" s="402">
        <v>0</v>
      </c>
      <c r="N60" s="402">
        <v>8</v>
      </c>
      <c r="O60" s="402">
        <v>2</v>
      </c>
      <c r="P60" s="402">
        <v>0</v>
      </c>
      <c r="Q60" s="402">
        <f>SUM(P60,O60,N60)</f>
        <v>10</v>
      </c>
      <c r="R60" s="402">
        <v>0</v>
      </c>
      <c r="S60" s="402">
        <v>0</v>
      </c>
      <c r="T60" s="402">
        <v>0</v>
      </c>
      <c r="U60" s="402">
        <v>0</v>
      </c>
      <c r="V60" s="401">
        <f t="shared" si="0"/>
        <v>10</v>
      </c>
      <c r="W60" s="401"/>
      <c r="X60" s="401"/>
      <c r="Y60" s="401"/>
      <c r="Z60" s="389"/>
      <c r="AA60" s="389"/>
      <c r="AB60" s="389"/>
      <c r="AC60" s="389"/>
      <c r="AD60" s="389"/>
      <c r="AE60" s="389"/>
      <c r="AF60" s="389"/>
      <c r="AG60" s="389"/>
      <c r="AH60" s="389"/>
      <c r="AI60" s="389"/>
      <c r="AJ60" s="389"/>
      <c r="AK60" s="389"/>
      <c r="AL60" s="389"/>
      <c r="AM60" s="389"/>
      <c r="AN60" s="389"/>
      <c r="AO60" s="389"/>
    </row>
    <row r="61" spans="1:41" x14ac:dyDescent="0.25">
      <c r="A61" s="595"/>
      <c r="B61" s="592"/>
      <c r="C61" s="592"/>
      <c r="D61" s="592"/>
      <c r="E61" s="595"/>
      <c r="F61" s="587"/>
      <c r="G61" s="597"/>
      <c r="H61" s="590"/>
      <c r="I61" s="401" t="s">
        <v>321</v>
      </c>
      <c r="J61" s="402">
        <v>0</v>
      </c>
      <c r="K61" s="402">
        <v>0</v>
      </c>
      <c r="L61" s="402">
        <v>0</v>
      </c>
      <c r="M61" s="402">
        <v>0</v>
      </c>
      <c r="N61" s="402">
        <v>0</v>
      </c>
      <c r="O61" s="402">
        <v>0</v>
      </c>
      <c r="P61" s="402">
        <v>0</v>
      </c>
      <c r="Q61" s="402">
        <v>0</v>
      </c>
      <c r="R61" s="402">
        <v>0</v>
      </c>
      <c r="S61" s="402">
        <v>0</v>
      </c>
      <c r="T61" s="402">
        <v>0</v>
      </c>
      <c r="U61" s="402">
        <v>0</v>
      </c>
      <c r="V61" s="401">
        <f t="shared" si="0"/>
        <v>0</v>
      </c>
      <c r="W61" s="401"/>
      <c r="X61" s="401"/>
      <c r="Y61" s="401"/>
      <c r="Z61" s="389"/>
      <c r="AA61" s="389"/>
      <c r="AB61" s="389"/>
      <c r="AC61" s="389"/>
      <c r="AD61" s="389"/>
      <c r="AE61" s="389"/>
      <c r="AF61" s="389"/>
      <c r="AG61" s="389"/>
      <c r="AH61" s="389"/>
      <c r="AI61" s="389"/>
      <c r="AJ61" s="389"/>
      <c r="AK61" s="389"/>
      <c r="AL61" s="389"/>
      <c r="AM61" s="389"/>
      <c r="AN61" s="389"/>
      <c r="AO61" s="389"/>
    </row>
    <row r="62" spans="1:41" x14ac:dyDescent="0.25">
      <c r="A62" s="595"/>
      <c r="B62" s="592"/>
      <c r="C62" s="592"/>
      <c r="D62" s="592"/>
      <c r="E62" s="595"/>
      <c r="F62" s="587"/>
      <c r="G62" s="597"/>
      <c r="H62" s="591"/>
      <c r="I62" s="403" t="s">
        <v>303</v>
      </c>
      <c r="J62" s="402"/>
      <c r="K62" s="402"/>
      <c r="L62" s="402"/>
      <c r="M62" s="402"/>
      <c r="N62" s="402"/>
      <c r="O62" s="402"/>
      <c r="P62" s="402"/>
      <c r="Q62" s="402"/>
      <c r="R62" s="402"/>
      <c r="S62" s="402"/>
      <c r="T62" s="402"/>
      <c r="U62" s="402"/>
      <c r="V62" s="401"/>
      <c r="W62" s="401"/>
      <c r="X62" s="401"/>
      <c r="Y62" s="401"/>
      <c r="Z62" s="389"/>
      <c r="AA62" s="389"/>
      <c r="AB62" s="389"/>
      <c r="AC62" s="389"/>
      <c r="AD62" s="389"/>
      <c r="AE62" s="389"/>
      <c r="AF62" s="389"/>
      <c r="AG62" s="389"/>
      <c r="AH62" s="389"/>
      <c r="AI62" s="389"/>
      <c r="AJ62" s="389"/>
      <c r="AK62" s="389"/>
      <c r="AL62" s="389"/>
      <c r="AM62" s="389"/>
      <c r="AN62" s="389"/>
      <c r="AO62" s="389"/>
    </row>
    <row r="63" spans="1:41" x14ac:dyDescent="0.25">
      <c r="A63" s="595"/>
      <c r="B63" s="592"/>
      <c r="C63" s="592"/>
      <c r="D63" s="592"/>
      <c r="E63" s="595"/>
      <c r="F63" s="587"/>
      <c r="G63" s="597"/>
      <c r="H63" s="406" t="s">
        <v>18</v>
      </c>
      <c r="I63" s="401" t="s">
        <v>19</v>
      </c>
      <c r="J63" s="402">
        <v>0</v>
      </c>
      <c r="K63" s="402">
        <v>0</v>
      </c>
      <c r="L63" s="402">
        <v>0</v>
      </c>
      <c r="M63" s="402">
        <v>0</v>
      </c>
      <c r="N63" s="402">
        <v>0</v>
      </c>
      <c r="O63" s="402">
        <v>0</v>
      </c>
      <c r="P63" s="402">
        <v>0</v>
      </c>
      <c r="Q63" s="402">
        <v>0</v>
      </c>
      <c r="R63" s="402">
        <v>0</v>
      </c>
      <c r="S63" s="402">
        <v>0</v>
      </c>
      <c r="T63" s="402">
        <v>0</v>
      </c>
      <c r="U63" s="402">
        <v>0</v>
      </c>
      <c r="V63" s="401">
        <f t="shared" si="0"/>
        <v>0</v>
      </c>
      <c r="W63" s="401"/>
      <c r="X63" s="401"/>
      <c r="Y63" s="401"/>
      <c r="Z63" s="389"/>
      <c r="AA63" s="389"/>
      <c r="AB63" s="389"/>
      <c r="AC63" s="389"/>
      <c r="AD63" s="389"/>
      <c r="AE63" s="389"/>
      <c r="AF63" s="389"/>
      <c r="AG63" s="389"/>
      <c r="AH63" s="389"/>
      <c r="AI63" s="389"/>
      <c r="AJ63" s="389"/>
      <c r="AK63" s="389"/>
      <c r="AL63" s="389"/>
      <c r="AM63" s="389"/>
      <c r="AN63" s="389"/>
      <c r="AO63" s="389"/>
    </row>
    <row r="64" spans="1:41" x14ac:dyDescent="0.25">
      <c r="A64" s="595"/>
      <c r="B64" s="592"/>
      <c r="C64" s="592"/>
      <c r="D64" s="592"/>
      <c r="E64" s="595"/>
      <c r="F64" s="587"/>
      <c r="G64" s="597"/>
      <c r="H64" s="593" t="s">
        <v>20</v>
      </c>
      <c r="I64" s="407" t="s">
        <v>322</v>
      </c>
      <c r="J64" s="402">
        <v>0</v>
      </c>
      <c r="K64" s="402">
        <v>0</v>
      </c>
      <c r="L64" s="402">
        <v>0</v>
      </c>
      <c r="M64" s="402">
        <v>0</v>
      </c>
      <c r="N64" s="402">
        <v>0</v>
      </c>
      <c r="O64" s="402">
        <v>0</v>
      </c>
      <c r="P64" s="402">
        <v>0</v>
      </c>
      <c r="Q64" s="402">
        <v>0</v>
      </c>
      <c r="R64" s="402">
        <v>0</v>
      </c>
      <c r="S64" s="402">
        <v>0</v>
      </c>
      <c r="T64" s="402">
        <v>0</v>
      </c>
      <c r="U64" s="402">
        <v>0</v>
      </c>
      <c r="V64" s="401">
        <f t="shared" si="0"/>
        <v>0</v>
      </c>
      <c r="W64" s="401"/>
      <c r="X64" s="401"/>
      <c r="Y64" s="401"/>
      <c r="Z64" s="389"/>
      <c r="AA64" s="389"/>
      <c r="AB64" s="389"/>
      <c r="AC64" s="389"/>
      <c r="AD64" s="389"/>
      <c r="AE64" s="389"/>
      <c r="AF64" s="389"/>
      <c r="AG64" s="389"/>
      <c r="AH64" s="389"/>
      <c r="AI64" s="389"/>
      <c r="AJ64" s="389"/>
      <c r="AK64" s="389"/>
      <c r="AL64" s="389"/>
      <c r="AM64" s="389"/>
      <c r="AN64" s="389"/>
      <c r="AO64" s="389"/>
    </row>
    <row r="65" spans="1:41" ht="29.25" customHeight="1" x14ac:dyDescent="0.25">
      <c r="A65" s="595"/>
      <c r="B65" s="592"/>
      <c r="C65" s="592"/>
      <c r="D65" s="592"/>
      <c r="E65" s="595"/>
      <c r="F65" s="588"/>
      <c r="G65" s="598"/>
      <c r="H65" s="593"/>
      <c r="I65" s="407" t="s">
        <v>21</v>
      </c>
      <c r="J65" s="402">
        <v>0</v>
      </c>
      <c r="K65" s="402">
        <v>0</v>
      </c>
      <c r="L65" s="402">
        <v>0</v>
      </c>
      <c r="M65" s="402">
        <v>0</v>
      </c>
      <c r="N65" s="402">
        <v>0</v>
      </c>
      <c r="O65" s="402">
        <v>0</v>
      </c>
      <c r="P65" s="402">
        <v>0</v>
      </c>
      <c r="Q65" s="402">
        <v>0</v>
      </c>
      <c r="R65" s="402">
        <v>0</v>
      </c>
      <c r="S65" s="402">
        <v>0</v>
      </c>
      <c r="T65" s="402">
        <v>0</v>
      </c>
      <c r="U65" s="402">
        <v>0</v>
      </c>
      <c r="V65" s="402">
        <v>0</v>
      </c>
      <c r="W65" s="402">
        <v>0</v>
      </c>
      <c r="X65" s="402">
        <v>0</v>
      </c>
      <c r="Y65" s="402">
        <v>0</v>
      </c>
      <c r="Z65" s="402">
        <v>0</v>
      </c>
      <c r="AA65" s="389"/>
      <c r="AB65" s="389"/>
      <c r="AC65" s="389"/>
      <c r="AD65" s="389"/>
      <c r="AE65" s="389"/>
      <c r="AF65" s="389"/>
      <c r="AG65" s="389"/>
      <c r="AH65" s="389"/>
      <c r="AI65" s="389"/>
      <c r="AJ65" s="389"/>
      <c r="AK65" s="389"/>
      <c r="AL65" s="389"/>
      <c r="AM65" s="389"/>
      <c r="AN65" s="389"/>
      <c r="AO65" s="389"/>
    </row>
    <row r="66" spans="1:41" x14ac:dyDescent="0.25">
      <c r="A66" s="603" t="s">
        <v>331</v>
      </c>
      <c r="B66" s="592"/>
      <c r="C66" s="592"/>
      <c r="D66" s="592"/>
      <c r="E66" s="592" t="s">
        <v>335</v>
      </c>
      <c r="F66" s="586" t="s">
        <v>336</v>
      </c>
      <c r="G66" s="596" t="s">
        <v>337</v>
      </c>
      <c r="H66" s="589" t="s">
        <v>17</v>
      </c>
      <c r="I66" s="401" t="s">
        <v>317</v>
      </c>
      <c r="J66" s="402">
        <v>55</v>
      </c>
      <c r="K66" s="402">
        <v>68</v>
      </c>
      <c r="L66" s="402">
        <v>0</v>
      </c>
      <c r="M66" s="402">
        <f>SUM(L66,K66,J66)</f>
        <v>123</v>
      </c>
      <c r="N66" s="402">
        <v>47</v>
      </c>
      <c r="O66" s="402">
        <v>45</v>
      </c>
      <c r="P66" s="402">
        <v>0</v>
      </c>
      <c r="Q66" s="402">
        <f>SUM(O66,N66)</f>
        <v>92</v>
      </c>
      <c r="R66" s="402">
        <v>79</v>
      </c>
      <c r="S66" s="402">
        <v>80</v>
      </c>
      <c r="T66" s="402">
        <v>0</v>
      </c>
      <c r="U66" s="402">
        <f>SUM(S66,R66)</f>
        <v>159</v>
      </c>
      <c r="V66" s="402">
        <f>SUM(U66,Q66,M66)</f>
        <v>374</v>
      </c>
      <c r="W66" s="401"/>
      <c r="X66" s="401"/>
      <c r="Y66" s="401"/>
      <c r="Z66" s="389"/>
      <c r="AA66" s="389"/>
      <c r="AB66" s="389"/>
      <c r="AC66" s="389"/>
      <c r="AD66" s="389"/>
      <c r="AE66" s="389"/>
      <c r="AF66" s="389"/>
      <c r="AG66" s="389"/>
      <c r="AH66" s="389"/>
      <c r="AI66" s="389"/>
      <c r="AJ66" s="389"/>
      <c r="AK66" s="389"/>
      <c r="AL66" s="389"/>
      <c r="AM66" s="389"/>
      <c r="AN66" s="389"/>
      <c r="AO66" s="389"/>
    </row>
    <row r="67" spans="1:41" x14ac:dyDescent="0.25">
      <c r="A67" s="603"/>
      <c r="B67" s="592"/>
      <c r="C67" s="592"/>
      <c r="D67" s="592"/>
      <c r="E67" s="592"/>
      <c r="F67" s="587"/>
      <c r="G67" s="597"/>
      <c r="H67" s="590"/>
      <c r="I67" s="401" t="s">
        <v>318</v>
      </c>
      <c r="J67" s="402">
        <v>78</v>
      </c>
      <c r="K67" s="402">
        <v>65</v>
      </c>
      <c r="L67" s="402">
        <v>0</v>
      </c>
      <c r="M67" s="402">
        <f>SUM(L67,K67,J67)</f>
        <v>143</v>
      </c>
      <c r="N67" s="402">
        <v>55</v>
      </c>
      <c r="O67" s="402">
        <v>38</v>
      </c>
      <c r="P67" s="402">
        <v>0</v>
      </c>
      <c r="Q67" s="402">
        <f>SUM(O67,N67)</f>
        <v>93</v>
      </c>
      <c r="R67" s="402">
        <v>84</v>
      </c>
      <c r="S67" s="402">
        <v>78</v>
      </c>
      <c r="T67" s="402">
        <v>0</v>
      </c>
      <c r="U67" s="402">
        <f>SUM(S67,R67)</f>
        <v>162</v>
      </c>
      <c r="V67" s="402">
        <f>SUM(U67,Q67,M67)</f>
        <v>398</v>
      </c>
      <c r="W67" s="401"/>
      <c r="X67" s="401"/>
      <c r="Y67" s="401"/>
      <c r="Z67" s="389"/>
      <c r="AA67" s="389"/>
      <c r="AB67" s="389"/>
      <c r="AC67" s="389"/>
      <c r="AD67" s="389"/>
      <c r="AE67" s="389"/>
      <c r="AF67" s="389"/>
      <c r="AG67" s="389"/>
      <c r="AH67" s="389"/>
      <c r="AI67" s="389"/>
      <c r="AJ67" s="389"/>
      <c r="AK67" s="389"/>
      <c r="AL67" s="389"/>
      <c r="AM67" s="389"/>
      <c r="AN67" s="389"/>
      <c r="AO67" s="389"/>
    </row>
    <row r="68" spans="1:41" x14ac:dyDescent="0.25">
      <c r="A68" s="603"/>
      <c r="B68" s="592"/>
      <c r="C68" s="592"/>
      <c r="D68" s="592"/>
      <c r="E68" s="592"/>
      <c r="F68" s="587"/>
      <c r="G68" s="597"/>
      <c r="H68" s="590"/>
      <c r="I68" s="401" t="s">
        <v>319</v>
      </c>
      <c r="J68" s="402">
        <v>0</v>
      </c>
      <c r="K68" s="402">
        <v>0</v>
      </c>
      <c r="L68" s="402">
        <v>0</v>
      </c>
      <c r="M68" s="402">
        <v>0</v>
      </c>
      <c r="N68" s="402">
        <v>0</v>
      </c>
      <c r="O68" s="402">
        <v>0</v>
      </c>
      <c r="P68" s="402">
        <v>0</v>
      </c>
      <c r="Q68" s="402">
        <v>0</v>
      </c>
      <c r="R68" s="402">
        <v>0</v>
      </c>
      <c r="S68" s="402">
        <v>0</v>
      </c>
      <c r="T68" s="402">
        <v>0</v>
      </c>
      <c r="U68" s="402">
        <v>0</v>
      </c>
      <c r="V68" s="402">
        <v>0</v>
      </c>
      <c r="W68" s="401"/>
      <c r="X68" s="401"/>
      <c r="Y68" s="401"/>
      <c r="Z68" s="389"/>
      <c r="AA68" s="389"/>
      <c r="AB68" s="389"/>
      <c r="AC68" s="389"/>
      <c r="AD68" s="389"/>
      <c r="AE68" s="389"/>
      <c r="AF68" s="389"/>
      <c r="AG68" s="389"/>
      <c r="AH68" s="389"/>
      <c r="AI68" s="389"/>
      <c r="AJ68" s="389"/>
      <c r="AK68" s="389"/>
      <c r="AL68" s="389"/>
      <c r="AM68" s="389"/>
      <c r="AN68" s="389"/>
      <c r="AO68" s="389"/>
    </row>
    <row r="69" spans="1:41" x14ac:dyDescent="0.25">
      <c r="A69" s="603"/>
      <c r="B69" s="592"/>
      <c r="C69" s="592"/>
      <c r="D69" s="592"/>
      <c r="E69" s="592"/>
      <c r="F69" s="587"/>
      <c r="G69" s="597"/>
      <c r="H69" s="590"/>
      <c r="I69" s="401" t="s">
        <v>320</v>
      </c>
      <c r="J69" s="402">
        <v>2</v>
      </c>
      <c r="K69" s="402">
        <v>0</v>
      </c>
      <c r="L69" s="402">
        <v>0</v>
      </c>
      <c r="M69" s="402">
        <f>SUM(L69,K69,J69)</f>
        <v>2</v>
      </c>
      <c r="N69" s="402">
        <v>0</v>
      </c>
      <c r="O69" s="402">
        <v>0</v>
      </c>
      <c r="P69" s="402">
        <v>0</v>
      </c>
      <c r="Q69" s="402">
        <v>0</v>
      </c>
      <c r="R69" s="402">
        <v>0</v>
      </c>
      <c r="S69" s="402">
        <v>0</v>
      </c>
      <c r="T69" s="402">
        <v>0</v>
      </c>
      <c r="U69" s="402">
        <v>0</v>
      </c>
      <c r="V69" s="402">
        <f>SUM(M69)</f>
        <v>2</v>
      </c>
      <c r="W69" s="401"/>
      <c r="X69" s="401"/>
      <c r="Y69" s="401"/>
      <c r="Z69" s="389"/>
      <c r="AA69" s="389"/>
      <c r="AB69" s="389"/>
      <c r="AC69" s="389"/>
      <c r="AD69" s="389"/>
      <c r="AE69" s="389"/>
      <c r="AF69" s="389"/>
      <c r="AG69" s="389"/>
      <c r="AH69" s="389"/>
      <c r="AI69" s="389"/>
      <c r="AJ69" s="389"/>
      <c r="AK69" s="389"/>
      <c r="AL69" s="389"/>
      <c r="AM69" s="389"/>
      <c r="AN69" s="389"/>
      <c r="AO69" s="389"/>
    </row>
    <row r="70" spans="1:41" x14ac:dyDescent="0.25">
      <c r="A70" s="603"/>
      <c r="B70" s="592"/>
      <c r="C70" s="592"/>
      <c r="D70" s="592"/>
      <c r="E70" s="592"/>
      <c r="F70" s="587"/>
      <c r="G70" s="597"/>
      <c r="H70" s="590"/>
      <c r="I70" s="401" t="s">
        <v>321</v>
      </c>
      <c r="J70" s="402">
        <v>0</v>
      </c>
      <c r="K70" s="402">
        <v>0</v>
      </c>
      <c r="L70" s="402">
        <v>0</v>
      </c>
      <c r="M70" s="402">
        <v>0</v>
      </c>
      <c r="N70" s="402">
        <v>0</v>
      </c>
      <c r="O70" s="402">
        <v>0</v>
      </c>
      <c r="P70" s="402">
        <v>0</v>
      </c>
      <c r="Q70" s="402">
        <v>0</v>
      </c>
      <c r="R70" s="402">
        <v>0</v>
      </c>
      <c r="S70" s="402">
        <v>0</v>
      </c>
      <c r="T70" s="402">
        <v>0</v>
      </c>
      <c r="U70" s="402">
        <v>0</v>
      </c>
      <c r="V70" s="402">
        <v>0</v>
      </c>
      <c r="W70" s="401"/>
      <c r="X70" s="401"/>
      <c r="Y70" s="401"/>
      <c r="Z70" s="389"/>
      <c r="AA70" s="389"/>
      <c r="AB70" s="389"/>
      <c r="AC70" s="389"/>
      <c r="AD70" s="389"/>
      <c r="AE70" s="389"/>
      <c r="AF70" s="389"/>
      <c r="AG70" s="389"/>
      <c r="AH70" s="389"/>
      <c r="AI70" s="389"/>
      <c r="AJ70" s="389"/>
      <c r="AK70" s="389"/>
      <c r="AL70" s="389"/>
      <c r="AM70" s="389"/>
      <c r="AN70" s="389"/>
      <c r="AO70" s="389"/>
    </row>
    <row r="71" spans="1:41" x14ac:dyDescent="0.25">
      <c r="A71" s="603"/>
      <c r="B71" s="592"/>
      <c r="C71" s="592"/>
      <c r="D71" s="592"/>
      <c r="E71" s="592"/>
      <c r="F71" s="587"/>
      <c r="G71" s="597"/>
      <c r="H71" s="591"/>
      <c r="I71" s="403" t="s">
        <v>303</v>
      </c>
      <c r="J71" s="402">
        <v>0</v>
      </c>
      <c r="K71" s="402">
        <v>0</v>
      </c>
      <c r="L71" s="402">
        <v>0</v>
      </c>
      <c r="M71" s="402">
        <v>0</v>
      </c>
      <c r="N71" s="402">
        <v>0</v>
      </c>
      <c r="O71" s="402">
        <v>0</v>
      </c>
      <c r="P71" s="402">
        <v>0</v>
      </c>
      <c r="Q71" s="402">
        <v>0</v>
      </c>
      <c r="R71" s="402">
        <v>0</v>
      </c>
      <c r="S71" s="402">
        <v>0</v>
      </c>
      <c r="T71" s="402">
        <v>0</v>
      </c>
      <c r="U71" s="402">
        <v>0</v>
      </c>
      <c r="V71" s="402">
        <v>0</v>
      </c>
      <c r="W71" s="401"/>
      <c r="X71" s="401"/>
      <c r="Y71" s="401"/>
      <c r="Z71" s="389"/>
      <c r="AA71" s="389"/>
      <c r="AB71" s="389"/>
      <c r="AC71" s="389"/>
      <c r="AD71" s="389"/>
      <c r="AE71" s="389"/>
      <c r="AF71" s="389"/>
      <c r="AG71" s="389"/>
      <c r="AH71" s="389"/>
      <c r="AI71" s="389"/>
      <c r="AJ71" s="389"/>
      <c r="AK71" s="389"/>
      <c r="AL71" s="389"/>
      <c r="AM71" s="389"/>
      <c r="AN71" s="389"/>
      <c r="AO71" s="389"/>
    </row>
    <row r="72" spans="1:41" x14ac:dyDescent="0.25">
      <c r="A72" s="603"/>
      <c r="B72" s="592"/>
      <c r="C72" s="592"/>
      <c r="D72" s="592"/>
      <c r="E72" s="592"/>
      <c r="F72" s="587"/>
      <c r="G72" s="597"/>
      <c r="H72" s="406" t="s">
        <v>18</v>
      </c>
      <c r="I72" s="401" t="s">
        <v>19</v>
      </c>
      <c r="J72" s="402">
        <v>0</v>
      </c>
      <c r="K72" s="402">
        <v>0</v>
      </c>
      <c r="L72" s="402">
        <v>0</v>
      </c>
      <c r="M72" s="402">
        <v>0</v>
      </c>
      <c r="N72" s="402">
        <v>0</v>
      </c>
      <c r="O72" s="402">
        <v>0</v>
      </c>
      <c r="P72" s="402">
        <v>0</v>
      </c>
      <c r="Q72" s="402">
        <v>0</v>
      </c>
      <c r="R72" s="402">
        <v>0</v>
      </c>
      <c r="S72" s="402">
        <v>0</v>
      </c>
      <c r="T72" s="402">
        <v>0</v>
      </c>
      <c r="U72" s="402">
        <v>0</v>
      </c>
      <c r="V72" s="402">
        <v>0</v>
      </c>
      <c r="W72" s="401"/>
      <c r="X72" s="401"/>
      <c r="Y72" s="401"/>
      <c r="Z72" s="389"/>
      <c r="AA72" s="389"/>
      <c r="AB72" s="389"/>
      <c r="AC72" s="389"/>
      <c r="AD72" s="389"/>
      <c r="AE72" s="389"/>
      <c r="AF72" s="389"/>
      <c r="AG72" s="389"/>
      <c r="AH72" s="389"/>
      <c r="AI72" s="389"/>
      <c r="AJ72" s="389"/>
      <c r="AK72" s="389"/>
      <c r="AL72" s="389"/>
      <c r="AM72" s="389"/>
      <c r="AN72" s="389"/>
      <c r="AO72" s="389"/>
    </row>
    <row r="73" spans="1:41" x14ac:dyDescent="0.25">
      <c r="A73" s="603"/>
      <c r="B73" s="592"/>
      <c r="C73" s="592"/>
      <c r="D73" s="592"/>
      <c r="E73" s="592"/>
      <c r="F73" s="587"/>
      <c r="G73" s="597"/>
      <c r="H73" s="593" t="s">
        <v>20</v>
      </c>
      <c r="I73" s="407" t="s">
        <v>322</v>
      </c>
      <c r="J73" s="402">
        <v>0</v>
      </c>
      <c r="K73" s="402">
        <v>0</v>
      </c>
      <c r="L73" s="402">
        <v>0</v>
      </c>
      <c r="M73" s="402">
        <v>0</v>
      </c>
      <c r="N73" s="402">
        <v>0</v>
      </c>
      <c r="O73" s="402">
        <v>0</v>
      </c>
      <c r="P73" s="402">
        <v>0</v>
      </c>
      <c r="Q73" s="402">
        <v>0</v>
      </c>
      <c r="R73" s="402">
        <v>0</v>
      </c>
      <c r="S73" s="402">
        <v>0</v>
      </c>
      <c r="T73" s="402">
        <v>0</v>
      </c>
      <c r="U73" s="402">
        <v>0</v>
      </c>
      <c r="V73" s="402">
        <v>0</v>
      </c>
      <c r="W73" s="401"/>
      <c r="X73" s="401"/>
      <c r="Y73" s="401"/>
      <c r="Z73" s="389"/>
      <c r="AA73" s="389"/>
      <c r="AB73" s="389"/>
      <c r="AC73" s="389"/>
      <c r="AD73" s="389"/>
      <c r="AE73" s="389"/>
      <c r="AF73" s="389"/>
      <c r="AG73" s="389"/>
      <c r="AH73" s="389"/>
      <c r="AI73" s="389"/>
      <c r="AJ73" s="389"/>
      <c r="AK73" s="389"/>
      <c r="AL73" s="389"/>
      <c r="AM73" s="389"/>
      <c r="AN73" s="389"/>
      <c r="AO73" s="389"/>
    </row>
    <row r="74" spans="1:41" x14ac:dyDescent="0.25">
      <c r="A74" s="603"/>
      <c r="B74" s="592"/>
      <c r="C74" s="592"/>
      <c r="D74" s="592"/>
      <c r="E74" s="592"/>
      <c r="F74" s="588"/>
      <c r="G74" s="598"/>
      <c r="H74" s="593"/>
      <c r="I74" s="407" t="s">
        <v>21</v>
      </c>
      <c r="J74" s="402">
        <v>0</v>
      </c>
      <c r="K74" s="402">
        <v>0</v>
      </c>
      <c r="L74" s="402">
        <v>0</v>
      </c>
      <c r="M74" s="402">
        <v>0</v>
      </c>
      <c r="N74" s="402">
        <v>0</v>
      </c>
      <c r="O74" s="402">
        <v>0</v>
      </c>
      <c r="P74" s="402">
        <v>0</v>
      </c>
      <c r="Q74" s="402">
        <v>0</v>
      </c>
      <c r="R74" s="402">
        <v>0</v>
      </c>
      <c r="S74" s="402">
        <v>0</v>
      </c>
      <c r="T74" s="402">
        <v>0</v>
      </c>
      <c r="U74" s="402">
        <v>0</v>
      </c>
      <c r="V74" s="402">
        <v>0</v>
      </c>
      <c r="W74" s="401"/>
      <c r="X74" s="401"/>
      <c r="Y74" s="401"/>
      <c r="Z74" s="389"/>
      <c r="AA74" s="389"/>
      <c r="AB74" s="389"/>
      <c r="AC74" s="389"/>
      <c r="AD74" s="389"/>
      <c r="AE74" s="389"/>
      <c r="AF74" s="389"/>
      <c r="AG74" s="389"/>
      <c r="AH74" s="389"/>
      <c r="AI74" s="389"/>
      <c r="AJ74" s="389"/>
      <c r="AK74" s="389"/>
      <c r="AL74" s="389"/>
      <c r="AM74" s="389"/>
      <c r="AN74" s="389"/>
      <c r="AO74" s="389"/>
    </row>
    <row r="75" spans="1:41" x14ac:dyDescent="0.25">
      <c r="A75" s="595" t="s">
        <v>331</v>
      </c>
      <c r="B75" s="592"/>
      <c r="C75" s="592"/>
      <c r="D75" s="592"/>
      <c r="E75" s="592" t="s">
        <v>338</v>
      </c>
      <c r="F75" s="586" t="s">
        <v>326</v>
      </c>
      <c r="G75" s="596" t="s">
        <v>339</v>
      </c>
      <c r="H75" s="589" t="s">
        <v>17</v>
      </c>
      <c r="I75" s="401" t="s">
        <v>317</v>
      </c>
      <c r="J75" s="402">
        <v>6</v>
      </c>
      <c r="K75" s="402">
        <v>12</v>
      </c>
      <c r="L75" s="402">
        <v>0</v>
      </c>
      <c r="M75" s="402">
        <f>SUM(K75,J75)</f>
        <v>18</v>
      </c>
      <c r="N75" s="402">
        <v>10</v>
      </c>
      <c r="O75" s="402">
        <v>8</v>
      </c>
      <c r="P75" s="402">
        <v>0</v>
      </c>
      <c r="Q75" s="402">
        <f>SUM(O75,N75)</f>
        <v>18</v>
      </c>
      <c r="R75" s="402">
        <v>12</v>
      </c>
      <c r="S75" s="402">
        <v>10</v>
      </c>
      <c r="T75" s="402">
        <v>0</v>
      </c>
      <c r="U75" s="402">
        <f>SUM(S75,R75)</f>
        <v>22</v>
      </c>
      <c r="V75" s="402">
        <f>SUM(U75,Q75,M75)</f>
        <v>58</v>
      </c>
      <c r="W75" s="401"/>
      <c r="X75" s="401"/>
      <c r="Y75" s="401"/>
      <c r="Z75" s="389"/>
      <c r="AA75" s="389"/>
      <c r="AB75" s="389"/>
      <c r="AC75" s="389"/>
      <c r="AD75" s="389"/>
      <c r="AE75" s="389"/>
      <c r="AF75" s="389"/>
      <c r="AG75" s="389"/>
      <c r="AH75" s="389"/>
      <c r="AI75" s="389"/>
      <c r="AJ75" s="389"/>
      <c r="AK75" s="389"/>
      <c r="AL75" s="389"/>
      <c r="AM75" s="389"/>
      <c r="AN75" s="389"/>
      <c r="AO75" s="389"/>
    </row>
    <row r="76" spans="1:41" x14ac:dyDescent="0.25">
      <c r="A76" s="595"/>
      <c r="B76" s="592"/>
      <c r="C76" s="592"/>
      <c r="D76" s="592"/>
      <c r="E76" s="592"/>
      <c r="F76" s="587"/>
      <c r="G76" s="597"/>
      <c r="H76" s="590"/>
      <c r="I76" s="401" t="s">
        <v>318</v>
      </c>
      <c r="J76" s="402">
        <v>6</v>
      </c>
      <c r="K76" s="402">
        <v>4</v>
      </c>
      <c r="L76" s="402">
        <v>0</v>
      </c>
      <c r="M76" s="402">
        <f>SUM(K76,J76)</f>
        <v>10</v>
      </c>
      <c r="N76" s="402">
        <v>6</v>
      </c>
      <c r="O76" s="402">
        <v>8</v>
      </c>
      <c r="P76" s="402">
        <v>0</v>
      </c>
      <c r="Q76" s="402">
        <f>SUM(O76,N76)</f>
        <v>14</v>
      </c>
      <c r="R76" s="402">
        <v>6</v>
      </c>
      <c r="S76" s="402">
        <v>7</v>
      </c>
      <c r="T76" s="402">
        <v>0</v>
      </c>
      <c r="U76" s="402">
        <f>SUM(S76,R76)</f>
        <v>13</v>
      </c>
      <c r="V76" s="402">
        <f>SUM(U76,Q76,M76)</f>
        <v>37</v>
      </c>
      <c r="W76" s="401"/>
      <c r="X76" s="401"/>
      <c r="Y76" s="401"/>
      <c r="Z76" s="389"/>
      <c r="AA76" s="389"/>
      <c r="AB76" s="389"/>
      <c r="AC76" s="389"/>
      <c r="AD76" s="389"/>
      <c r="AE76" s="389"/>
      <c r="AF76" s="389"/>
      <c r="AG76" s="389"/>
      <c r="AH76" s="389"/>
      <c r="AI76" s="389"/>
      <c r="AJ76" s="389"/>
      <c r="AK76" s="389"/>
      <c r="AL76" s="389"/>
      <c r="AM76" s="389"/>
      <c r="AN76" s="389"/>
      <c r="AO76" s="389"/>
    </row>
    <row r="77" spans="1:41" x14ac:dyDescent="0.25">
      <c r="A77" s="595"/>
      <c r="B77" s="592"/>
      <c r="C77" s="592"/>
      <c r="D77" s="592"/>
      <c r="E77" s="592"/>
      <c r="F77" s="587"/>
      <c r="G77" s="597"/>
      <c r="H77" s="590"/>
      <c r="I77" s="401" t="s">
        <v>319</v>
      </c>
      <c r="J77" s="402">
        <v>0</v>
      </c>
      <c r="K77" s="402">
        <v>0</v>
      </c>
      <c r="L77" s="402">
        <v>0</v>
      </c>
      <c r="M77" s="402">
        <v>0</v>
      </c>
      <c r="N77" s="402">
        <v>0</v>
      </c>
      <c r="O77" s="402">
        <v>0</v>
      </c>
      <c r="P77" s="402">
        <v>0</v>
      </c>
      <c r="Q77" s="402">
        <v>0</v>
      </c>
      <c r="R77" s="402">
        <v>1</v>
      </c>
      <c r="S77" s="402">
        <v>1</v>
      </c>
      <c r="T77" s="402">
        <v>0</v>
      </c>
      <c r="U77" s="402">
        <f>SUM(S77,R77)</f>
        <v>2</v>
      </c>
      <c r="V77" s="402">
        <v>2</v>
      </c>
      <c r="W77" s="401"/>
      <c r="X77" s="401"/>
      <c r="Y77" s="401"/>
      <c r="Z77" s="389"/>
      <c r="AA77" s="389"/>
      <c r="AB77" s="389"/>
      <c r="AC77" s="389"/>
      <c r="AD77" s="389"/>
      <c r="AE77" s="389"/>
      <c r="AF77" s="389"/>
      <c r="AG77" s="389"/>
      <c r="AH77" s="389"/>
      <c r="AI77" s="389"/>
      <c r="AJ77" s="389"/>
      <c r="AK77" s="389"/>
      <c r="AL77" s="389"/>
      <c r="AM77" s="389"/>
      <c r="AN77" s="389"/>
      <c r="AO77" s="389"/>
    </row>
    <row r="78" spans="1:41" x14ac:dyDescent="0.25">
      <c r="A78" s="595"/>
      <c r="B78" s="592"/>
      <c r="C78" s="592"/>
      <c r="D78" s="592"/>
      <c r="E78" s="592"/>
      <c r="F78" s="587"/>
      <c r="G78" s="597"/>
      <c r="H78" s="590"/>
      <c r="I78" s="401" t="s">
        <v>320</v>
      </c>
      <c r="J78" s="402">
        <v>0</v>
      </c>
      <c r="K78" s="402">
        <v>0</v>
      </c>
      <c r="L78" s="402">
        <v>0</v>
      </c>
      <c r="M78" s="402">
        <v>0</v>
      </c>
      <c r="N78" s="402">
        <v>0</v>
      </c>
      <c r="O78" s="402">
        <v>0</v>
      </c>
      <c r="P78" s="402">
        <v>0</v>
      </c>
      <c r="Q78" s="402">
        <v>0</v>
      </c>
      <c r="R78" s="402">
        <v>0</v>
      </c>
      <c r="S78" s="402">
        <v>0</v>
      </c>
      <c r="T78" s="402">
        <v>0</v>
      </c>
      <c r="U78" s="402">
        <v>0</v>
      </c>
      <c r="V78" s="402">
        <v>0</v>
      </c>
      <c r="W78" s="401"/>
      <c r="X78" s="401"/>
      <c r="Y78" s="401"/>
      <c r="Z78" s="389"/>
      <c r="AA78" s="389"/>
      <c r="AB78" s="389"/>
      <c r="AC78" s="389"/>
      <c r="AD78" s="389"/>
      <c r="AE78" s="389"/>
      <c r="AF78" s="389"/>
      <c r="AG78" s="389"/>
      <c r="AH78" s="389"/>
      <c r="AI78" s="389"/>
      <c r="AJ78" s="389"/>
      <c r="AK78" s="389"/>
      <c r="AL78" s="389"/>
      <c r="AM78" s="389"/>
      <c r="AN78" s="389"/>
      <c r="AO78" s="389"/>
    </row>
    <row r="79" spans="1:41" x14ac:dyDescent="0.25">
      <c r="A79" s="595"/>
      <c r="B79" s="592"/>
      <c r="C79" s="592"/>
      <c r="D79" s="592"/>
      <c r="E79" s="592"/>
      <c r="F79" s="587"/>
      <c r="G79" s="597"/>
      <c r="H79" s="590"/>
      <c r="I79" s="401" t="s">
        <v>321</v>
      </c>
      <c r="J79" s="402">
        <v>0</v>
      </c>
      <c r="K79" s="402">
        <v>0</v>
      </c>
      <c r="L79" s="402">
        <v>0</v>
      </c>
      <c r="M79" s="402">
        <v>0</v>
      </c>
      <c r="N79" s="402">
        <v>0</v>
      </c>
      <c r="O79" s="402">
        <v>0</v>
      </c>
      <c r="P79" s="402">
        <v>0</v>
      </c>
      <c r="Q79" s="402">
        <v>0</v>
      </c>
      <c r="R79" s="402">
        <v>0</v>
      </c>
      <c r="S79" s="402">
        <v>0</v>
      </c>
      <c r="T79" s="402">
        <v>0</v>
      </c>
      <c r="U79" s="402">
        <v>0</v>
      </c>
      <c r="V79" s="402">
        <v>0</v>
      </c>
      <c r="W79" s="401"/>
      <c r="X79" s="401"/>
      <c r="Y79" s="401"/>
      <c r="Z79" s="389"/>
      <c r="AA79" s="389"/>
      <c r="AB79" s="389"/>
      <c r="AC79" s="389"/>
      <c r="AD79" s="389"/>
      <c r="AE79" s="389"/>
      <c r="AF79" s="389"/>
      <c r="AG79" s="389"/>
      <c r="AH79" s="389"/>
      <c r="AI79" s="389"/>
      <c r="AJ79" s="389"/>
      <c r="AK79" s="389"/>
      <c r="AL79" s="389"/>
      <c r="AM79" s="389"/>
      <c r="AN79" s="389"/>
      <c r="AO79" s="389"/>
    </row>
    <row r="80" spans="1:41" x14ac:dyDescent="0.25">
      <c r="A80" s="595"/>
      <c r="B80" s="592"/>
      <c r="C80" s="592"/>
      <c r="D80" s="592"/>
      <c r="E80" s="592"/>
      <c r="F80" s="587"/>
      <c r="G80" s="597"/>
      <c r="H80" s="591"/>
      <c r="I80" s="403" t="s">
        <v>303</v>
      </c>
      <c r="J80" s="402">
        <v>0</v>
      </c>
      <c r="K80" s="402">
        <v>0</v>
      </c>
      <c r="L80" s="402">
        <v>0</v>
      </c>
      <c r="M80" s="402">
        <v>0</v>
      </c>
      <c r="N80" s="402">
        <v>0</v>
      </c>
      <c r="O80" s="402">
        <v>0</v>
      </c>
      <c r="P80" s="402">
        <v>0</v>
      </c>
      <c r="Q80" s="402">
        <v>0</v>
      </c>
      <c r="R80" s="402">
        <v>0</v>
      </c>
      <c r="S80" s="402">
        <v>0</v>
      </c>
      <c r="T80" s="402">
        <v>0</v>
      </c>
      <c r="U80" s="402">
        <v>0</v>
      </c>
      <c r="V80" s="402">
        <v>0</v>
      </c>
      <c r="W80" s="401"/>
      <c r="X80" s="401"/>
      <c r="Y80" s="401"/>
      <c r="Z80" s="389"/>
      <c r="AA80" s="389"/>
      <c r="AB80" s="389"/>
      <c r="AC80" s="389"/>
      <c r="AD80" s="389"/>
      <c r="AE80" s="389"/>
      <c r="AF80" s="389"/>
      <c r="AG80" s="389"/>
      <c r="AH80" s="389"/>
      <c r="AI80" s="389"/>
      <c r="AJ80" s="389"/>
      <c r="AK80" s="389"/>
      <c r="AL80" s="389"/>
      <c r="AM80" s="389"/>
      <c r="AN80" s="389"/>
      <c r="AO80" s="389"/>
    </row>
    <row r="81" spans="1:41" x14ac:dyDescent="0.25">
      <c r="A81" s="595"/>
      <c r="B81" s="592"/>
      <c r="C81" s="592"/>
      <c r="D81" s="592"/>
      <c r="E81" s="592"/>
      <c r="F81" s="587"/>
      <c r="G81" s="597"/>
      <c r="H81" s="406" t="s">
        <v>18</v>
      </c>
      <c r="I81" s="401" t="s">
        <v>19</v>
      </c>
      <c r="J81" s="406">
        <v>0</v>
      </c>
      <c r="K81" s="406">
        <v>0</v>
      </c>
      <c r="L81" s="406">
        <v>0</v>
      </c>
      <c r="M81" s="406">
        <v>0</v>
      </c>
      <c r="N81" s="406">
        <v>0</v>
      </c>
      <c r="O81" s="406">
        <v>0</v>
      </c>
      <c r="P81" s="406">
        <v>0</v>
      </c>
      <c r="Q81" s="406">
        <v>0</v>
      </c>
      <c r="R81" s="406">
        <v>0</v>
      </c>
      <c r="S81" s="406">
        <v>0</v>
      </c>
      <c r="T81" s="406">
        <v>0</v>
      </c>
      <c r="U81" s="406">
        <v>0</v>
      </c>
      <c r="V81" s="401">
        <f t="shared" ref="V81:V144" si="1">SUM(M81,Q81,U81)</f>
        <v>0</v>
      </c>
      <c r="W81" s="401"/>
      <c r="X81" s="401"/>
      <c r="Y81" s="401"/>
      <c r="Z81" s="389"/>
      <c r="AA81" s="389"/>
      <c r="AB81" s="389"/>
      <c r="AC81" s="389"/>
      <c r="AD81" s="389"/>
      <c r="AE81" s="389"/>
      <c r="AF81" s="389"/>
      <c r="AG81" s="389"/>
      <c r="AH81" s="389"/>
      <c r="AI81" s="389"/>
      <c r="AJ81" s="389"/>
      <c r="AK81" s="389"/>
      <c r="AL81" s="389"/>
      <c r="AM81" s="389"/>
      <c r="AN81" s="389"/>
      <c r="AO81" s="389"/>
    </row>
    <row r="82" spans="1:41" x14ac:dyDescent="0.25">
      <c r="A82" s="595"/>
      <c r="B82" s="592"/>
      <c r="C82" s="592"/>
      <c r="D82" s="592"/>
      <c r="E82" s="592"/>
      <c r="F82" s="587"/>
      <c r="G82" s="597"/>
      <c r="H82" s="593" t="s">
        <v>20</v>
      </c>
      <c r="I82" s="407" t="s">
        <v>322</v>
      </c>
      <c r="J82" s="406">
        <v>0</v>
      </c>
      <c r="K82" s="406">
        <v>0</v>
      </c>
      <c r="L82" s="406">
        <v>0</v>
      </c>
      <c r="M82" s="406">
        <v>0</v>
      </c>
      <c r="N82" s="406">
        <v>0</v>
      </c>
      <c r="O82" s="406">
        <v>0</v>
      </c>
      <c r="P82" s="406">
        <v>0</v>
      </c>
      <c r="Q82" s="406">
        <v>0</v>
      </c>
      <c r="R82" s="406">
        <v>0</v>
      </c>
      <c r="S82" s="406">
        <v>0</v>
      </c>
      <c r="T82" s="406">
        <v>0</v>
      </c>
      <c r="U82" s="406">
        <v>0</v>
      </c>
      <c r="V82" s="401">
        <f t="shared" si="1"/>
        <v>0</v>
      </c>
      <c r="W82" s="401"/>
      <c r="X82" s="401"/>
      <c r="Y82" s="401"/>
      <c r="Z82" s="389"/>
      <c r="AA82" s="389"/>
      <c r="AB82" s="389"/>
      <c r="AC82" s="389"/>
      <c r="AD82" s="389"/>
      <c r="AE82" s="389"/>
      <c r="AF82" s="389"/>
      <c r="AG82" s="389"/>
      <c r="AH82" s="389"/>
      <c r="AI82" s="389"/>
      <c r="AJ82" s="389"/>
      <c r="AK82" s="389"/>
      <c r="AL82" s="389"/>
      <c r="AM82" s="389"/>
      <c r="AN82" s="389"/>
      <c r="AO82" s="389"/>
    </row>
    <row r="83" spans="1:41" x14ac:dyDescent="0.25">
      <c r="A83" s="595"/>
      <c r="B83" s="592"/>
      <c r="C83" s="592"/>
      <c r="D83" s="592"/>
      <c r="E83" s="592"/>
      <c r="F83" s="588"/>
      <c r="G83" s="598"/>
      <c r="H83" s="593"/>
      <c r="I83" s="407" t="s">
        <v>21</v>
      </c>
      <c r="J83" s="406">
        <v>0</v>
      </c>
      <c r="K83" s="406">
        <v>0</v>
      </c>
      <c r="L83" s="406">
        <v>0</v>
      </c>
      <c r="M83" s="406">
        <v>0</v>
      </c>
      <c r="N83" s="406">
        <v>0</v>
      </c>
      <c r="O83" s="406">
        <v>0</v>
      </c>
      <c r="P83" s="406">
        <v>0</v>
      </c>
      <c r="Q83" s="406">
        <v>0</v>
      </c>
      <c r="R83" s="406">
        <v>0</v>
      </c>
      <c r="S83" s="406">
        <v>0</v>
      </c>
      <c r="T83" s="406">
        <v>0</v>
      </c>
      <c r="U83" s="406">
        <v>0</v>
      </c>
      <c r="V83" s="401">
        <f t="shared" si="1"/>
        <v>0</v>
      </c>
      <c r="W83" s="401"/>
      <c r="X83" s="401"/>
      <c r="Y83" s="401"/>
      <c r="Z83" s="389"/>
      <c r="AA83" s="389"/>
      <c r="AB83" s="389"/>
      <c r="AC83" s="389"/>
      <c r="AD83" s="389"/>
      <c r="AE83" s="389"/>
      <c r="AF83" s="389"/>
      <c r="AG83" s="389"/>
      <c r="AH83" s="389"/>
      <c r="AI83" s="389"/>
      <c r="AJ83" s="389"/>
      <c r="AK83" s="389"/>
      <c r="AL83" s="389"/>
      <c r="AM83" s="389"/>
      <c r="AN83" s="389"/>
      <c r="AO83" s="389"/>
    </row>
    <row r="84" spans="1:41" x14ac:dyDescent="0.25">
      <c r="A84" s="603" t="s">
        <v>331</v>
      </c>
      <c r="B84" s="592"/>
      <c r="C84" s="592"/>
      <c r="D84" s="592"/>
      <c r="E84" s="592" t="s">
        <v>340</v>
      </c>
      <c r="F84" s="586" t="s">
        <v>336</v>
      </c>
      <c r="G84" s="596" t="s">
        <v>341</v>
      </c>
      <c r="H84" s="589" t="s">
        <v>17</v>
      </c>
      <c r="I84" s="401" t="s">
        <v>342</v>
      </c>
      <c r="J84" s="402">
        <v>35</v>
      </c>
      <c r="K84" s="402">
        <v>25</v>
      </c>
      <c r="L84" s="402">
        <v>0</v>
      </c>
      <c r="M84" s="402">
        <f>SUM(K84,J84)</f>
        <v>60</v>
      </c>
      <c r="N84" s="402">
        <v>35</v>
      </c>
      <c r="O84" s="402">
        <v>25</v>
      </c>
      <c r="P84" s="402">
        <v>0</v>
      </c>
      <c r="Q84" s="402">
        <f>SUM(O84,N84)</f>
        <v>60</v>
      </c>
      <c r="R84" s="402">
        <v>35</v>
      </c>
      <c r="S84" s="402">
        <v>22</v>
      </c>
      <c r="T84" s="402">
        <v>0</v>
      </c>
      <c r="U84" s="402">
        <v>0</v>
      </c>
      <c r="V84" s="401">
        <f t="shared" si="1"/>
        <v>120</v>
      </c>
      <c r="W84" s="401"/>
      <c r="X84" s="401"/>
      <c r="Y84" s="401"/>
      <c r="Z84" s="389"/>
      <c r="AA84" s="389"/>
      <c r="AB84" s="389"/>
      <c r="AC84" s="389"/>
      <c r="AD84" s="389"/>
      <c r="AE84" s="389"/>
      <c r="AF84" s="389"/>
      <c r="AG84" s="389"/>
      <c r="AH84" s="389"/>
      <c r="AI84" s="389"/>
      <c r="AJ84" s="389"/>
      <c r="AK84" s="389"/>
      <c r="AL84" s="389"/>
      <c r="AM84" s="389"/>
      <c r="AN84" s="389"/>
      <c r="AO84" s="389"/>
    </row>
    <row r="85" spans="1:41" x14ac:dyDescent="0.25">
      <c r="A85" s="603"/>
      <c r="B85" s="592"/>
      <c r="C85" s="592"/>
      <c r="D85" s="592"/>
      <c r="E85" s="592"/>
      <c r="F85" s="587"/>
      <c r="G85" s="597"/>
      <c r="H85" s="590"/>
      <c r="I85" s="401" t="s">
        <v>318</v>
      </c>
      <c r="J85" s="402">
        <v>25</v>
      </c>
      <c r="K85" s="402">
        <v>15</v>
      </c>
      <c r="L85" s="402">
        <v>0</v>
      </c>
      <c r="M85" s="402">
        <f>SUM(K85,J85)</f>
        <v>40</v>
      </c>
      <c r="N85" s="402">
        <v>28</v>
      </c>
      <c r="O85" s="402">
        <v>12</v>
      </c>
      <c r="P85" s="402">
        <v>0</v>
      </c>
      <c r="Q85" s="402">
        <f>SUM(O85,N85)</f>
        <v>40</v>
      </c>
      <c r="R85" s="402">
        <v>28</v>
      </c>
      <c r="S85" s="402">
        <v>12</v>
      </c>
      <c r="T85" s="402">
        <v>0</v>
      </c>
      <c r="U85" s="402">
        <v>0</v>
      </c>
      <c r="V85" s="401">
        <f t="shared" si="1"/>
        <v>80</v>
      </c>
      <c r="W85" s="401"/>
      <c r="X85" s="401"/>
      <c r="Y85" s="401"/>
      <c r="Z85" s="389"/>
      <c r="AA85" s="389"/>
      <c r="AB85" s="389"/>
      <c r="AC85" s="389"/>
      <c r="AD85" s="389"/>
      <c r="AE85" s="389"/>
      <c r="AF85" s="389"/>
      <c r="AG85" s="389"/>
      <c r="AH85" s="389"/>
      <c r="AI85" s="389"/>
      <c r="AJ85" s="389"/>
      <c r="AK85" s="389"/>
      <c r="AL85" s="389"/>
      <c r="AM85" s="389"/>
      <c r="AN85" s="389"/>
      <c r="AO85" s="389"/>
    </row>
    <row r="86" spans="1:41" x14ac:dyDescent="0.25">
      <c r="A86" s="603"/>
      <c r="B86" s="592"/>
      <c r="C86" s="592"/>
      <c r="D86" s="592"/>
      <c r="E86" s="592"/>
      <c r="F86" s="587"/>
      <c r="G86" s="597"/>
      <c r="H86" s="590"/>
      <c r="I86" s="401" t="s">
        <v>319</v>
      </c>
      <c r="J86" s="402">
        <v>8</v>
      </c>
      <c r="K86" s="402">
        <v>4</v>
      </c>
      <c r="L86" s="402">
        <v>0</v>
      </c>
      <c r="M86" s="402">
        <f>SUM(J86,K86)</f>
        <v>12</v>
      </c>
      <c r="N86" s="402">
        <v>12</v>
      </c>
      <c r="O86" s="402">
        <v>5</v>
      </c>
      <c r="P86" s="402">
        <v>0</v>
      </c>
      <c r="Q86" s="402">
        <f>SUM(O86,N86)</f>
        <v>17</v>
      </c>
      <c r="R86" s="402">
        <v>10</v>
      </c>
      <c r="S86" s="402">
        <v>5</v>
      </c>
      <c r="T86" s="402">
        <v>0</v>
      </c>
      <c r="U86" s="402">
        <v>0</v>
      </c>
      <c r="V86" s="401">
        <f t="shared" si="1"/>
        <v>29</v>
      </c>
      <c r="W86" s="401"/>
      <c r="X86" s="401"/>
      <c r="Y86" s="401"/>
      <c r="Z86" s="389"/>
      <c r="AA86" s="389"/>
      <c r="AB86" s="389"/>
      <c r="AC86" s="389"/>
      <c r="AD86" s="389"/>
      <c r="AE86" s="389"/>
      <c r="AF86" s="389"/>
      <c r="AG86" s="389"/>
      <c r="AH86" s="389"/>
      <c r="AI86" s="389"/>
      <c r="AJ86" s="389"/>
      <c r="AK86" s="389"/>
      <c r="AL86" s="389"/>
      <c r="AM86" s="389"/>
      <c r="AN86" s="389"/>
      <c r="AO86" s="389"/>
    </row>
    <row r="87" spans="1:41" x14ac:dyDescent="0.25">
      <c r="A87" s="603"/>
      <c r="B87" s="592"/>
      <c r="C87" s="592"/>
      <c r="D87" s="592"/>
      <c r="E87" s="592"/>
      <c r="F87" s="587"/>
      <c r="G87" s="597"/>
      <c r="H87" s="590"/>
      <c r="I87" s="401" t="s">
        <v>320</v>
      </c>
      <c r="J87" s="402">
        <v>4</v>
      </c>
      <c r="K87" s="402">
        <v>2</v>
      </c>
      <c r="L87" s="402">
        <v>0</v>
      </c>
      <c r="M87" s="402">
        <f>SUM(K87,J87)</f>
        <v>6</v>
      </c>
      <c r="N87" s="402">
        <v>8</v>
      </c>
      <c r="O87" s="402">
        <v>2</v>
      </c>
      <c r="P87" s="402">
        <v>0</v>
      </c>
      <c r="Q87" s="402">
        <f>SUM(N87:O87)</f>
        <v>10</v>
      </c>
      <c r="R87" s="402">
        <v>5</v>
      </c>
      <c r="S87" s="402">
        <v>2</v>
      </c>
      <c r="T87" s="402">
        <v>0</v>
      </c>
      <c r="U87" s="402">
        <v>0</v>
      </c>
      <c r="V87" s="401">
        <f t="shared" si="1"/>
        <v>16</v>
      </c>
      <c r="W87" s="401"/>
      <c r="X87" s="401"/>
      <c r="Y87" s="401"/>
      <c r="Z87" s="389"/>
      <c r="AA87" s="389"/>
      <c r="AB87" s="389"/>
      <c r="AC87" s="389"/>
      <c r="AD87" s="389"/>
      <c r="AE87" s="389"/>
      <c r="AF87" s="389"/>
      <c r="AG87" s="389"/>
      <c r="AH87" s="389"/>
      <c r="AI87" s="389"/>
      <c r="AJ87" s="389"/>
      <c r="AK87" s="389"/>
      <c r="AL87" s="389"/>
      <c r="AM87" s="389"/>
      <c r="AN87" s="389"/>
      <c r="AO87" s="389"/>
    </row>
    <row r="88" spans="1:41" ht="30" customHeight="1" x14ac:dyDescent="0.25">
      <c r="A88" s="603"/>
      <c r="B88" s="592"/>
      <c r="C88" s="592"/>
      <c r="D88" s="592"/>
      <c r="E88" s="592"/>
      <c r="F88" s="587"/>
      <c r="G88" s="597"/>
      <c r="H88" s="590"/>
      <c r="I88" s="401" t="s">
        <v>321</v>
      </c>
      <c r="J88" s="402">
        <v>4</v>
      </c>
      <c r="K88" s="402">
        <v>0</v>
      </c>
      <c r="L88" s="402">
        <v>0</v>
      </c>
      <c r="M88" s="402">
        <v>4</v>
      </c>
      <c r="N88" s="402">
        <v>0</v>
      </c>
      <c r="O88" s="402">
        <v>0</v>
      </c>
      <c r="P88" s="402">
        <v>0</v>
      </c>
      <c r="Q88" s="402">
        <v>0</v>
      </c>
      <c r="R88" s="402">
        <v>0</v>
      </c>
      <c r="S88" s="402">
        <v>0</v>
      </c>
      <c r="T88" s="402">
        <v>0</v>
      </c>
      <c r="U88" s="402">
        <v>0</v>
      </c>
      <c r="V88" s="401">
        <f t="shared" si="1"/>
        <v>4</v>
      </c>
      <c r="W88" s="401"/>
      <c r="X88" s="401"/>
      <c r="Y88" s="401"/>
      <c r="Z88" s="389"/>
      <c r="AA88" s="389"/>
      <c r="AB88" s="389"/>
      <c r="AC88" s="389"/>
      <c r="AD88" s="389"/>
      <c r="AE88" s="389"/>
      <c r="AF88" s="389"/>
      <c r="AG88" s="389"/>
      <c r="AH88" s="389"/>
      <c r="AI88" s="389"/>
      <c r="AJ88" s="389"/>
      <c r="AK88" s="389"/>
      <c r="AL88" s="389"/>
      <c r="AM88" s="389"/>
      <c r="AN88" s="389"/>
      <c r="AO88" s="389"/>
    </row>
    <row r="89" spans="1:41" ht="30" customHeight="1" x14ac:dyDescent="0.25">
      <c r="A89" s="603"/>
      <c r="B89" s="592"/>
      <c r="C89" s="592"/>
      <c r="D89" s="592"/>
      <c r="E89" s="592"/>
      <c r="F89" s="587"/>
      <c r="G89" s="597"/>
      <c r="H89" s="591"/>
      <c r="I89" s="403" t="s">
        <v>303</v>
      </c>
      <c r="J89" s="402">
        <v>0</v>
      </c>
      <c r="K89" s="402">
        <v>0</v>
      </c>
      <c r="L89" s="402">
        <v>0</v>
      </c>
      <c r="M89" s="402">
        <v>0</v>
      </c>
      <c r="N89" s="402">
        <v>0</v>
      </c>
      <c r="O89" s="402">
        <v>0</v>
      </c>
      <c r="P89" s="402">
        <v>0</v>
      </c>
      <c r="Q89" s="402">
        <v>0</v>
      </c>
      <c r="R89" s="402">
        <v>0</v>
      </c>
      <c r="S89" s="402">
        <v>0</v>
      </c>
      <c r="T89" s="402">
        <v>0</v>
      </c>
      <c r="U89" s="402">
        <v>0</v>
      </c>
      <c r="V89" s="401">
        <f>SUM(M89,Q89,U89)</f>
        <v>0</v>
      </c>
      <c r="W89" s="401"/>
      <c r="X89" s="401"/>
      <c r="Y89" s="401"/>
      <c r="Z89" s="389"/>
      <c r="AA89" s="389"/>
      <c r="AB89" s="389"/>
      <c r="AC89" s="389"/>
      <c r="AD89" s="389"/>
      <c r="AE89" s="389"/>
      <c r="AF89" s="389"/>
      <c r="AG89" s="389"/>
      <c r="AH89" s="389"/>
      <c r="AI89" s="389"/>
      <c r="AJ89" s="389"/>
      <c r="AK89" s="389"/>
      <c r="AL89" s="389"/>
      <c r="AM89" s="389"/>
      <c r="AN89" s="389"/>
      <c r="AO89" s="389"/>
    </row>
    <row r="90" spans="1:41" x14ac:dyDescent="0.25">
      <c r="A90" s="603"/>
      <c r="B90" s="592"/>
      <c r="C90" s="592"/>
      <c r="D90" s="592"/>
      <c r="E90" s="592"/>
      <c r="F90" s="587"/>
      <c r="G90" s="597"/>
      <c r="H90" s="406" t="s">
        <v>18</v>
      </c>
      <c r="I90" s="401" t="s">
        <v>19</v>
      </c>
      <c r="J90" s="402">
        <v>0</v>
      </c>
      <c r="K90" s="402">
        <v>0</v>
      </c>
      <c r="L90" s="402">
        <v>0</v>
      </c>
      <c r="M90" s="402">
        <v>0</v>
      </c>
      <c r="N90" s="402">
        <v>0</v>
      </c>
      <c r="O90" s="402">
        <v>0</v>
      </c>
      <c r="P90" s="402">
        <v>0</v>
      </c>
      <c r="Q90" s="402">
        <v>0</v>
      </c>
      <c r="R90" s="402">
        <v>0</v>
      </c>
      <c r="S90" s="402">
        <v>0</v>
      </c>
      <c r="T90" s="402">
        <v>0</v>
      </c>
      <c r="U90" s="402">
        <v>0</v>
      </c>
      <c r="V90" s="401">
        <f>SUM(M90,Q90,U90)</f>
        <v>0</v>
      </c>
      <c r="W90" s="401"/>
      <c r="X90" s="401"/>
      <c r="Y90" s="401"/>
      <c r="Z90" s="389"/>
      <c r="AA90" s="389"/>
      <c r="AB90" s="389"/>
      <c r="AC90" s="389"/>
      <c r="AD90" s="389"/>
      <c r="AE90" s="389"/>
      <c r="AF90" s="389"/>
      <c r="AG90" s="389"/>
      <c r="AH90" s="389"/>
      <c r="AI90" s="389"/>
      <c r="AJ90" s="389"/>
      <c r="AK90" s="389"/>
      <c r="AL90" s="389"/>
      <c r="AM90" s="389"/>
      <c r="AN90" s="389"/>
      <c r="AO90" s="389"/>
    </row>
    <row r="91" spans="1:41" x14ac:dyDescent="0.25">
      <c r="A91" s="603"/>
      <c r="B91" s="592"/>
      <c r="C91" s="592"/>
      <c r="D91" s="592"/>
      <c r="E91" s="592"/>
      <c r="F91" s="587"/>
      <c r="G91" s="597"/>
      <c r="H91" s="593" t="s">
        <v>20</v>
      </c>
      <c r="I91" s="407" t="s">
        <v>322</v>
      </c>
      <c r="J91" s="402">
        <v>0</v>
      </c>
      <c r="K91" s="402">
        <v>0</v>
      </c>
      <c r="L91" s="402">
        <v>0</v>
      </c>
      <c r="M91" s="402">
        <v>0</v>
      </c>
      <c r="N91" s="402">
        <v>0</v>
      </c>
      <c r="O91" s="402">
        <v>0</v>
      </c>
      <c r="P91" s="402">
        <v>0</v>
      </c>
      <c r="Q91" s="402">
        <v>0</v>
      </c>
      <c r="R91" s="402">
        <v>0</v>
      </c>
      <c r="S91" s="402">
        <v>0</v>
      </c>
      <c r="T91" s="402">
        <v>0</v>
      </c>
      <c r="U91" s="402">
        <v>0</v>
      </c>
      <c r="V91" s="401">
        <f t="shared" si="1"/>
        <v>0</v>
      </c>
      <c r="W91" s="401"/>
      <c r="X91" s="401"/>
      <c r="Y91" s="401"/>
      <c r="Z91" s="389"/>
      <c r="AA91" s="389"/>
      <c r="AB91" s="389"/>
      <c r="AC91" s="389"/>
      <c r="AD91" s="389"/>
      <c r="AE91" s="389"/>
      <c r="AF91" s="389"/>
      <c r="AG91" s="389"/>
      <c r="AH91" s="389"/>
      <c r="AI91" s="389"/>
      <c r="AJ91" s="389"/>
      <c r="AK91" s="389"/>
      <c r="AL91" s="389"/>
      <c r="AM91" s="389"/>
      <c r="AN91" s="389"/>
      <c r="AO91" s="389"/>
    </row>
    <row r="92" spans="1:41" x14ac:dyDescent="0.25">
      <c r="A92" s="603"/>
      <c r="B92" s="592"/>
      <c r="C92" s="592"/>
      <c r="D92" s="592"/>
      <c r="E92" s="592"/>
      <c r="F92" s="588"/>
      <c r="G92" s="598"/>
      <c r="H92" s="593"/>
      <c r="I92" s="407" t="s">
        <v>21</v>
      </c>
      <c r="J92" s="402">
        <v>0</v>
      </c>
      <c r="K92" s="402">
        <v>0</v>
      </c>
      <c r="L92" s="402">
        <v>0</v>
      </c>
      <c r="M92" s="402">
        <v>0</v>
      </c>
      <c r="N92" s="402">
        <v>0</v>
      </c>
      <c r="O92" s="402">
        <v>0</v>
      </c>
      <c r="P92" s="402">
        <v>0</v>
      </c>
      <c r="Q92" s="402">
        <v>0</v>
      </c>
      <c r="R92" s="402">
        <v>0</v>
      </c>
      <c r="S92" s="402">
        <v>0</v>
      </c>
      <c r="T92" s="402">
        <v>0</v>
      </c>
      <c r="U92" s="402">
        <v>0</v>
      </c>
      <c r="V92" s="401">
        <f t="shared" si="1"/>
        <v>0</v>
      </c>
      <c r="W92" s="401"/>
      <c r="X92" s="401"/>
      <c r="Y92" s="401"/>
      <c r="Z92" s="389"/>
      <c r="AA92" s="389"/>
      <c r="AB92" s="389"/>
      <c r="AC92" s="389"/>
      <c r="AD92" s="389"/>
      <c r="AE92" s="389"/>
      <c r="AF92" s="389"/>
      <c r="AG92" s="389"/>
      <c r="AH92" s="389"/>
      <c r="AI92" s="389"/>
      <c r="AJ92" s="389"/>
      <c r="AK92" s="389"/>
      <c r="AL92" s="389"/>
      <c r="AM92" s="389"/>
      <c r="AN92" s="389"/>
      <c r="AO92" s="389"/>
    </row>
    <row r="93" spans="1:41" x14ac:dyDescent="0.25">
      <c r="A93" s="595" t="s">
        <v>331</v>
      </c>
      <c r="B93" s="592"/>
      <c r="C93" s="592"/>
      <c r="D93" s="592"/>
      <c r="E93" s="592" t="s">
        <v>343</v>
      </c>
      <c r="F93" s="586" t="s">
        <v>336</v>
      </c>
      <c r="G93" s="596" t="s">
        <v>339</v>
      </c>
      <c r="H93" s="594" t="s">
        <v>17</v>
      </c>
      <c r="I93" s="401" t="s">
        <v>317</v>
      </c>
      <c r="J93" s="404">
        <v>0</v>
      </c>
      <c r="K93" s="404">
        <v>0</v>
      </c>
      <c r="L93" s="404">
        <v>0</v>
      </c>
      <c r="M93" s="404">
        <v>0</v>
      </c>
      <c r="N93" s="404">
        <v>0</v>
      </c>
      <c r="O93" s="404">
        <v>0</v>
      </c>
      <c r="P93" s="404">
        <v>0</v>
      </c>
      <c r="Q93" s="404">
        <v>0</v>
      </c>
      <c r="R93" s="404">
        <v>0</v>
      </c>
      <c r="S93" s="404">
        <v>0</v>
      </c>
      <c r="T93" s="404">
        <v>0</v>
      </c>
      <c r="U93" s="404">
        <v>0</v>
      </c>
      <c r="V93" s="401">
        <f t="shared" si="1"/>
        <v>0</v>
      </c>
      <c r="W93" s="401"/>
      <c r="X93" s="401"/>
      <c r="Y93" s="401"/>
      <c r="Z93" s="389"/>
      <c r="AA93" s="389"/>
      <c r="AB93" s="389"/>
      <c r="AC93" s="389"/>
      <c r="AD93" s="389"/>
      <c r="AE93" s="389"/>
      <c r="AF93" s="389"/>
      <c r="AG93" s="389"/>
      <c r="AH93" s="389"/>
      <c r="AI93" s="389"/>
      <c r="AJ93" s="389"/>
      <c r="AK93" s="389"/>
      <c r="AL93" s="389"/>
      <c r="AM93" s="389"/>
      <c r="AN93" s="389"/>
      <c r="AO93" s="389"/>
    </row>
    <row r="94" spans="1:41" x14ac:dyDescent="0.25">
      <c r="A94" s="595"/>
      <c r="B94" s="592"/>
      <c r="C94" s="592"/>
      <c r="D94" s="592"/>
      <c r="E94" s="592"/>
      <c r="F94" s="587"/>
      <c r="G94" s="597"/>
      <c r="H94" s="594"/>
      <c r="I94" s="401" t="s">
        <v>318</v>
      </c>
      <c r="J94" s="404">
        <v>0</v>
      </c>
      <c r="K94" s="404">
        <v>0</v>
      </c>
      <c r="L94" s="404">
        <v>0</v>
      </c>
      <c r="M94" s="404">
        <v>0</v>
      </c>
      <c r="N94" s="404">
        <v>0</v>
      </c>
      <c r="O94" s="404">
        <v>0</v>
      </c>
      <c r="P94" s="404">
        <v>0</v>
      </c>
      <c r="Q94" s="404">
        <v>0</v>
      </c>
      <c r="R94" s="404">
        <v>0</v>
      </c>
      <c r="S94" s="404">
        <v>0</v>
      </c>
      <c r="T94" s="404">
        <v>0</v>
      </c>
      <c r="U94" s="404">
        <v>0</v>
      </c>
      <c r="V94" s="401">
        <f t="shared" si="1"/>
        <v>0</v>
      </c>
      <c r="W94" s="401"/>
      <c r="X94" s="401"/>
      <c r="Y94" s="401"/>
      <c r="Z94" s="389"/>
      <c r="AA94" s="389"/>
      <c r="AB94" s="389"/>
      <c r="AC94" s="389"/>
      <c r="AD94" s="389"/>
      <c r="AE94" s="389"/>
      <c r="AF94" s="389"/>
      <c r="AG94" s="389"/>
      <c r="AH94" s="389"/>
      <c r="AI94" s="389"/>
      <c r="AJ94" s="389"/>
      <c r="AK94" s="389"/>
      <c r="AL94" s="389"/>
      <c r="AM94" s="389"/>
      <c r="AN94" s="389"/>
      <c r="AO94" s="389"/>
    </row>
    <row r="95" spans="1:41" x14ac:dyDescent="0.25">
      <c r="A95" s="595"/>
      <c r="B95" s="592"/>
      <c r="C95" s="592"/>
      <c r="D95" s="592"/>
      <c r="E95" s="592"/>
      <c r="F95" s="587"/>
      <c r="G95" s="597"/>
      <c r="H95" s="594"/>
      <c r="I95" s="401" t="s">
        <v>319</v>
      </c>
      <c r="J95" s="404">
        <v>95</v>
      </c>
      <c r="K95" s="404">
        <v>80</v>
      </c>
      <c r="L95" s="404">
        <v>0</v>
      </c>
      <c r="M95" s="404">
        <f>SUM(J95:L95)</f>
        <v>175</v>
      </c>
      <c r="N95" s="404">
        <v>70</v>
      </c>
      <c r="O95" s="404">
        <v>55</v>
      </c>
      <c r="P95" s="404">
        <v>0</v>
      </c>
      <c r="Q95" s="404">
        <f>SUM(N95:P95)</f>
        <v>125</v>
      </c>
      <c r="R95" s="404">
        <v>65</v>
      </c>
      <c r="S95" s="404">
        <v>35</v>
      </c>
      <c r="T95" s="404">
        <v>0</v>
      </c>
      <c r="U95" s="404">
        <f>R95+S95</f>
        <v>100</v>
      </c>
      <c r="V95" s="401">
        <f>SUM(M95,Q95,U95)</f>
        <v>400</v>
      </c>
      <c r="W95" s="401"/>
      <c r="X95" s="401"/>
      <c r="Y95" s="401"/>
      <c r="Z95" s="389"/>
      <c r="AA95" s="389"/>
      <c r="AB95" s="389"/>
      <c r="AC95" s="389"/>
      <c r="AD95" s="389"/>
      <c r="AE95" s="389"/>
      <c r="AF95" s="389"/>
      <c r="AG95" s="389"/>
      <c r="AH95" s="389"/>
      <c r="AI95" s="389"/>
      <c r="AJ95" s="389"/>
      <c r="AK95" s="389"/>
      <c r="AL95" s="389"/>
      <c r="AM95" s="389"/>
      <c r="AN95" s="389"/>
      <c r="AO95" s="389"/>
    </row>
    <row r="96" spans="1:41" x14ac:dyDescent="0.25">
      <c r="A96" s="595"/>
      <c r="B96" s="592"/>
      <c r="C96" s="592"/>
      <c r="D96" s="592"/>
      <c r="E96" s="592"/>
      <c r="F96" s="587"/>
      <c r="G96" s="597"/>
      <c r="H96" s="594"/>
      <c r="I96" s="401" t="s">
        <v>320</v>
      </c>
      <c r="J96" s="404">
        <v>40</v>
      </c>
      <c r="K96" s="404">
        <v>50</v>
      </c>
      <c r="L96" s="404">
        <v>0</v>
      </c>
      <c r="M96" s="404">
        <f>SUM(J96:L96)</f>
        <v>90</v>
      </c>
      <c r="N96" s="404">
        <v>40</v>
      </c>
      <c r="O96" s="404">
        <v>30</v>
      </c>
      <c r="P96" s="404">
        <v>0</v>
      </c>
      <c r="Q96" s="404">
        <f>SUM(N96:P96)</f>
        <v>70</v>
      </c>
      <c r="R96" s="404">
        <v>45</v>
      </c>
      <c r="S96" s="404">
        <v>35</v>
      </c>
      <c r="T96" s="404">
        <v>0</v>
      </c>
      <c r="U96" s="404">
        <f>R96+S96</f>
        <v>80</v>
      </c>
      <c r="V96" s="401">
        <f>SUM(M96,Q96,U96)</f>
        <v>240</v>
      </c>
      <c r="W96" s="401"/>
      <c r="X96" s="401"/>
      <c r="Y96" s="401"/>
      <c r="Z96" s="389"/>
      <c r="AA96" s="389"/>
      <c r="AB96" s="389"/>
      <c r="AC96" s="389"/>
      <c r="AD96" s="389"/>
      <c r="AE96" s="389"/>
      <c r="AF96" s="389"/>
      <c r="AG96" s="389"/>
      <c r="AH96" s="389"/>
      <c r="AI96" s="389"/>
      <c r="AJ96" s="389"/>
      <c r="AK96" s="389"/>
      <c r="AL96" s="389"/>
      <c r="AM96" s="389"/>
      <c r="AN96" s="389"/>
      <c r="AO96" s="389"/>
    </row>
    <row r="97" spans="1:41" x14ac:dyDescent="0.25">
      <c r="A97" s="595"/>
      <c r="B97" s="592"/>
      <c r="C97" s="592"/>
      <c r="D97" s="592"/>
      <c r="E97" s="592"/>
      <c r="F97" s="587"/>
      <c r="G97" s="597"/>
      <c r="H97" s="594"/>
      <c r="I97" s="401" t="s">
        <v>321</v>
      </c>
      <c r="J97" s="404">
        <v>0</v>
      </c>
      <c r="K97" s="404">
        <v>0</v>
      </c>
      <c r="L97" s="404">
        <v>0</v>
      </c>
      <c r="M97" s="404">
        <v>0</v>
      </c>
      <c r="N97" s="404">
        <v>0</v>
      </c>
      <c r="O97" s="404">
        <v>0</v>
      </c>
      <c r="P97" s="404">
        <v>0</v>
      </c>
      <c r="Q97" s="404">
        <v>0</v>
      </c>
      <c r="R97" s="404">
        <v>0</v>
      </c>
      <c r="S97" s="404">
        <v>0</v>
      </c>
      <c r="T97" s="404">
        <v>0</v>
      </c>
      <c r="U97" s="404">
        <v>0</v>
      </c>
      <c r="V97" s="401">
        <f>SUM(M97,Q97,U97)</f>
        <v>0</v>
      </c>
      <c r="W97" s="401"/>
      <c r="X97" s="401"/>
      <c r="Y97" s="401"/>
      <c r="Z97" s="389"/>
      <c r="AA97" s="389"/>
      <c r="AB97" s="389"/>
      <c r="AC97" s="389"/>
      <c r="AD97" s="389"/>
      <c r="AE97" s="389"/>
      <c r="AF97" s="389"/>
      <c r="AG97" s="389"/>
      <c r="AH97" s="389"/>
      <c r="AI97" s="389"/>
      <c r="AJ97" s="389"/>
      <c r="AK97" s="389"/>
      <c r="AL97" s="389"/>
      <c r="AM97" s="389"/>
      <c r="AN97" s="389"/>
      <c r="AO97" s="389"/>
    </row>
    <row r="98" spans="1:41" x14ac:dyDescent="0.25">
      <c r="A98" s="595"/>
      <c r="B98" s="592"/>
      <c r="C98" s="592"/>
      <c r="D98" s="592"/>
      <c r="E98" s="592"/>
      <c r="F98" s="587"/>
      <c r="G98" s="597"/>
      <c r="H98" s="592" t="s">
        <v>18</v>
      </c>
      <c r="I98" s="401" t="s">
        <v>22</v>
      </c>
      <c r="J98" s="404">
        <v>0</v>
      </c>
      <c r="K98" s="404">
        <v>0</v>
      </c>
      <c r="L98" s="404">
        <v>0</v>
      </c>
      <c r="M98" s="404">
        <v>0</v>
      </c>
      <c r="N98" s="404">
        <v>0</v>
      </c>
      <c r="O98" s="404">
        <v>0</v>
      </c>
      <c r="P98" s="404">
        <v>0</v>
      </c>
      <c r="Q98" s="404">
        <v>0</v>
      </c>
      <c r="R98" s="404">
        <v>0</v>
      </c>
      <c r="S98" s="404">
        <v>0</v>
      </c>
      <c r="T98" s="404">
        <v>0</v>
      </c>
      <c r="U98" s="404">
        <v>0</v>
      </c>
      <c r="V98" s="401">
        <f>SUM(M98,Q98,U98)</f>
        <v>0</v>
      </c>
      <c r="W98" s="401"/>
      <c r="X98" s="401"/>
      <c r="Y98" s="401"/>
      <c r="Z98" s="389"/>
      <c r="AA98" s="389"/>
      <c r="AB98" s="389"/>
      <c r="AC98" s="389"/>
      <c r="AD98" s="389"/>
      <c r="AE98" s="389"/>
      <c r="AF98" s="389"/>
      <c r="AG98" s="389"/>
      <c r="AH98" s="389"/>
      <c r="AI98" s="389"/>
      <c r="AJ98" s="389"/>
      <c r="AK98" s="389"/>
      <c r="AL98" s="389"/>
      <c r="AM98" s="389"/>
      <c r="AN98" s="389"/>
      <c r="AO98" s="389"/>
    </row>
    <row r="99" spans="1:41" x14ac:dyDescent="0.25">
      <c r="A99" s="595"/>
      <c r="B99" s="592"/>
      <c r="C99" s="592"/>
      <c r="D99" s="592"/>
      <c r="E99" s="592"/>
      <c r="F99" s="587"/>
      <c r="G99" s="597"/>
      <c r="H99" s="592"/>
      <c r="I99" s="401" t="s">
        <v>19</v>
      </c>
      <c r="J99" s="402">
        <v>0</v>
      </c>
      <c r="K99" s="402">
        <v>0</v>
      </c>
      <c r="L99" s="402">
        <v>0</v>
      </c>
      <c r="M99" s="402">
        <v>0</v>
      </c>
      <c r="N99" s="402">
        <v>0</v>
      </c>
      <c r="O99" s="402">
        <v>0</v>
      </c>
      <c r="P99" s="402">
        <v>0</v>
      </c>
      <c r="Q99" s="402">
        <v>0</v>
      </c>
      <c r="R99" s="402">
        <v>0</v>
      </c>
      <c r="S99" s="402">
        <v>0</v>
      </c>
      <c r="T99" s="402">
        <v>0</v>
      </c>
      <c r="U99" s="402">
        <v>0</v>
      </c>
      <c r="V99" s="401">
        <f t="shared" si="1"/>
        <v>0</v>
      </c>
      <c r="W99" s="401"/>
      <c r="X99" s="401"/>
      <c r="Y99" s="401"/>
      <c r="Z99" s="389"/>
      <c r="AA99" s="389"/>
      <c r="AB99" s="389"/>
      <c r="AC99" s="389"/>
      <c r="AD99" s="389"/>
      <c r="AE99" s="389"/>
      <c r="AF99" s="389"/>
      <c r="AG99" s="389"/>
      <c r="AH99" s="389"/>
      <c r="AI99" s="389"/>
      <c r="AJ99" s="389"/>
      <c r="AK99" s="389"/>
      <c r="AL99" s="389"/>
      <c r="AM99" s="389"/>
      <c r="AN99" s="389"/>
      <c r="AO99" s="389"/>
    </row>
    <row r="100" spans="1:41" x14ac:dyDescent="0.25">
      <c r="A100" s="595"/>
      <c r="B100" s="592"/>
      <c r="C100" s="592"/>
      <c r="D100" s="592"/>
      <c r="E100" s="592"/>
      <c r="F100" s="587"/>
      <c r="G100" s="597"/>
      <c r="H100" s="593" t="s">
        <v>20</v>
      </c>
      <c r="I100" s="401" t="s">
        <v>322</v>
      </c>
      <c r="J100" s="402">
        <v>0</v>
      </c>
      <c r="K100" s="402">
        <v>0</v>
      </c>
      <c r="L100" s="402">
        <v>0</v>
      </c>
      <c r="M100" s="402">
        <v>0</v>
      </c>
      <c r="N100" s="402">
        <v>0</v>
      </c>
      <c r="O100" s="402">
        <v>0</v>
      </c>
      <c r="P100" s="402">
        <v>0</v>
      </c>
      <c r="Q100" s="402">
        <v>0</v>
      </c>
      <c r="R100" s="402">
        <v>0</v>
      </c>
      <c r="S100" s="402">
        <v>0</v>
      </c>
      <c r="T100" s="402">
        <v>0</v>
      </c>
      <c r="U100" s="402">
        <v>0</v>
      </c>
      <c r="V100" s="401">
        <f t="shared" si="1"/>
        <v>0</v>
      </c>
      <c r="W100" s="401"/>
      <c r="X100" s="401"/>
      <c r="Y100" s="401"/>
      <c r="Z100" s="389"/>
      <c r="AA100" s="389"/>
      <c r="AB100" s="389"/>
      <c r="AC100" s="389"/>
      <c r="AD100" s="389"/>
      <c r="AE100" s="389"/>
      <c r="AF100" s="389"/>
      <c r="AG100" s="389"/>
      <c r="AH100" s="389"/>
      <c r="AI100" s="389"/>
      <c r="AJ100" s="389"/>
      <c r="AK100" s="389"/>
      <c r="AL100" s="389"/>
      <c r="AM100" s="389"/>
      <c r="AN100" s="389"/>
      <c r="AO100" s="389"/>
    </row>
    <row r="101" spans="1:41" x14ac:dyDescent="0.25">
      <c r="A101" s="595"/>
      <c r="B101" s="592"/>
      <c r="C101" s="592"/>
      <c r="D101" s="592"/>
      <c r="E101" s="592"/>
      <c r="F101" s="588"/>
      <c r="G101" s="598"/>
      <c r="H101" s="593"/>
      <c r="I101" s="401" t="s">
        <v>21</v>
      </c>
      <c r="J101" s="402">
        <v>0</v>
      </c>
      <c r="K101" s="402">
        <v>0</v>
      </c>
      <c r="L101" s="402">
        <v>0</v>
      </c>
      <c r="M101" s="402">
        <v>0</v>
      </c>
      <c r="N101" s="402">
        <v>0</v>
      </c>
      <c r="O101" s="402">
        <v>0</v>
      </c>
      <c r="P101" s="402">
        <v>0</v>
      </c>
      <c r="Q101" s="402">
        <v>0</v>
      </c>
      <c r="R101" s="402">
        <v>0</v>
      </c>
      <c r="S101" s="402">
        <v>0</v>
      </c>
      <c r="T101" s="402">
        <v>0</v>
      </c>
      <c r="U101" s="402">
        <v>0</v>
      </c>
      <c r="V101" s="401">
        <f t="shared" si="1"/>
        <v>0</v>
      </c>
      <c r="W101" s="401"/>
      <c r="X101" s="401"/>
      <c r="Y101" s="401"/>
      <c r="Z101" s="389"/>
      <c r="AA101" s="389"/>
      <c r="AB101" s="389"/>
      <c r="AC101" s="389"/>
      <c r="AD101" s="389"/>
      <c r="AE101" s="389"/>
      <c r="AF101" s="389"/>
      <c r="AG101" s="389"/>
      <c r="AH101" s="389"/>
      <c r="AI101" s="389"/>
      <c r="AJ101" s="389"/>
      <c r="AK101" s="389"/>
      <c r="AL101" s="389"/>
      <c r="AM101" s="389"/>
      <c r="AN101" s="389"/>
      <c r="AO101" s="389"/>
    </row>
    <row r="102" spans="1:41" x14ac:dyDescent="0.25">
      <c r="A102" s="595" t="s">
        <v>331</v>
      </c>
      <c r="B102" s="592"/>
      <c r="C102" s="592"/>
      <c r="D102" s="592"/>
      <c r="E102" s="592" t="s">
        <v>344</v>
      </c>
      <c r="F102" s="586" t="s">
        <v>326</v>
      </c>
      <c r="G102" s="596" t="s">
        <v>345</v>
      </c>
      <c r="H102" s="594" t="s">
        <v>17</v>
      </c>
      <c r="I102" s="401" t="s">
        <v>317</v>
      </c>
      <c r="J102" s="402">
        <v>0</v>
      </c>
      <c r="K102" s="402">
        <v>0</v>
      </c>
      <c r="L102" s="402">
        <v>0</v>
      </c>
      <c r="M102" s="402">
        <v>0</v>
      </c>
      <c r="N102" s="402">
        <v>0</v>
      </c>
      <c r="O102" s="402">
        <v>0</v>
      </c>
      <c r="P102" s="402">
        <v>0</v>
      </c>
      <c r="Q102" s="402">
        <v>0</v>
      </c>
      <c r="R102" s="402">
        <v>0</v>
      </c>
      <c r="S102" s="402">
        <v>0</v>
      </c>
      <c r="T102" s="402">
        <v>0</v>
      </c>
      <c r="U102" s="402">
        <v>0</v>
      </c>
      <c r="V102" s="401">
        <f t="shared" si="1"/>
        <v>0</v>
      </c>
      <c r="W102" s="401"/>
      <c r="X102" s="401"/>
      <c r="Y102" s="401"/>
      <c r="Z102" s="389"/>
      <c r="AA102" s="389"/>
      <c r="AB102" s="389"/>
      <c r="AC102" s="389"/>
      <c r="AD102" s="389"/>
      <c r="AE102" s="389"/>
      <c r="AF102" s="389"/>
      <c r="AG102" s="389"/>
      <c r="AH102" s="389"/>
      <c r="AI102" s="389"/>
      <c r="AJ102" s="389"/>
      <c r="AK102" s="389"/>
      <c r="AL102" s="389"/>
      <c r="AM102" s="389"/>
      <c r="AN102" s="389"/>
      <c r="AO102" s="389"/>
    </row>
    <row r="103" spans="1:41" x14ac:dyDescent="0.25">
      <c r="A103" s="595"/>
      <c r="B103" s="592"/>
      <c r="C103" s="592"/>
      <c r="D103" s="592"/>
      <c r="E103" s="592"/>
      <c r="F103" s="587"/>
      <c r="G103" s="597"/>
      <c r="H103" s="594"/>
      <c r="I103" s="401" t="s">
        <v>318</v>
      </c>
      <c r="J103" s="402">
        <v>15</v>
      </c>
      <c r="K103" s="402">
        <v>15</v>
      </c>
      <c r="L103" s="402">
        <v>0</v>
      </c>
      <c r="M103" s="402">
        <f>SUM(K103,J103)</f>
        <v>30</v>
      </c>
      <c r="N103" s="402">
        <v>15</v>
      </c>
      <c r="O103" s="402">
        <v>10</v>
      </c>
      <c r="P103" s="402">
        <v>0</v>
      </c>
      <c r="Q103" s="402">
        <f>SUM(O103,N103)</f>
        <v>25</v>
      </c>
      <c r="R103" s="402">
        <v>15</v>
      </c>
      <c r="S103" s="402">
        <v>15</v>
      </c>
      <c r="T103" s="402">
        <v>0</v>
      </c>
      <c r="U103" s="402">
        <f>SUM(S103,R103)</f>
        <v>30</v>
      </c>
      <c r="V103" s="401">
        <f t="shared" si="1"/>
        <v>85</v>
      </c>
      <c r="W103" s="401"/>
      <c r="X103" s="401"/>
      <c r="Y103" s="401"/>
      <c r="Z103" s="389"/>
      <c r="AA103" s="389"/>
      <c r="AB103" s="389"/>
      <c r="AC103" s="389"/>
      <c r="AD103" s="389"/>
      <c r="AE103" s="389"/>
      <c r="AF103" s="389"/>
      <c r="AG103" s="389"/>
      <c r="AH103" s="389"/>
      <c r="AI103" s="389"/>
      <c r="AJ103" s="389"/>
      <c r="AK103" s="389"/>
      <c r="AL103" s="389"/>
      <c r="AM103" s="389"/>
      <c r="AN103" s="389"/>
      <c r="AO103" s="389"/>
    </row>
    <row r="104" spans="1:41" x14ac:dyDescent="0.25">
      <c r="A104" s="595"/>
      <c r="B104" s="592"/>
      <c r="C104" s="592"/>
      <c r="D104" s="592"/>
      <c r="E104" s="592"/>
      <c r="F104" s="587"/>
      <c r="G104" s="597"/>
      <c r="H104" s="594"/>
      <c r="I104" s="401" t="s">
        <v>319</v>
      </c>
      <c r="J104" s="402">
        <v>35</v>
      </c>
      <c r="K104" s="402">
        <v>30</v>
      </c>
      <c r="L104" s="402">
        <v>0</v>
      </c>
      <c r="M104" s="402">
        <f>SUM(K104,J104)</f>
        <v>65</v>
      </c>
      <c r="N104" s="402">
        <v>45</v>
      </c>
      <c r="O104" s="402">
        <v>30</v>
      </c>
      <c r="P104" s="402">
        <v>0</v>
      </c>
      <c r="Q104" s="402">
        <f>SUM(O104,N104)</f>
        <v>75</v>
      </c>
      <c r="R104" s="402">
        <v>45</v>
      </c>
      <c r="S104" s="402">
        <v>35</v>
      </c>
      <c r="T104" s="402">
        <v>0</v>
      </c>
      <c r="U104" s="402">
        <f>SUM(S104,R104)</f>
        <v>80</v>
      </c>
      <c r="V104" s="401">
        <f t="shared" si="1"/>
        <v>220</v>
      </c>
      <c r="W104" s="401"/>
      <c r="X104" s="401"/>
      <c r="Y104" s="401"/>
      <c r="Z104" s="389"/>
      <c r="AA104" s="389"/>
      <c r="AB104" s="389"/>
      <c r="AC104" s="389"/>
      <c r="AD104" s="389"/>
      <c r="AE104" s="389"/>
      <c r="AF104" s="389"/>
      <c r="AG104" s="389"/>
      <c r="AH104" s="389"/>
      <c r="AI104" s="389"/>
      <c r="AJ104" s="389"/>
      <c r="AK104" s="389"/>
      <c r="AL104" s="389"/>
      <c r="AM104" s="389"/>
      <c r="AN104" s="389"/>
      <c r="AO104" s="389"/>
    </row>
    <row r="105" spans="1:41" x14ac:dyDescent="0.25">
      <c r="A105" s="595"/>
      <c r="B105" s="592"/>
      <c r="C105" s="592"/>
      <c r="D105" s="592"/>
      <c r="E105" s="592"/>
      <c r="F105" s="587"/>
      <c r="G105" s="597"/>
      <c r="H105" s="594"/>
      <c r="I105" s="401" t="s">
        <v>320</v>
      </c>
      <c r="J105" s="402">
        <v>30</v>
      </c>
      <c r="K105" s="402">
        <v>60</v>
      </c>
      <c r="L105" s="402">
        <v>0</v>
      </c>
      <c r="M105" s="402">
        <f>SUM(K105,J105)</f>
        <v>90</v>
      </c>
      <c r="N105" s="402">
        <v>55</v>
      </c>
      <c r="O105" s="402">
        <v>65</v>
      </c>
      <c r="P105" s="402">
        <v>0</v>
      </c>
      <c r="Q105" s="402">
        <f>SUM(O105,N105)</f>
        <v>120</v>
      </c>
      <c r="R105" s="402">
        <v>59</v>
      </c>
      <c r="S105" s="402">
        <v>65</v>
      </c>
      <c r="T105" s="402">
        <v>0</v>
      </c>
      <c r="U105" s="402">
        <f>SUM(S105,R105)</f>
        <v>124</v>
      </c>
      <c r="V105" s="401">
        <f t="shared" si="1"/>
        <v>334</v>
      </c>
      <c r="W105" s="401"/>
      <c r="X105" s="401"/>
      <c r="Y105" s="401"/>
      <c r="Z105" s="389"/>
      <c r="AA105" s="389"/>
      <c r="AB105" s="389"/>
      <c r="AC105" s="389"/>
      <c r="AD105" s="389"/>
      <c r="AE105" s="389"/>
      <c r="AF105" s="389"/>
      <c r="AG105" s="389"/>
      <c r="AH105" s="389"/>
      <c r="AI105" s="389"/>
      <c r="AJ105" s="389"/>
      <c r="AK105" s="389"/>
      <c r="AL105" s="389"/>
      <c r="AM105" s="389"/>
      <c r="AN105" s="389"/>
      <c r="AO105" s="389"/>
    </row>
    <row r="106" spans="1:41" x14ac:dyDescent="0.25">
      <c r="A106" s="595"/>
      <c r="B106" s="592"/>
      <c r="C106" s="592"/>
      <c r="D106" s="592"/>
      <c r="E106" s="592"/>
      <c r="F106" s="587"/>
      <c r="G106" s="597"/>
      <c r="H106" s="594"/>
      <c r="I106" s="401" t="s">
        <v>321</v>
      </c>
      <c r="J106" s="402">
        <v>5</v>
      </c>
      <c r="K106" s="402">
        <v>2</v>
      </c>
      <c r="L106" s="402">
        <v>0</v>
      </c>
      <c r="M106" s="402">
        <f>SUM(K106,J106)</f>
        <v>7</v>
      </c>
      <c r="N106" s="402">
        <v>5</v>
      </c>
      <c r="O106" s="402">
        <v>1</v>
      </c>
      <c r="P106" s="402">
        <v>0</v>
      </c>
      <c r="Q106" s="402">
        <f>SUM(O106,N106)</f>
        <v>6</v>
      </c>
      <c r="R106" s="402">
        <v>5</v>
      </c>
      <c r="S106" s="402">
        <v>2</v>
      </c>
      <c r="T106" s="402">
        <v>0</v>
      </c>
      <c r="U106" s="402">
        <f>SUM(S106,R106)</f>
        <v>7</v>
      </c>
      <c r="V106" s="401">
        <f t="shared" si="1"/>
        <v>20</v>
      </c>
      <c r="W106" s="401"/>
      <c r="X106" s="401"/>
      <c r="Y106" s="401"/>
      <c r="Z106" s="389"/>
      <c r="AA106" s="389"/>
      <c r="AB106" s="389"/>
      <c r="AC106" s="389"/>
      <c r="AD106" s="389"/>
      <c r="AE106" s="389"/>
      <c r="AF106" s="389"/>
      <c r="AG106" s="389"/>
      <c r="AH106" s="389"/>
      <c r="AI106" s="389"/>
      <c r="AJ106" s="389"/>
      <c r="AK106" s="389"/>
      <c r="AL106" s="389"/>
      <c r="AM106" s="389"/>
      <c r="AN106" s="389"/>
      <c r="AO106" s="389"/>
    </row>
    <row r="107" spans="1:41" x14ac:dyDescent="0.25">
      <c r="A107" s="595"/>
      <c r="B107" s="592"/>
      <c r="C107" s="592"/>
      <c r="D107" s="592"/>
      <c r="E107" s="592"/>
      <c r="F107" s="587"/>
      <c r="G107" s="597"/>
      <c r="H107" s="592" t="s">
        <v>18</v>
      </c>
      <c r="I107" s="401" t="s">
        <v>22</v>
      </c>
      <c r="J107" s="402">
        <v>0</v>
      </c>
      <c r="K107" s="402">
        <v>0</v>
      </c>
      <c r="L107" s="402">
        <v>0</v>
      </c>
      <c r="M107" s="402">
        <v>0</v>
      </c>
      <c r="N107" s="402">
        <v>0</v>
      </c>
      <c r="O107" s="402">
        <v>0</v>
      </c>
      <c r="P107" s="402">
        <v>0</v>
      </c>
      <c r="Q107" s="402">
        <v>0</v>
      </c>
      <c r="R107" s="402">
        <v>0</v>
      </c>
      <c r="S107" s="402">
        <v>0</v>
      </c>
      <c r="T107" s="402">
        <v>0</v>
      </c>
      <c r="U107" s="402">
        <v>0</v>
      </c>
      <c r="V107" s="401">
        <f t="shared" si="1"/>
        <v>0</v>
      </c>
      <c r="W107" s="401"/>
      <c r="X107" s="401"/>
      <c r="Y107" s="401"/>
      <c r="Z107" s="389"/>
      <c r="AA107" s="389"/>
      <c r="AB107" s="389"/>
      <c r="AC107" s="389"/>
      <c r="AD107" s="389"/>
      <c r="AE107" s="389"/>
      <c r="AF107" s="389"/>
      <c r="AG107" s="389"/>
      <c r="AH107" s="389"/>
      <c r="AI107" s="389"/>
      <c r="AJ107" s="389"/>
      <c r="AK107" s="389"/>
      <c r="AL107" s="389"/>
      <c r="AM107" s="389"/>
      <c r="AN107" s="389"/>
      <c r="AO107" s="389"/>
    </row>
    <row r="108" spans="1:41" x14ac:dyDescent="0.25">
      <c r="A108" s="595"/>
      <c r="B108" s="592"/>
      <c r="C108" s="592"/>
      <c r="D108" s="592"/>
      <c r="E108" s="592"/>
      <c r="F108" s="587"/>
      <c r="G108" s="597"/>
      <c r="H108" s="592"/>
      <c r="I108" s="401" t="s">
        <v>19</v>
      </c>
      <c r="J108" s="402">
        <v>0</v>
      </c>
      <c r="K108" s="402">
        <v>0</v>
      </c>
      <c r="L108" s="402">
        <v>0</v>
      </c>
      <c r="M108" s="402">
        <v>0</v>
      </c>
      <c r="N108" s="402">
        <v>0</v>
      </c>
      <c r="O108" s="402">
        <v>0</v>
      </c>
      <c r="P108" s="402">
        <v>0</v>
      </c>
      <c r="Q108" s="402">
        <v>0</v>
      </c>
      <c r="R108" s="402">
        <v>0</v>
      </c>
      <c r="S108" s="402">
        <v>0</v>
      </c>
      <c r="T108" s="402">
        <v>0</v>
      </c>
      <c r="U108" s="402">
        <v>0</v>
      </c>
      <c r="V108" s="401">
        <f t="shared" si="1"/>
        <v>0</v>
      </c>
      <c r="W108" s="401"/>
      <c r="X108" s="401"/>
      <c r="Y108" s="401"/>
      <c r="Z108" s="389"/>
      <c r="AA108" s="389"/>
      <c r="AB108" s="389"/>
      <c r="AC108" s="389"/>
      <c r="AD108" s="389"/>
      <c r="AE108" s="389"/>
      <c r="AF108" s="389"/>
      <c r="AG108" s="389"/>
      <c r="AH108" s="389"/>
      <c r="AI108" s="389"/>
      <c r="AJ108" s="389"/>
      <c r="AK108" s="389"/>
      <c r="AL108" s="389"/>
      <c r="AM108" s="389"/>
      <c r="AN108" s="389"/>
      <c r="AO108" s="389"/>
    </row>
    <row r="109" spans="1:41" x14ac:dyDescent="0.25">
      <c r="A109" s="595"/>
      <c r="B109" s="592"/>
      <c r="C109" s="592"/>
      <c r="D109" s="592"/>
      <c r="E109" s="592"/>
      <c r="F109" s="587"/>
      <c r="G109" s="597"/>
      <c r="H109" s="593" t="s">
        <v>20</v>
      </c>
      <c r="I109" s="401" t="s">
        <v>322</v>
      </c>
      <c r="J109" s="402">
        <v>0</v>
      </c>
      <c r="K109" s="402">
        <v>0</v>
      </c>
      <c r="L109" s="402">
        <v>0</v>
      </c>
      <c r="M109" s="402">
        <v>0</v>
      </c>
      <c r="N109" s="402">
        <v>0</v>
      </c>
      <c r="O109" s="402">
        <v>0</v>
      </c>
      <c r="P109" s="402">
        <v>0</v>
      </c>
      <c r="Q109" s="402">
        <v>0</v>
      </c>
      <c r="R109" s="402">
        <v>0</v>
      </c>
      <c r="S109" s="402">
        <v>0</v>
      </c>
      <c r="T109" s="402">
        <v>0</v>
      </c>
      <c r="U109" s="402">
        <v>0</v>
      </c>
      <c r="V109" s="401">
        <f t="shared" si="1"/>
        <v>0</v>
      </c>
      <c r="W109" s="401"/>
      <c r="X109" s="401"/>
      <c r="Y109" s="401"/>
      <c r="Z109" s="389"/>
      <c r="AA109" s="389"/>
      <c r="AB109" s="389"/>
      <c r="AC109" s="389"/>
      <c r="AD109" s="389"/>
      <c r="AE109" s="389"/>
      <c r="AF109" s="389"/>
      <c r="AG109" s="389"/>
      <c r="AH109" s="389"/>
      <c r="AI109" s="389"/>
      <c r="AJ109" s="389"/>
      <c r="AK109" s="389"/>
      <c r="AL109" s="389"/>
      <c r="AM109" s="389"/>
      <c r="AN109" s="389"/>
      <c r="AO109" s="389"/>
    </row>
    <row r="110" spans="1:41" x14ac:dyDescent="0.25">
      <c r="A110" s="595"/>
      <c r="B110" s="592"/>
      <c r="C110" s="592"/>
      <c r="D110" s="592"/>
      <c r="E110" s="592"/>
      <c r="F110" s="588"/>
      <c r="G110" s="598"/>
      <c r="H110" s="593"/>
      <c r="I110" s="401" t="s">
        <v>21</v>
      </c>
      <c r="J110" s="402">
        <v>0</v>
      </c>
      <c r="K110" s="402">
        <v>0</v>
      </c>
      <c r="L110" s="402">
        <v>0</v>
      </c>
      <c r="M110" s="402">
        <v>0</v>
      </c>
      <c r="N110" s="402">
        <v>0</v>
      </c>
      <c r="O110" s="402">
        <v>0</v>
      </c>
      <c r="P110" s="402">
        <v>0</v>
      </c>
      <c r="Q110" s="402">
        <v>0</v>
      </c>
      <c r="R110" s="402">
        <v>0</v>
      </c>
      <c r="S110" s="402">
        <v>0</v>
      </c>
      <c r="T110" s="402">
        <v>0</v>
      </c>
      <c r="U110" s="402">
        <v>0</v>
      </c>
      <c r="V110" s="401">
        <f t="shared" si="1"/>
        <v>0</v>
      </c>
      <c r="W110" s="401"/>
      <c r="X110" s="401"/>
      <c r="Y110" s="401"/>
      <c r="Z110" s="389"/>
      <c r="AA110" s="389"/>
      <c r="AB110" s="389"/>
      <c r="AC110" s="389"/>
      <c r="AD110" s="389"/>
      <c r="AE110" s="389"/>
      <c r="AF110" s="389"/>
      <c r="AG110" s="389"/>
      <c r="AH110" s="389"/>
      <c r="AI110" s="389"/>
      <c r="AJ110" s="389"/>
      <c r="AK110" s="389"/>
      <c r="AL110" s="389"/>
      <c r="AM110" s="389"/>
      <c r="AN110" s="389"/>
      <c r="AO110" s="389"/>
    </row>
    <row r="111" spans="1:41" x14ac:dyDescent="0.25">
      <c r="A111" s="595" t="s">
        <v>346</v>
      </c>
      <c r="B111" s="592"/>
      <c r="C111" s="592"/>
      <c r="D111" s="592"/>
      <c r="E111" s="592" t="s">
        <v>347</v>
      </c>
      <c r="F111" s="586" t="s">
        <v>348</v>
      </c>
      <c r="G111" s="596" t="s">
        <v>349</v>
      </c>
      <c r="H111" s="594" t="s">
        <v>17</v>
      </c>
      <c r="I111" s="401" t="s">
        <v>317</v>
      </c>
      <c r="J111" s="402">
        <v>5</v>
      </c>
      <c r="K111" s="402">
        <v>2</v>
      </c>
      <c r="L111" s="402">
        <v>0</v>
      </c>
      <c r="M111" s="402">
        <v>0</v>
      </c>
      <c r="N111" s="402">
        <v>5</v>
      </c>
      <c r="O111" s="402">
        <v>2</v>
      </c>
      <c r="P111" s="402">
        <v>0</v>
      </c>
      <c r="Q111" s="402">
        <f>SUM(O111,N111)</f>
        <v>7</v>
      </c>
      <c r="R111" s="402">
        <v>3</v>
      </c>
      <c r="S111" s="402">
        <v>2</v>
      </c>
      <c r="T111" s="402">
        <v>0</v>
      </c>
      <c r="U111" s="402">
        <v>0</v>
      </c>
      <c r="V111" s="401">
        <f t="shared" si="1"/>
        <v>7</v>
      </c>
      <c r="W111" s="401"/>
      <c r="X111" s="401"/>
      <c r="Y111" s="401"/>
      <c r="Z111" s="389"/>
      <c r="AA111" s="389"/>
      <c r="AB111" s="389"/>
      <c r="AC111" s="389"/>
      <c r="AD111" s="389"/>
      <c r="AE111" s="389"/>
      <c r="AF111" s="389"/>
      <c r="AG111" s="389"/>
      <c r="AH111" s="389"/>
      <c r="AI111" s="389"/>
      <c r="AJ111" s="389"/>
      <c r="AK111" s="389"/>
      <c r="AL111" s="389"/>
      <c r="AM111" s="389"/>
      <c r="AN111" s="389"/>
      <c r="AO111" s="389"/>
    </row>
    <row r="112" spans="1:41" x14ac:dyDescent="0.25">
      <c r="A112" s="595"/>
      <c r="B112" s="592"/>
      <c r="C112" s="592"/>
      <c r="D112" s="592"/>
      <c r="E112" s="592"/>
      <c r="F112" s="587"/>
      <c r="G112" s="597"/>
      <c r="H112" s="594"/>
      <c r="I112" s="401" t="s">
        <v>318</v>
      </c>
      <c r="J112" s="402">
        <v>15</v>
      </c>
      <c r="K112" s="402">
        <v>10</v>
      </c>
      <c r="L112" s="402">
        <v>0</v>
      </c>
      <c r="M112" s="402">
        <f>SUM(K112,J112)</f>
        <v>25</v>
      </c>
      <c r="N112" s="402">
        <v>10</v>
      </c>
      <c r="O112" s="402">
        <v>10</v>
      </c>
      <c r="P112" s="402">
        <v>0</v>
      </c>
      <c r="Q112" s="402">
        <f>SUM(O112,N112)</f>
        <v>20</v>
      </c>
      <c r="R112" s="402">
        <v>25</v>
      </c>
      <c r="S112" s="402">
        <v>15</v>
      </c>
      <c r="T112" s="402">
        <v>0</v>
      </c>
      <c r="U112" s="402">
        <v>0</v>
      </c>
      <c r="V112" s="401">
        <f t="shared" si="1"/>
        <v>45</v>
      </c>
      <c r="W112" s="401"/>
      <c r="X112" s="401"/>
      <c r="Y112" s="401"/>
      <c r="Z112" s="389"/>
      <c r="AA112" s="389"/>
      <c r="AB112" s="389"/>
      <c r="AC112" s="389"/>
      <c r="AD112" s="389"/>
      <c r="AE112" s="389"/>
      <c r="AF112" s="389"/>
      <c r="AG112" s="389"/>
      <c r="AH112" s="389"/>
      <c r="AI112" s="389"/>
      <c r="AJ112" s="389"/>
      <c r="AK112" s="389"/>
      <c r="AL112" s="389"/>
      <c r="AM112" s="389"/>
      <c r="AN112" s="389"/>
      <c r="AO112" s="389"/>
    </row>
    <row r="113" spans="1:41" x14ac:dyDescent="0.25">
      <c r="A113" s="595"/>
      <c r="B113" s="592"/>
      <c r="C113" s="592"/>
      <c r="D113" s="592"/>
      <c r="E113" s="592"/>
      <c r="F113" s="587"/>
      <c r="G113" s="597"/>
      <c r="H113" s="594"/>
      <c r="I113" s="401" t="s">
        <v>319</v>
      </c>
      <c r="J113" s="402">
        <v>50</v>
      </c>
      <c r="K113" s="402">
        <v>40</v>
      </c>
      <c r="L113" s="402">
        <v>0</v>
      </c>
      <c r="M113" s="402">
        <f>SUM(K113,J113)</f>
        <v>90</v>
      </c>
      <c r="N113" s="402">
        <v>40</v>
      </c>
      <c r="O113" s="402">
        <v>40</v>
      </c>
      <c r="P113" s="402">
        <v>0</v>
      </c>
      <c r="Q113" s="402">
        <f>SUM(O113,N113)</f>
        <v>80</v>
      </c>
      <c r="R113" s="402">
        <v>35</v>
      </c>
      <c r="S113" s="402">
        <v>30</v>
      </c>
      <c r="T113" s="402">
        <v>0</v>
      </c>
      <c r="U113" s="402">
        <v>0</v>
      </c>
      <c r="V113" s="401">
        <f t="shared" si="1"/>
        <v>170</v>
      </c>
      <c r="W113" s="401"/>
      <c r="X113" s="401"/>
      <c r="Y113" s="401"/>
      <c r="Z113" s="389"/>
      <c r="AA113" s="389"/>
      <c r="AB113" s="389"/>
      <c r="AC113" s="389"/>
      <c r="AD113" s="389"/>
      <c r="AE113" s="389"/>
      <c r="AF113" s="389"/>
      <c r="AG113" s="389"/>
      <c r="AH113" s="389"/>
      <c r="AI113" s="389"/>
      <c r="AJ113" s="389"/>
      <c r="AK113" s="389"/>
      <c r="AL113" s="389"/>
      <c r="AM113" s="389"/>
      <c r="AN113" s="389"/>
      <c r="AO113" s="389"/>
    </row>
    <row r="114" spans="1:41" x14ac:dyDescent="0.25">
      <c r="A114" s="595"/>
      <c r="B114" s="592"/>
      <c r="C114" s="592"/>
      <c r="D114" s="592"/>
      <c r="E114" s="592"/>
      <c r="F114" s="587"/>
      <c r="G114" s="597"/>
      <c r="H114" s="594"/>
      <c r="I114" s="401" t="s">
        <v>320</v>
      </c>
      <c r="J114" s="402">
        <v>60</v>
      </c>
      <c r="K114" s="402">
        <v>45</v>
      </c>
      <c r="L114" s="402">
        <v>0</v>
      </c>
      <c r="M114" s="402">
        <f>SUM(K114,J114)</f>
        <v>105</v>
      </c>
      <c r="N114" s="402">
        <v>55</v>
      </c>
      <c r="O114" s="402">
        <v>40</v>
      </c>
      <c r="P114" s="402">
        <v>0</v>
      </c>
      <c r="Q114" s="402">
        <f>SUM(O114,N114)</f>
        <v>95</v>
      </c>
      <c r="R114" s="402">
        <v>35</v>
      </c>
      <c r="S114" s="402">
        <v>30</v>
      </c>
      <c r="T114" s="402">
        <v>0</v>
      </c>
      <c r="U114" s="402">
        <v>0</v>
      </c>
      <c r="V114" s="401">
        <f t="shared" si="1"/>
        <v>200</v>
      </c>
      <c r="W114" s="401"/>
      <c r="X114" s="401"/>
      <c r="Y114" s="401"/>
      <c r="Z114" s="389"/>
      <c r="AA114" s="389"/>
      <c r="AB114" s="389"/>
      <c r="AC114" s="389"/>
      <c r="AD114" s="389"/>
      <c r="AE114" s="389"/>
      <c r="AF114" s="389"/>
      <c r="AG114" s="389"/>
      <c r="AH114" s="389"/>
      <c r="AI114" s="389"/>
      <c r="AJ114" s="389"/>
      <c r="AK114" s="389"/>
      <c r="AL114" s="389"/>
      <c r="AM114" s="389"/>
      <c r="AN114" s="389"/>
      <c r="AO114" s="389"/>
    </row>
    <row r="115" spans="1:41" x14ac:dyDescent="0.25">
      <c r="A115" s="595"/>
      <c r="B115" s="592"/>
      <c r="C115" s="592"/>
      <c r="D115" s="592"/>
      <c r="E115" s="592"/>
      <c r="F115" s="587"/>
      <c r="G115" s="597"/>
      <c r="H115" s="594"/>
      <c r="I115" s="401" t="s">
        <v>321</v>
      </c>
      <c r="J115" s="402">
        <v>5</v>
      </c>
      <c r="K115" s="402">
        <v>5</v>
      </c>
      <c r="L115" s="402">
        <v>0</v>
      </c>
      <c r="M115" s="402">
        <f>SUM(K115,J115)</f>
        <v>10</v>
      </c>
      <c r="N115" s="402">
        <v>2</v>
      </c>
      <c r="O115" s="402">
        <v>0</v>
      </c>
      <c r="P115" s="402">
        <v>0</v>
      </c>
      <c r="Q115" s="402">
        <f>SUM(N115)</f>
        <v>2</v>
      </c>
      <c r="R115" s="402">
        <v>2</v>
      </c>
      <c r="S115" s="402">
        <v>0</v>
      </c>
      <c r="T115" s="402">
        <v>0</v>
      </c>
      <c r="U115" s="402">
        <v>0</v>
      </c>
      <c r="V115" s="401">
        <f t="shared" si="1"/>
        <v>12</v>
      </c>
      <c r="W115" s="401"/>
      <c r="X115" s="401"/>
      <c r="Y115" s="401"/>
      <c r="Z115" s="389"/>
      <c r="AA115" s="389"/>
      <c r="AB115" s="389"/>
      <c r="AC115" s="389"/>
      <c r="AD115" s="389"/>
      <c r="AE115" s="389"/>
      <c r="AF115" s="389"/>
      <c r="AG115" s="389"/>
      <c r="AH115" s="389"/>
      <c r="AI115" s="389"/>
      <c r="AJ115" s="389"/>
      <c r="AK115" s="389"/>
      <c r="AL115" s="389"/>
      <c r="AM115" s="389"/>
      <c r="AN115" s="389"/>
      <c r="AO115" s="389"/>
    </row>
    <row r="116" spans="1:41" x14ac:dyDescent="0.25">
      <c r="A116" s="595"/>
      <c r="B116" s="592"/>
      <c r="C116" s="592"/>
      <c r="D116" s="592"/>
      <c r="E116" s="592"/>
      <c r="F116" s="587"/>
      <c r="G116" s="597"/>
      <c r="H116" s="592" t="s">
        <v>18</v>
      </c>
      <c r="I116" s="401" t="s">
        <v>22</v>
      </c>
      <c r="J116" s="402">
        <v>0</v>
      </c>
      <c r="K116" s="402">
        <v>0</v>
      </c>
      <c r="L116" s="402">
        <v>0</v>
      </c>
      <c r="M116" s="402">
        <v>0</v>
      </c>
      <c r="N116" s="402">
        <v>0</v>
      </c>
      <c r="O116" s="402">
        <v>0</v>
      </c>
      <c r="P116" s="402">
        <v>0</v>
      </c>
      <c r="Q116" s="402">
        <v>0</v>
      </c>
      <c r="R116" s="402">
        <v>0</v>
      </c>
      <c r="S116" s="402">
        <v>0</v>
      </c>
      <c r="T116" s="402">
        <v>0</v>
      </c>
      <c r="U116" s="402">
        <v>0</v>
      </c>
      <c r="V116" s="401">
        <f t="shared" si="1"/>
        <v>0</v>
      </c>
      <c r="W116" s="401"/>
      <c r="X116" s="401"/>
      <c r="Y116" s="401"/>
      <c r="Z116" s="389"/>
      <c r="AA116" s="389"/>
      <c r="AB116" s="389"/>
      <c r="AC116" s="389"/>
      <c r="AD116" s="389"/>
      <c r="AE116" s="389"/>
      <c r="AF116" s="389"/>
      <c r="AG116" s="389"/>
      <c r="AH116" s="389"/>
      <c r="AI116" s="389"/>
      <c r="AJ116" s="389"/>
      <c r="AK116" s="389"/>
      <c r="AL116" s="389"/>
      <c r="AM116" s="389"/>
      <c r="AN116" s="389"/>
      <c r="AO116" s="389"/>
    </row>
    <row r="117" spans="1:41" x14ac:dyDescent="0.25">
      <c r="A117" s="595"/>
      <c r="B117" s="592"/>
      <c r="C117" s="592"/>
      <c r="D117" s="592"/>
      <c r="E117" s="592"/>
      <c r="F117" s="587"/>
      <c r="G117" s="597"/>
      <c r="H117" s="592"/>
      <c r="I117" s="401" t="s">
        <v>19</v>
      </c>
      <c r="J117" s="402">
        <v>0</v>
      </c>
      <c r="K117" s="402">
        <v>0</v>
      </c>
      <c r="L117" s="402">
        <v>0</v>
      </c>
      <c r="M117" s="402">
        <v>0</v>
      </c>
      <c r="N117" s="402">
        <v>0</v>
      </c>
      <c r="O117" s="402">
        <v>0</v>
      </c>
      <c r="P117" s="402">
        <v>0</v>
      </c>
      <c r="Q117" s="402">
        <v>0</v>
      </c>
      <c r="R117" s="402">
        <v>0</v>
      </c>
      <c r="S117" s="402">
        <v>0</v>
      </c>
      <c r="T117" s="402">
        <v>0</v>
      </c>
      <c r="U117" s="402">
        <v>0</v>
      </c>
      <c r="V117" s="401">
        <f t="shared" si="1"/>
        <v>0</v>
      </c>
      <c r="W117" s="401"/>
      <c r="X117" s="401"/>
      <c r="Y117" s="401"/>
      <c r="Z117" s="389"/>
      <c r="AA117" s="389"/>
      <c r="AB117" s="389"/>
      <c r="AC117" s="389"/>
      <c r="AD117" s="389"/>
      <c r="AE117" s="389"/>
      <c r="AF117" s="389"/>
      <c r="AG117" s="389"/>
      <c r="AH117" s="389"/>
      <c r="AI117" s="389"/>
      <c r="AJ117" s="389"/>
      <c r="AK117" s="389"/>
      <c r="AL117" s="389"/>
      <c r="AM117" s="389"/>
      <c r="AN117" s="389"/>
      <c r="AO117" s="389"/>
    </row>
    <row r="118" spans="1:41" x14ac:dyDescent="0.25">
      <c r="A118" s="595"/>
      <c r="B118" s="592"/>
      <c r="C118" s="592"/>
      <c r="D118" s="592"/>
      <c r="E118" s="592"/>
      <c r="F118" s="587"/>
      <c r="G118" s="597"/>
      <c r="H118" s="593" t="s">
        <v>20</v>
      </c>
      <c r="I118" s="401" t="s">
        <v>322</v>
      </c>
      <c r="J118" s="402">
        <v>0</v>
      </c>
      <c r="K118" s="402">
        <v>0</v>
      </c>
      <c r="L118" s="402">
        <v>0</v>
      </c>
      <c r="M118" s="402">
        <v>0</v>
      </c>
      <c r="N118" s="402">
        <v>0</v>
      </c>
      <c r="O118" s="402">
        <v>0</v>
      </c>
      <c r="P118" s="402">
        <v>0</v>
      </c>
      <c r="Q118" s="402">
        <v>0</v>
      </c>
      <c r="R118" s="402">
        <v>0</v>
      </c>
      <c r="S118" s="402">
        <v>0</v>
      </c>
      <c r="T118" s="402">
        <v>0</v>
      </c>
      <c r="U118" s="402">
        <v>0</v>
      </c>
      <c r="V118" s="401">
        <f t="shared" si="1"/>
        <v>0</v>
      </c>
      <c r="W118" s="401"/>
      <c r="X118" s="401"/>
      <c r="Y118" s="401"/>
      <c r="Z118" s="389"/>
      <c r="AA118" s="389"/>
      <c r="AB118" s="389"/>
      <c r="AC118" s="389"/>
      <c r="AD118" s="389"/>
      <c r="AE118" s="389"/>
      <c r="AF118" s="389"/>
      <c r="AG118" s="389"/>
      <c r="AH118" s="389"/>
      <c r="AI118" s="389"/>
      <c r="AJ118" s="389"/>
      <c r="AK118" s="389"/>
      <c r="AL118" s="389"/>
      <c r="AM118" s="389"/>
      <c r="AN118" s="389"/>
      <c r="AO118" s="389"/>
    </row>
    <row r="119" spans="1:41" x14ac:dyDescent="0.25">
      <c r="A119" s="595"/>
      <c r="B119" s="592"/>
      <c r="C119" s="592"/>
      <c r="D119" s="592"/>
      <c r="E119" s="592"/>
      <c r="F119" s="588"/>
      <c r="G119" s="598"/>
      <c r="H119" s="593"/>
      <c r="I119" s="401" t="s">
        <v>21</v>
      </c>
      <c r="J119" s="402">
        <v>0</v>
      </c>
      <c r="K119" s="402">
        <v>0</v>
      </c>
      <c r="L119" s="402">
        <v>0</v>
      </c>
      <c r="M119" s="402">
        <v>0</v>
      </c>
      <c r="N119" s="402">
        <v>0</v>
      </c>
      <c r="O119" s="402">
        <v>0</v>
      </c>
      <c r="P119" s="402">
        <v>0</v>
      </c>
      <c r="Q119" s="402">
        <v>0</v>
      </c>
      <c r="R119" s="402">
        <v>0</v>
      </c>
      <c r="S119" s="402">
        <v>0</v>
      </c>
      <c r="T119" s="402">
        <v>0</v>
      </c>
      <c r="U119" s="402">
        <v>0</v>
      </c>
      <c r="V119" s="401">
        <f t="shared" si="1"/>
        <v>0</v>
      </c>
      <c r="W119" s="401"/>
      <c r="X119" s="401"/>
      <c r="Y119" s="401"/>
      <c r="Z119" s="389"/>
      <c r="AA119" s="389"/>
      <c r="AB119" s="389"/>
      <c r="AC119" s="389"/>
      <c r="AD119" s="389"/>
      <c r="AE119" s="389"/>
      <c r="AF119" s="389"/>
      <c r="AG119" s="389"/>
      <c r="AH119" s="389"/>
      <c r="AI119" s="389"/>
      <c r="AJ119" s="389"/>
      <c r="AK119" s="389"/>
      <c r="AL119" s="389"/>
      <c r="AM119" s="389"/>
      <c r="AN119" s="389"/>
      <c r="AO119" s="389"/>
    </row>
    <row r="120" spans="1:41" x14ac:dyDescent="0.25">
      <c r="A120" s="595" t="s">
        <v>346</v>
      </c>
      <c r="B120" s="592"/>
      <c r="C120" s="592"/>
      <c r="D120" s="592"/>
      <c r="E120" s="592" t="s">
        <v>350</v>
      </c>
      <c r="F120" s="586" t="s">
        <v>351</v>
      </c>
      <c r="G120" s="586">
        <v>15</v>
      </c>
      <c r="H120" s="594" t="s">
        <v>17</v>
      </c>
      <c r="I120" s="401" t="s">
        <v>317</v>
      </c>
      <c r="J120" s="402">
        <v>0</v>
      </c>
      <c r="K120" s="402">
        <v>0</v>
      </c>
      <c r="L120" s="402">
        <v>0</v>
      </c>
      <c r="M120" s="402">
        <v>0</v>
      </c>
      <c r="N120" s="402">
        <v>0</v>
      </c>
      <c r="O120" s="402">
        <v>0</v>
      </c>
      <c r="P120" s="402">
        <v>0</v>
      </c>
      <c r="Q120" s="402">
        <v>0</v>
      </c>
      <c r="R120" s="402">
        <v>0</v>
      </c>
      <c r="S120" s="402">
        <v>0</v>
      </c>
      <c r="T120" s="402">
        <v>0</v>
      </c>
      <c r="U120" s="402">
        <v>0</v>
      </c>
      <c r="V120" s="401">
        <f t="shared" si="1"/>
        <v>0</v>
      </c>
      <c r="W120" s="401"/>
      <c r="X120" s="401"/>
      <c r="Y120" s="401"/>
      <c r="Z120" s="389"/>
      <c r="AA120" s="389"/>
      <c r="AB120" s="389"/>
      <c r="AC120" s="389"/>
      <c r="AD120" s="389"/>
      <c r="AE120" s="389"/>
      <c r="AF120" s="389"/>
      <c r="AG120" s="389"/>
      <c r="AH120" s="389"/>
      <c r="AI120" s="389"/>
      <c r="AJ120" s="389"/>
      <c r="AK120" s="389"/>
      <c r="AL120" s="389"/>
      <c r="AM120" s="389"/>
      <c r="AN120" s="389"/>
      <c r="AO120" s="389"/>
    </row>
    <row r="121" spans="1:41" x14ac:dyDescent="0.25">
      <c r="A121" s="595"/>
      <c r="B121" s="592"/>
      <c r="C121" s="592"/>
      <c r="D121" s="592"/>
      <c r="E121" s="592"/>
      <c r="F121" s="587"/>
      <c r="G121" s="587"/>
      <c r="H121" s="594"/>
      <c r="I121" s="401" t="s">
        <v>318</v>
      </c>
      <c r="J121" s="402">
        <v>0</v>
      </c>
      <c r="K121" s="402">
        <v>0</v>
      </c>
      <c r="L121" s="402">
        <v>0</v>
      </c>
      <c r="M121" s="402">
        <v>0</v>
      </c>
      <c r="N121" s="402">
        <v>0</v>
      </c>
      <c r="O121" s="402">
        <v>1</v>
      </c>
      <c r="P121" s="402">
        <v>0</v>
      </c>
      <c r="Q121" s="402">
        <v>1</v>
      </c>
      <c r="R121" s="402">
        <v>0</v>
      </c>
      <c r="S121" s="402">
        <v>1</v>
      </c>
      <c r="T121" s="402">
        <v>0</v>
      </c>
      <c r="U121" s="402">
        <f>SUM(R121:T121)</f>
        <v>1</v>
      </c>
      <c r="V121" s="401">
        <f t="shared" si="1"/>
        <v>2</v>
      </c>
      <c r="W121" s="401"/>
      <c r="X121" s="401"/>
      <c r="Y121" s="401"/>
      <c r="Z121" s="389"/>
      <c r="AA121" s="389"/>
      <c r="AB121" s="389"/>
      <c r="AC121" s="389"/>
      <c r="AD121" s="389"/>
      <c r="AE121" s="389"/>
      <c r="AF121" s="389"/>
      <c r="AG121" s="389"/>
      <c r="AH121" s="389"/>
      <c r="AI121" s="389"/>
      <c r="AJ121" s="389"/>
      <c r="AK121" s="389"/>
      <c r="AL121" s="389"/>
      <c r="AM121" s="389"/>
      <c r="AN121" s="389"/>
      <c r="AO121" s="389"/>
    </row>
    <row r="122" spans="1:41" x14ac:dyDescent="0.25">
      <c r="A122" s="595"/>
      <c r="B122" s="592"/>
      <c r="C122" s="592"/>
      <c r="D122" s="592"/>
      <c r="E122" s="592"/>
      <c r="F122" s="587"/>
      <c r="G122" s="587"/>
      <c r="H122" s="594"/>
      <c r="I122" s="401" t="s">
        <v>319</v>
      </c>
      <c r="J122" s="402">
        <v>0</v>
      </c>
      <c r="K122" s="402">
        <v>0</v>
      </c>
      <c r="L122" s="402">
        <v>0</v>
      </c>
      <c r="M122" s="402">
        <v>0</v>
      </c>
      <c r="N122" s="402">
        <v>0</v>
      </c>
      <c r="O122" s="402">
        <v>0</v>
      </c>
      <c r="P122" s="402">
        <v>0</v>
      </c>
      <c r="Q122" s="402">
        <v>0</v>
      </c>
      <c r="R122" s="402">
        <v>0</v>
      </c>
      <c r="S122" s="402">
        <v>0</v>
      </c>
      <c r="T122" s="402">
        <v>0</v>
      </c>
      <c r="U122" s="402">
        <v>0</v>
      </c>
      <c r="V122" s="401">
        <f t="shared" si="1"/>
        <v>0</v>
      </c>
      <c r="W122" s="401"/>
      <c r="X122" s="401"/>
      <c r="Y122" s="401"/>
      <c r="Z122" s="389"/>
      <c r="AA122" s="389"/>
      <c r="AB122" s="389"/>
      <c r="AC122" s="389"/>
      <c r="AD122" s="389"/>
      <c r="AE122" s="389"/>
      <c r="AF122" s="389"/>
      <c r="AG122" s="389"/>
      <c r="AH122" s="389"/>
      <c r="AI122" s="389"/>
      <c r="AJ122" s="389"/>
      <c r="AK122" s="389"/>
      <c r="AL122" s="389"/>
      <c r="AM122" s="389"/>
      <c r="AN122" s="389"/>
      <c r="AO122" s="389"/>
    </row>
    <row r="123" spans="1:41" x14ac:dyDescent="0.25">
      <c r="A123" s="595"/>
      <c r="B123" s="592"/>
      <c r="C123" s="592"/>
      <c r="D123" s="592"/>
      <c r="E123" s="592"/>
      <c r="F123" s="587"/>
      <c r="G123" s="587"/>
      <c r="H123" s="594"/>
      <c r="I123" s="401" t="s">
        <v>320</v>
      </c>
      <c r="J123" s="402">
        <v>0</v>
      </c>
      <c r="K123" s="402">
        <v>0</v>
      </c>
      <c r="L123" s="402">
        <v>0</v>
      </c>
      <c r="M123" s="402">
        <v>0</v>
      </c>
      <c r="N123" s="402">
        <v>0</v>
      </c>
      <c r="O123" s="402">
        <v>0</v>
      </c>
      <c r="P123" s="402">
        <v>0</v>
      </c>
      <c r="Q123" s="402">
        <v>0</v>
      </c>
      <c r="R123" s="402">
        <v>1</v>
      </c>
      <c r="S123" s="402">
        <v>0</v>
      </c>
      <c r="T123" s="402">
        <v>0</v>
      </c>
      <c r="U123" s="402">
        <f>SUM(R123:T123)</f>
        <v>1</v>
      </c>
      <c r="V123" s="401">
        <f t="shared" si="1"/>
        <v>1</v>
      </c>
      <c r="W123" s="401"/>
      <c r="X123" s="401"/>
      <c r="Y123" s="401"/>
      <c r="Z123" s="389"/>
      <c r="AA123" s="389"/>
      <c r="AB123" s="389"/>
      <c r="AC123" s="389"/>
      <c r="AD123" s="389"/>
      <c r="AE123" s="389"/>
      <c r="AF123" s="389"/>
      <c r="AG123" s="389"/>
      <c r="AH123" s="389"/>
      <c r="AI123" s="389"/>
      <c r="AJ123" s="389"/>
      <c r="AK123" s="389"/>
      <c r="AL123" s="389"/>
      <c r="AM123" s="389"/>
      <c r="AN123" s="389"/>
      <c r="AO123" s="389"/>
    </row>
    <row r="124" spans="1:41" x14ac:dyDescent="0.25">
      <c r="A124" s="595"/>
      <c r="B124" s="592"/>
      <c r="C124" s="592"/>
      <c r="D124" s="592"/>
      <c r="E124" s="592"/>
      <c r="F124" s="587"/>
      <c r="G124" s="587"/>
      <c r="H124" s="594"/>
      <c r="I124" s="401" t="s">
        <v>321</v>
      </c>
      <c r="J124" s="402">
        <v>0</v>
      </c>
      <c r="K124" s="402">
        <v>0</v>
      </c>
      <c r="L124" s="402">
        <v>0</v>
      </c>
      <c r="M124" s="402">
        <v>0</v>
      </c>
      <c r="N124" s="402">
        <v>0</v>
      </c>
      <c r="O124" s="402">
        <v>0</v>
      </c>
      <c r="P124" s="402">
        <v>0</v>
      </c>
      <c r="Q124" s="402">
        <v>0</v>
      </c>
      <c r="R124" s="402">
        <v>0</v>
      </c>
      <c r="S124" s="402">
        <v>0</v>
      </c>
      <c r="T124" s="402">
        <v>0</v>
      </c>
      <c r="U124" s="402">
        <v>0</v>
      </c>
      <c r="V124" s="401">
        <f t="shared" si="1"/>
        <v>0</v>
      </c>
      <c r="W124" s="401"/>
      <c r="X124" s="401"/>
      <c r="Y124" s="401"/>
      <c r="Z124" s="389"/>
      <c r="AA124" s="389"/>
      <c r="AB124" s="389"/>
      <c r="AC124" s="389"/>
      <c r="AD124" s="389"/>
      <c r="AE124" s="389"/>
      <c r="AF124" s="389"/>
      <c r="AG124" s="389"/>
      <c r="AH124" s="389"/>
      <c r="AI124" s="389"/>
      <c r="AJ124" s="389"/>
      <c r="AK124" s="389"/>
      <c r="AL124" s="389"/>
      <c r="AM124" s="389"/>
      <c r="AN124" s="389"/>
      <c r="AO124" s="389"/>
    </row>
    <row r="125" spans="1:41" x14ac:dyDescent="0.25">
      <c r="A125" s="595"/>
      <c r="B125" s="592"/>
      <c r="C125" s="592"/>
      <c r="D125" s="592"/>
      <c r="E125" s="592"/>
      <c r="F125" s="587"/>
      <c r="G125" s="587"/>
      <c r="H125" s="592" t="s">
        <v>18</v>
      </c>
      <c r="I125" s="401" t="s">
        <v>22</v>
      </c>
      <c r="J125" s="402">
        <v>0</v>
      </c>
      <c r="K125" s="402">
        <v>0</v>
      </c>
      <c r="L125" s="402">
        <v>0</v>
      </c>
      <c r="M125" s="402">
        <v>0</v>
      </c>
      <c r="N125" s="402">
        <v>0</v>
      </c>
      <c r="O125" s="402">
        <v>0</v>
      </c>
      <c r="P125" s="402">
        <v>0</v>
      </c>
      <c r="Q125" s="402">
        <v>0</v>
      </c>
      <c r="R125" s="402">
        <v>0</v>
      </c>
      <c r="S125" s="402">
        <v>0</v>
      </c>
      <c r="T125" s="402">
        <v>0</v>
      </c>
      <c r="U125" s="402">
        <v>0</v>
      </c>
      <c r="V125" s="401">
        <f t="shared" si="1"/>
        <v>0</v>
      </c>
      <c r="W125" s="401"/>
      <c r="X125" s="401"/>
      <c r="Y125" s="401"/>
      <c r="Z125" s="389"/>
      <c r="AA125" s="389"/>
      <c r="AB125" s="389"/>
      <c r="AC125" s="389"/>
      <c r="AD125" s="389"/>
      <c r="AE125" s="389"/>
      <c r="AF125" s="389"/>
      <c r="AG125" s="389"/>
      <c r="AH125" s="389"/>
      <c r="AI125" s="389"/>
      <c r="AJ125" s="389"/>
      <c r="AK125" s="389"/>
      <c r="AL125" s="389"/>
      <c r="AM125" s="389"/>
      <c r="AN125" s="389"/>
      <c r="AO125" s="389"/>
    </row>
    <row r="126" spans="1:41" x14ac:dyDescent="0.25">
      <c r="A126" s="595"/>
      <c r="B126" s="592"/>
      <c r="C126" s="592"/>
      <c r="D126" s="592"/>
      <c r="E126" s="592"/>
      <c r="F126" s="587"/>
      <c r="G126" s="587"/>
      <c r="H126" s="592"/>
      <c r="I126" s="401" t="s">
        <v>19</v>
      </c>
      <c r="J126" s="402">
        <v>0</v>
      </c>
      <c r="K126" s="402">
        <v>0</v>
      </c>
      <c r="L126" s="402">
        <v>0</v>
      </c>
      <c r="M126" s="402">
        <v>0</v>
      </c>
      <c r="N126" s="402">
        <v>0</v>
      </c>
      <c r="O126" s="402">
        <v>0</v>
      </c>
      <c r="P126" s="402">
        <v>0</v>
      </c>
      <c r="Q126" s="402">
        <v>0</v>
      </c>
      <c r="R126" s="402">
        <v>0</v>
      </c>
      <c r="S126" s="402">
        <v>0</v>
      </c>
      <c r="T126" s="402">
        <v>0</v>
      </c>
      <c r="U126" s="402">
        <v>0</v>
      </c>
      <c r="V126" s="401">
        <f t="shared" si="1"/>
        <v>0</v>
      </c>
      <c r="W126" s="401"/>
      <c r="X126" s="401"/>
      <c r="Y126" s="401"/>
      <c r="Z126" s="389"/>
      <c r="AA126" s="389"/>
      <c r="AB126" s="389"/>
      <c r="AC126" s="389"/>
      <c r="AD126" s="389"/>
      <c r="AE126" s="389"/>
      <c r="AF126" s="389"/>
      <c r="AG126" s="389"/>
      <c r="AH126" s="389"/>
      <c r="AI126" s="389"/>
      <c r="AJ126" s="389"/>
      <c r="AK126" s="389"/>
      <c r="AL126" s="389"/>
      <c r="AM126" s="389"/>
      <c r="AN126" s="389"/>
      <c r="AO126" s="389"/>
    </row>
    <row r="127" spans="1:41" x14ac:dyDescent="0.25">
      <c r="A127" s="595"/>
      <c r="B127" s="592"/>
      <c r="C127" s="592"/>
      <c r="D127" s="592"/>
      <c r="E127" s="592"/>
      <c r="F127" s="587"/>
      <c r="G127" s="587"/>
      <c r="H127" s="593" t="s">
        <v>20</v>
      </c>
      <c r="I127" s="401" t="s">
        <v>322</v>
      </c>
      <c r="J127" s="402">
        <v>0</v>
      </c>
      <c r="K127" s="402">
        <v>0</v>
      </c>
      <c r="L127" s="402">
        <v>0</v>
      </c>
      <c r="M127" s="402">
        <v>0</v>
      </c>
      <c r="N127" s="402">
        <v>0</v>
      </c>
      <c r="O127" s="402">
        <v>0</v>
      </c>
      <c r="P127" s="402">
        <v>0</v>
      </c>
      <c r="Q127" s="402">
        <v>0</v>
      </c>
      <c r="R127" s="402">
        <v>0</v>
      </c>
      <c r="S127" s="402">
        <v>0</v>
      </c>
      <c r="T127" s="402">
        <v>0</v>
      </c>
      <c r="U127" s="402">
        <v>0</v>
      </c>
      <c r="V127" s="401">
        <f t="shared" si="1"/>
        <v>0</v>
      </c>
      <c r="W127" s="401"/>
      <c r="X127" s="401"/>
      <c r="Y127" s="401"/>
      <c r="Z127" s="389"/>
      <c r="AA127" s="389"/>
      <c r="AB127" s="389"/>
      <c r="AC127" s="389"/>
      <c r="AD127" s="389"/>
      <c r="AE127" s="389"/>
      <c r="AF127" s="389"/>
      <c r="AG127" s="389"/>
      <c r="AH127" s="389"/>
      <c r="AI127" s="389"/>
      <c r="AJ127" s="389"/>
      <c r="AK127" s="389"/>
      <c r="AL127" s="389"/>
      <c r="AM127" s="389"/>
      <c r="AN127" s="389"/>
      <c r="AO127" s="389"/>
    </row>
    <row r="128" spans="1:41" x14ac:dyDescent="0.25">
      <c r="A128" s="595"/>
      <c r="B128" s="592"/>
      <c r="C128" s="592"/>
      <c r="D128" s="592"/>
      <c r="E128" s="592"/>
      <c r="F128" s="588"/>
      <c r="G128" s="588"/>
      <c r="H128" s="593"/>
      <c r="I128" s="401" t="s">
        <v>21</v>
      </c>
      <c r="J128" s="402">
        <v>0</v>
      </c>
      <c r="K128" s="402">
        <v>0</v>
      </c>
      <c r="L128" s="402">
        <v>0</v>
      </c>
      <c r="M128" s="402">
        <v>0</v>
      </c>
      <c r="N128" s="402">
        <v>0</v>
      </c>
      <c r="O128" s="402">
        <v>0</v>
      </c>
      <c r="P128" s="402">
        <v>0</v>
      </c>
      <c r="Q128" s="402">
        <v>0</v>
      </c>
      <c r="R128" s="402">
        <v>0</v>
      </c>
      <c r="S128" s="402">
        <v>0</v>
      </c>
      <c r="T128" s="402">
        <v>0</v>
      </c>
      <c r="U128" s="402">
        <v>0</v>
      </c>
      <c r="V128" s="401">
        <f t="shared" si="1"/>
        <v>0</v>
      </c>
      <c r="W128" s="401"/>
      <c r="X128" s="401"/>
      <c r="Y128" s="401"/>
      <c r="Z128" s="389"/>
      <c r="AA128" s="389"/>
      <c r="AB128" s="389"/>
      <c r="AC128" s="389"/>
      <c r="AD128" s="389"/>
      <c r="AE128" s="389"/>
      <c r="AF128" s="389"/>
      <c r="AG128" s="389"/>
      <c r="AH128" s="389"/>
      <c r="AI128" s="389"/>
      <c r="AJ128" s="389"/>
      <c r="AK128" s="389"/>
      <c r="AL128" s="389"/>
      <c r="AM128" s="389"/>
      <c r="AN128" s="389"/>
      <c r="AO128" s="389"/>
    </row>
    <row r="129" spans="1:41" x14ac:dyDescent="0.25">
      <c r="A129" s="595" t="s">
        <v>346</v>
      </c>
      <c r="B129" s="592"/>
      <c r="C129" s="592"/>
      <c r="D129" s="592"/>
      <c r="E129" s="592" t="s">
        <v>352</v>
      </c>
      <c r="F129" s="586" t="s">
        <v>246</v>
      </c>
      <c r="G129" s="586">
        <v>1500</v>
      </c>
      <c r="H129" s="594" t="s">
        <v>17</v>
      </c>
      <c r="I129" s="401" t="s">
        <v>317</v>
      </c>
      <c r="J129" s="402">
        <v>0</v>
      </c>
      <c r="K129" s="402">
        <v>0</v>
      </c>
      <c r="L129" s="402">
        <v>0</v>
      </c>
      <c r="M129" s="402">
        <v>0</v>
      </c>
      <c r="N129" s="402">
        <v>0</v>
      </c>
      <c r="O129" s="402">
        <v>0</v>
      </c>
      <c r="P129" s="402">
        <v>0</v>
      </c>
      <c r="Q129" s="402">
        <v>0</v>
      </c>
      <c r="R129" s="402">
        <v>0</v>
      </c>
      <c r="S129" s="402">
        <v>0</v>
      </c>
      <c r="T129" s="402">
        <v>0</v>
      </c>
      <c r="U129" s="402">
        <v>0</v>
      </c>
      <c r="V129" s="401">
        <f t="shared" si="1"/>
        <v>0</v>
      </c>
      <c r="W129" s="401"/>
      <c r="X129" s="401"/>
      <c r="Y129" s="401"/>
      <c r="Z129" s="389"/>
      <c r="AA129" s="389"/>
      <c r="AB129" s="389"/>
      <c r="AC129" s="389"/>
      <c r="AD129" s="389"/>
      <c r="AE129" s="389"/>
      <c r="AF129" s="389"/>
      <c r="AG129" s="389"/>
      <c r="AH129" s="389"/>
      <c r="AI129" s="389"/>
      <c r="AJ129" s="389"/>
      <c r="AK129" s="389"/>
      <c r="AL129" s="389"/>
      <c r="AM129" s="389"/>
      <c r="AN129" s="389"/>
      <c r="AO129" s="389"/>
    </row>
    <row r="130" spans="1:41" x14ac:dyDescent="0.25">
      <c r="A130" s="595"/>
      <c r="B130" s="592"/>
      <c r="C130" s="592"/>
      <c r="D130" s="592"/>
      <c r="E130" s="592"/>
      <c r="F130" s="587"/>
      <c r="G130" s="587"/>
      <c r="H130" s="594"/>
      <c r="I130" s="401" t="s">
        <v>318</v>
      </c>
      <c r="J130" s="402">
        <v>0</v>
      </c>
      <c r="K130" s="402">
        <v>0</v>
      </c>
      <c r="L130" s="402">
        <v>0</v>
      </c>
      <c r="M130" s="402">
        <v>0</v>
      </c>
      <c r="N130" s="402">
        <v>0</v>
      </c>
      <c r="O130" s="402">
        <v>0</v>
      </c>
      <c r="P130" s="402">
        <v>0</v>
      </c>
      <c r="Q130" s="402">
        <v>0</v>
      </c>
      <c r="R130" s="402">
        <v>0</v>
      </c>
      <c r="S130" s="402">
        <v>0</v>
      </c>
      <c r="T130" s="402">
        <v>0</v>
      </c>
      <c r="U130" s="402">
        <v>0</v>
      </c>
      <c r="V130" s="401">
        <f t="shared" si="1"/>
        <v>0</v>
      </c>
      <c r="W130" s="401"/>
      <c r="X130" s="401"/>
      <c r="Y130" s="401"/>
      <c r="Z130" s="389"/>
      <c r="AA130" s="389"/>
      <c r="AB130" s="389"/>
      <c r="AC130" s="389"/>
      <c r="AD130" s="389"/>
      <c r="AE130" s="389"/>
      <c r="AF130" s="389"/>
      <c r="AG130" s="389"/>
      <c r="AH130" s="389"/>
      <c r="AI130" s="389"/>
      <c r="AJ130" s="389"/>
      <c r="AK130" s="389"/>
      <c r="AL130" s="389"/>
      <c r="AM130" s="389"/>
      <c r="AN130" s="389"/>
      <c r="AO130" s="389"/>
    </row>
    <row r="131" spans="1:41" x14ac:dyDescent="0.25">
      <c r="A131" s="595"/>
      <c r="B131" s="592"/>
      <c r="C131" s="592"/>
      <c r="D131" s="592"/>
      <c r="E131" s="592"/>
      <c r="F131" s="587"/>
      <c r="G131" s="587"/>
      <c r="H131" s="594"/>
      <c r="I131" s="401" t="s">
        <v>319</v>
      </c>
      <c r="J131" s="402">
        <v>0</v>
      </c>
      <c r="K131" s="402">
        <v>0</v>
      </c>
      <c r="L131" s="402">
        <v>0</v>
      </c>
      <c r="M131" s="402">
        <v>0</v>
      </c>
      <c r="N131" s="402">
        <v>0</v>
      </c>
      <c r="O131" s="402">
        <v>0</v>
      </c>
      <c r="P131" s="402">
        <v>0</v>
      </c>
      <c r="Q131" s="402">
        <v>0</v>
      </c>
      <c r="R131" s="402">
        <v>0</v>
      </c>
      <c r="S131" s="402">
        <v>0</v>
      </c>
      <c r="T131" s="402">
        <v>0</v>
      </c>
      <c r="U131" s="402">
        <v>0</v>
      </c>
      <c r="V131" s="401">
        <f t="shared" si="1"/>
        <v>0</v>
      </c>
      <c r="W131" s="401"/>
      <c r="X131" s="401"/>
      <c r="Y131" s="401"/>
      <c r="Z131" s="389"/>
      <c r="AA131" s="389"/>
      <c r="AB131" s="389"/>
      <c r="AC131" s="389"/>
      <c r="AD131" s="389"/>
      <c r="AE131" s="389"/>
      <c r="AF131" s="389"/>
      <c r="AG131" s="389"/>
      <c r="AH131" s="389"/>
      <c r="AI131" s="389"/>
      <c r="AJ131" s="389"/>
      <c r="AK131" s="389"/>
      <c r="AL131" s="389"/>
      <c r="AM131" s="389"/>
      <c r="AN131" s="389"/>
      <c r="AO131" s="389"/>
    </row>
    <row r="132" spans="1:41" x14ac:dyDescent="0.25">
      <c r="A132" s="595"/>
      <c r="B132" s="592"/>
      <c r="C132" s="592"/>
      <c r="D132" s="592"/>
      <c r="E132" s="592"/>
      <c r="F132" s="587"/>
      <c r="G132" s="587"/>
      <c r="H132" s="594"/>
      <c r="I132" s="401" t="s">
        <v>320</v>
      </c>
      <c r="J132" s="402">
        <v>0</v>
      </c>
      <c r="K132" s="402">
        <v>0</v>
      </c>
      <c r="L132" s="402">
        <v>0</v>
      </c>
      <c r="M132" s="402">
        <v>0</v>
      </c>
      <c r="N132" s="402">
        <v>0</v>
      </c>
      <c r="O132" s="402">
        <v>0</v>
      </c>
      <c r="P132" s="402">
        <v>0</v>
      </c>
      <c r="Q132" s="402">
        <v>0</v>
      </c>
      <c r="R132" s="402">
        <v>0</v>
      </c>
      <c r="S132" s="402">
        <v>0</v>
      </c>
      <c r="T132" s="402">
        <v>0</v>
      </c>
      <c r="U132" s="402">
        <v>0</v>
      </c>
      <c r="V132" s="401">
        <f t="shared" si="1"/>
        <v>0</v>
      </c>
      <c r="W132" s="401"/>
      <c r="X132" s="401"/>
      <c r="Y132" s="401"/>
      <c r="Z132" s="389"/>
      <c r="AA132" s="389"/>
      <c r="AB132" s="389"/>
      <c r="AC132" s="389"/>
      <c r="AD132" s="389"/>
      <c r="AE132" s="389"/>
      <c r="AF132" s="389"/>
      <c r="AG132" s="389"/>
      <c r="AH132" s="389"/>
      <c r="AI132" s="389"/>
      <c r="AJ132" s="389"/>
      <c r="AK132" s="389"/>
      <c r="AL132" s="389"/>
      <c r="AM132" s="389"/>
      <c r="AN132" s="389"/>
      <c r="AO132" s="389"/>
    </row>
    <row r="133" spans="1:41" x14ac:dyDescent="0.25">
      <c r="A133" s="595"/>
      <c r="B133" s="592"/>
      <c r="C133" s="592"/>
      <c r="D133" s="592"/>
      <c r="E133" s="592"/>
      <c r="F133" s="587"/>
      <c r="G133" s="587"/>
      <c r="H133" s="594"/>
      <c r="I133" s="401" t="s">
        <v>321</v>
      </c>
      <c r="J133" s="402">
        <v>0</v>
      </c>
      <c r="K133" s="402">
        <v>0</v>
      </c>
      <c r="L133" s="402">
        <v>0</v>
      </c>
      <c r="M133" s="402">
        <v>0</v>
      </c>
      <c r="N133" s="402">
        <v>0</v>
      </c>
      <c r="O133" s="402">
        <v>0</v>
      </c>
      <c r="P133" s="402">
        <v>0</v>
      </c>
      <c r="Q133" s="402">
        <v>0</v>
      </c>
      <c r="R133" s="402">
        <v>0</v>
      </c>
      <c r="S133" s="402">
        <v>0</v>
      </c>
      <c r="T133" s="402">
        <v>0</v>
      </c>
      <c r="U133" s="402">
        <v>0</v>
      </c>
      <c r="V133" s="401">
        <f t="shared" si="1"/>
        <v>0</v>
      </c>
      <c r="W133" s="401"/>
      <c r="X133" s="401"/>
      <c r="Y133" s="401"/>
      <c r="Z133" s="389"/>
      <c r="AA133" s="389"/>
      <c r="AB133" s="389"/>
      <c r="AC133" s="389"/>
      <c r="AD133" s="389"/>
      <c r="AE133" s="389"/>
      <c r="AF133" s="389"/>
      <c r="AG133" s="389"/>
      <c r="AH133" s="389"/>
      <c r="AI133" s="389"/>
      <c r="AJ133" s="389"/>
      <c r="AK133" s="389"/>
      <c r="AL133" s="389"/>
      <c r="AM133" s="389"/>
      <c r="AN133" s="389"/>
      <c r="AO133" s="389"/>
    </row>
    <row r="134" spans="1:41" x14ac:dyDescent="0.25">
      <c r="A134" s="595"/>
      <c r="B134" s="592"/>
      <c r="C134" s="592"/>
      <c r="D134" s="592"/>
      <c r="E134" s="592"/>
      <c r="F134" s="587"/>
      <c r="G134" s="587"/>
      <c r="H134" s="592" t="s">
        <v>18</v>
      </c>
      <c r="I134" s="401" t="s">
        <v>22</v>
      </c>
      <c r="J134" s="402">
        <v>0</v>
      </c>
      <c r="K134" s="402">
        <v>0</v>
      </c>
      <c r="L134" s="402">
        <v>0</v>
      </c>
      <c r="M134" s="402">
        <v>0</v>
      </c>
      <c r="N134" s="402">
        <v>0</v>
      </c>
      <c r="O134" s="402">
        <v>0</v>
      </c>
      <c r="P134" s="402">
        <v>0</v>
      </c>
      <c r="Q134" s="402">
        <v>0</v>
      </c>
      <c r="R134" s="402">
        <v>0</v>
      </c>
      <c r="S134" s="402">
        <v>0</v>
      </c>
      <c r="T134" s="402">
        <v>0</v>
      </c>
      <c r="U134" s="402">
        <v>0</v>
      </c>
      <c r="V134" s="401">
        <f t="shared" si="1"/>
        <v>0</v>
      </c>
      <c r="W134" s="401"/>
      <c r="X134" s="401"/>
      <c r="Y134" s="401"/>
      <c r="Z134" s="389"/>
      <c r="AA134" s="389"/>
      <c r="AB134" s="389"/>
      <c r="AC134" s="389"/>
      <c r="AD134" s="389"/>
      <c r="AE134" s="389"/>
      <c r="AF134" s="389"/>
      <c r="AG134" s="389"/>
      <c r="AH134" s="389"/>
      <c r="AI134" s="389"/>
      <c r="AJ134" s="389"/>
      <c r="AK134" s="389"/>
      <c r="AL134" s="389"/>
      <c r="AM134" s="389"/>
      <c r="AN134" s="389"/>
      <c r="AO134" s="389"/>
    </row>
    <row r="135" spans="1:41" x14ac:dyDescent="0.25">
      <c r="A135" s="595"/>
      <c r="B135" s="592"/>
      <c r="C135" s="592"/>
      <c r="D135" s="592"/>
      <c r="E135" s="592"/>
      <c r="F135" s="587"/>
      <c r="G135" s="587"/>
      <c r="H135" s="592"/>
      <c r="I135" s="401" t="s">
        <v>19</v>
      </c>
      <c r="J135" s="402">
        <v>0</v>
      </c>
      <c r="K135" s="402">
        <v>0</v>
      </c>
      <c r="L135" s="402">
        <v>0</v>
      </c>
      <c r="M135" s="402">
        <v>0</v>
      </c>
      <c r="N135" s="402">
        <v>0</v>
      </c>
      <c r="O135" s="402">
        <v>0</v>
      </c>
      <c r="P135" s="402">
        <v>0</v>
      </c>
      <c r="Q135" s="402">
        <v>0</v>
      </c>
      <c r="R135" s="402">
        <v>0</v>
      </c>
      <c r="S135" s="402">
        <v>0</v>
      </c>
      <c r="T135" s="402">
        <v>0</v>
      </c>
      <c r="U135" s="402">
        <v>0</v>
      </c>
      <c r="V135" s="401">
        <f t="shared" si="1"/>
        <v>0</v>
      </c>
      <c r="W135" s="401"/>
      <c r="X135" s="401"/>
      <c r="Y135" s="401"/>
      <c r="Z135" s="389"/>
      <c r="AA135" s="389"/>
      <c r="AB135" s="389"/>
      <c r="AC135" s="389"/>
      <c r="AD135" s="389"/>
      <c r="AE135" s="389"/>
      <c r="AF135" s="389"/>
      <c r="AG135" s="389"/>
      <c r="AH135" s="389"/>
      <c r="AI135" s="389"/>
      <c r="AJ135" s="389"/>
      <c r="AK135" s="389"/>
      <c r="AL135" s="389"/>
      <c r="AM135" s="389"/>
      <c r="AN135" s="389"/>
      <c r="AO135" s="389"/>
    </row>
    <row r="136" spans="1:41" x14ac:dyDescent="0.25">
      <c r="A136" s="595"/>
      <c r="B136" s="592"/>
      <c r="C136" s="592"/>
      <c r="D136" s="592"/>
      <c r="E136" s="592"/>
      <c r="F136" s="587"/>
      <c r="G136" s="587"/>
      <c r="H136" s="593" t="s">
        <v>20</v>
      </c>
      <c r="I136" s="401" t="s">
        <v>322</v>
      </c>
      <c r="J136" s="402">
        <v>0</v>
      </c>
      <c r="K136" s="402">
        <v>0</v>
      </c>
      <c r="L136" s="402">
        <v>0</v>
      </c>
      <c r="M136" s="402">
        <v>0</v>
      </c>
      <c r="N136" s="402">
        <v>0</v>
      </c>
      <c r="O136" s="402">
        <v>0</v>
      </c>
      <c r="P136" s="402">
        <v>0</v>
      </c>
      <c r="Q136" s="402">
        <v>0</v>
      </c>
      <c r="R136" s="402">
        <v>0</v>
      </c>
      <c r="S136" s="402">
        <v>0</v>
      </c>
      <c r="T136" s="402">
        <v>0</v>
      </c>
      <c r="U136" s="402">
        <v>0</v>
      </c>
      <c r="V136" s="401">
        <f t="shared" si="1"/>
        <v>0</v>
      </c>
      <c r="W136" s="401"/>
      <c r="X136" s="401"/>
      <c r="Y136" s="401"/>
      <c r="Z136" s="389"/>
      <c r="AA136" s="389"/>
      <c r="AB136" s="389"/>
      <c r="AC136" s="389"/>
      <c r="AD136" s="389"/>
      <c r="AE136" s="389"/>
      <c r="AF136" s="389"/>
      <c r="AG136" s="389"/>
      <c r="AH136" s="389"/>
      <c r="AI136" s="389"/>
      <c r="AJ136" s="389"/>
      <c r="AK136" s="389"/>
      <c r="AL136" s="389"/>
      <c r="AM136" s="389"/>
      <c r="AN136" s="389"/>
      <c r="AO136" s="389"/>
    </row>
    <row r="137" spans="1:41" x14ac:dyDescent="0.25">
      <c r="A137" s="595"/>
      <c r="B137" s="592"/>
      <c r="C137" s="592"/>
      <c r="D137" s="592"/>
      <c r="E137" s="592"/>
      <c r="F137" s="588"/>
      <c r="G137" s="588"/>
      <c r="H137" s="593"/>
      <c r="I137" s="401" t="s">
        <v>21</v>
      </c>
      <c r="J137" s="402">
        <v>0</v>
      </c>
      <c r="K137" s="402">
        <v>0</v>
      </c>
      <c r="L137" s="402">
        <v>0</v>
      </c>
      <c r="M137" s="402">
        <v>0</v>
      </c>
      <c r="N137" s="402">
        <v>0</v>
      </c>
      <c r="O137" s="402">
        <v>0</v>
      </c>
      <c r="P137" s="402">
        <v>0</v>
      </c>
      <c r="Q137" s="402">
        <v>0</v>
      </c>
      <c r="R137" s="402">
        <v>0</v>
      </c>
      <c r="S137" s="402">
        <v>0</v>
      </c>
      <c r="T137" s="402">
        <v>0</v>
      </c>
      <c r="U137" s="402">
        <v>0</v>
      </c>
      <c r="V137" s="401">
        <f t="shared" si="1"/>
        <v>0</v>
      </c>
      <c r="W137" s="401"/>
      <c r="X137" s="401"/>
      <c r="Y137" s="401"/>
      <c r="Z137" s="389"/>
      <c r="AA137" s="389"/>
      <c r="AB137" s="389"/>
      <c r="AC137" s="389"/>
      <c r="AD137" s="389"/>
      <c r="AE137" s="389"/>
      <c r="AF137" s="389"/>
      <c r="AG137" s="389"/>
      <c r="AH137" s="389"/>
      <c r="AI137" s="389"/>
      <c r="AJ137" s="389"/>
      <c r="AK137" s="389"/>
      <c r="AL137" s="389"/>
      <c r="AM137" s="389"/>
      <c r="AN137" s="389"/>
      <c r="AO137" s="389"/>
    </row>
    <row r="138" spans="1:41" x14ac:dyDescent="0.25">
      <c r="A138" s="603" t="s">
        <v>331</v>
      </c>
      <c r="B138" s="592"/>
      <c r="C138" s="592"/>
      <c r="D138" s="592"/>
      <c r="E138" s="592" t="s">
        <v>353</v>
      </c>
      <c r="F138" s="586" t="s">
        <v>326</v>
      </c>
      <c r="G138" s="586">
        <v>2000</v>
      </c>
      <c r="H138" s="589" t="s">
        <v>17</v>
      </c>
      <c r="I138" s="401" t="s">
        <v>317</v>
      </c>
      <c r="J138" s="402">
        <v>0</v>
      </c>
      <c r="K138" s="402">
        <v>0</v>
      </c>
      <c r="L138" s="402">
        <v>0</v>
      </c>
      <c r="M138" s="402">
        <v>0</v>
      </c>
      <c r="N138" s="402">
        <v>0</v>
      </c>
      <c r="O138" s="402">
        <v>0</v>
      </c>
      <c r="P138" s="402">
        <v>0</v>
      </c>
      <c r="Q138" s="402">
        <v>0</v>
      </c>
      <c r="R138" s="402">
        <v>0</v>
      </c>
      <c r="S138" s="402">
        <v>0</v>
      </c>
      <c r="T138" s="402">
        <v>0</v>
      </c>
      <c r="U138" s="402">
        <v>0</v>
      </c>
      <c r="V138" s="401">
        <f t="shared" si="1"/>
        <v>0</v>
      </c>
      <c r="W138" s="401"/>
      <c r="X138" s="401"/>
      <c r="Y138" s="401"/>
      <c r="Z138" s="389"/>
      <c r="AA138" s="389"/>
      <c r="AB138" s="389"/>
      <c r="AC138" s="389"/>
      <c r="AD138" s="389"/>
      <c r="AE138" s="389"/>
      <c r="AF138" s="389"/>
      <c r="AG138" s="389"/>
      <c r="AH138" s="389"/>
      <c r="AI138" s="389"/>
      <c r="AJ138" s="389"/>
      <c r="AK138" s="389"/>
      <c r="AL138" s="389"/>
      <c r="AM138" s="389"/>
      <c r="AN138" s="389"/>
      <c r="AO138" s="389"/>
    </row>
    <row r="139" spans="1:41" x14ac:dyDescent="0.25">
      <c r="A139" s="603"/>
      <c r="B139" s="592"/>
      <c r="C139" s="592"/>
      <c r="D139" s="592"/>
      <c r="E139" s="592"/>
      <c r="F139" s="587"/>
      <c r="G139" s="587"/>
      <c r="H139" s="590"/>
      <c r="I139" s="401" t="s">
        <v>318</v>
      </c>
      <c r="J139" s="402">
        <v>0</v>
      </c>
      <c r="K139" s="402">
        <v>0</v>
      </c>
      <c r="L139" s="402">
        <v>0</v>
      </c>
      <c r="M139" s="402">
        <v>0</v>
      </c>
      <c r="N139" s="402">
        <v>0</v>
      </c>
      <c r="O139" s="402">
        <v>0</v>
      </c>
      <c r="P139" s="402">
        <v>0</v>
      </c>
      <c r="Q139" s="402">
        <v>0</v>
      </c>
      <c r="R139" s="402">
        <v>0</v>
      </c>
      <c r="S139" s="402">
        <v>0</v>
      </c>
      <c r="T139" s="402">
        <v>0</v>
      </c>
      <c r="U139" s="402">
        <v>0</v>
      </c>
      <c r="V139" s="401">
        <f t="shared" si="1"/>
        <v>0</v>
      </c>
      <c r="W139" s="401"/>
      <c r="X139" s="401"/>
      <c r="Y139" s="401"/>
      <c r="Z139" s="389"/>
      <c r="AA139" s="389"/>
      <c r="AB139" s="389"/>
      <c r="AC139" s="389"/>
      <c r="AD139" s="389"/>
      <c r="AE139" s="389"/>
      <c r="AF139" s="389"/>
      <c r="AG139" s="389"/>
      <c r="AH139" s="389"/>
      <c r="AI139" s="389"/>
      <c r="AJ139" s="389"/>
      <c r="AK139" s="389"/>
      <c r="AL139" s="389"/>
      <c r="AM139" s="389"/>
      <c r="AN139" s="389"/>
      <c r="AO139" s="389"/>
    </row>
    <row r="140" spans="1:41" x14ac:dyDescent="0.25">
      <c r="A140" s="603"/>
      <c r="B140" s="592"/>
      <c r="C140" s="592"/>
      <c r="D140" s="592"/>
      <c r="E140" s="592"/>
      <c r="F140" s="587"/>
      <c r="G140" s="587"/>
      <c r="H140" s="590"/>
      <c r="I140" s="401" t="s">
        <v>319</v>
      </c>
      <c r="J140" s="402">
        <v>0</v>
      </c>
      <c r="K140" s="402">
        <v>0</v>
      </c>
      <c r="L140" s="402">
        <v>0</v>
      </c>
      <c r="M140" s="402">
        <v>0</v>
      </c>
      <c r="N140" s="402">
        <v>0</v>
      </c>
      <c r="O140" s="402">
        <v>0</v>
      </c>
      <c r="P140" s="402">
        <v>0</v>
      </c>
      <c r="Q140" s="402">
        <v>0</v>
      </c>
      <c r="R140" s="402">
        <v>0</v>
      </c>
      <c r="S140" s="402">
        <v>0</v>
      </c>
      <c r="T140" s="402">
        <v>0</v>
      </c>
      <c r="U140" s="402">
        <v>0</v>
      </c>
      <c r="V140" s="401">
        <f t="shared" si="1"/>
        <v>0</v>
      </c>
      <c r="W140" s="401"/>
      <c r="X140" s="401"/>
      <c r="Y140" s="401"/>
      <c r="Z140" s="389"/>
      <c r="AA140" s="389"/>
      <c r="AB140" s="389"/>
      <c r="AC140" s="389"/>
      <c r="AD140" s="389"/>
      <c r="AE140" s="389"/>
      <c r="AF140" s="389"/>
      <c r="AG140" s="389"/>
      <c r="AH140" s="389"/>
      <c r="AI140" s="389"/>
      <c r="AJ140" s="389"/>
      <c r="AK140" s="389"/>
      <c r="AL140" s="389"/>
      <c r="AM140" s="389"/>
      <c r="AN140" s="389"/>
      <c r="AO140" s="389"/>
    </row>
    <row r="141" spans="1:41" x14ac:dyDescent="0.25">
      <c r="A141" s="603"/>
      <c r="B141" s="592"/>
      <c r="C141" s="592"/>
      <c r="D141" s="592"/>
      <c r="E141" s="592"/>
      <c r="F141" s="587"/>
      <c r="G141" s="587"/>
      <c r="H141" s="590"/>
      <c r="I141" s="401" t="s">
        <v>320</v>
      </c>
      <c r="J141" s="402">
        <v>0</v>
      </c>
      <c r="K141" s="402">
        <v>0</v>
      </c>
      <c r="L141" s="402">
        <v>0</v>
      </c>
      <c r="M141" s="402">
        <v>0</v>
      </c>
      <c r="N141" s="402">
        <v>0</v>
      </c>
      <c r="O141" s="402">
        <v>0</v>
      </c>
      <c r="P141" s="402">
        <v>0</v>
      </c>
      <c r="Q141" s="402">
        <v>0</v>
      </c>
      <c r="R141" s="402">
        <v>0</v>
      </c>
      <c r="S141" s="402">
        <v>0</v>
      </c>
      <c r="T141" s="402">
        <v>0</v>
      </c>
      <c r="U141" s="402">
        <v>0</v>
      </c>
      <c r="V141" s="401">
        <f t="shared" si="1"/>
        <v>0</v>
      </c>
      <c r="W141" s="401"/>
      <c r="X141" s="401"/>
      <c r="Y141" s="401"/>
      <c r="Z141" s="389"/>
      <c r="AA141" s="389"/>
      <c r="AB141" s="389"/>
      <c r="AC141" s="389"/>
      <c r="AD141" s="389"/>
      <c r="AE141" s="389"/>
      <c r="AF141" s="389"/>
      <c r="AG141" s="389"/>
      <c r="AH141" s="389"/>
      <c r="AI141" s="389"/>
      <c r="AJ141" s="389"/>
      <c r="AK141" s="389"/>
      <c r="AL141" s="389"/>
      <c r="AM141" s="389"/>
      <c r="AN141" s="389"/>
      <c r="AO141" s="389"/>
    </row>
    <row r="142" spans="1:41" x14ac:dyDescent="0.25">
      <c r="A142" s="603"/>
      <c r="B142" s="592"/>
      <c r="C142" s="592"/>
      <c r="D142" s="592"/>
      <c r="E142" s="592"/>
      <c r="F142" s="587"/>
      <c r="G142" s="587"/>
      <c r="H142" s="590"/>
      <c r="I142" s="401" t="s">
        <v>321</v>
      </c>
      <c r="J142" s="402">
        <v>0</v>
      </c>
      <c r="K142" s="402">
        <v>0</v>
      </c>
      <c r="L142" s="402">
        <v>0</v>
      </c>
      <c r="M142" s="402">
        <v>0</v>
      </c>
      <c r="N142" s="402">
        <v>0</v>
      </c>
      <c r="O142" s="402">
        <v>0</v>
      </c>
      <c r="P142" s="402">
        <v>0</v>
      </c>
      <c r="Q142" s="402">
        <v>0</v>
      </c>
      <c r="R142" s="402">
        <v>0</v>
      </c>
      <c r="S142" s="402">
        <v>0</v>
      </c>
      <c r="T142" s="402">
        <v>0</v>
      </c>
      <c r="U142" s="402"/>
      <c r="V142" s="401">
        <f t="shared" si="1"/>
        <v>0</v>
      </c>
      <c r="W142" s="401"/>
      <c r="X142" s="401"/>
      <c r="Y142" s="401"/>
      <c r="Z142" s="389"/>
      <c r="AA142" s="389"/>
      <c r="AB142" s="389"/>
      <c r="AC142" s="389"/>
      <c r="AD142" s="389"/>
      <c r="AE142" s="389"/>
      <c r="AF142" s="389"/>
      <c r="AG142" s="389"/>
      <c r="AH142" s="389"/>
      <c r="AI142" s="389"/>
      <c r="AJ142" s="389"/>
      <c r="AK142" s="389"/>
      <c r="AL142" s="389"/>
      <c r="AM142" s="389"/>
      <c r="AN142" s="389"/>
      <c r="AO142" s="389"/>
    </row>
    <row r="143" spans="1:41" x14ac:dyDescent="0.25">
      <c r="A143" s="603"/>
      <c r="B143" s="592"/>
      <c r="C143" s="592"/>
      <c r="D143" s="592"/>
      <c r="E143" s="592"/>
      <c r="F143" s="587"/>
      <c r="G143" s="587"/>
      <c r="H143" s="591"/>
      <c r="I143" s="403" t="s">
        <v>303</v>
      </c>
      <c r="J143" s="402"/>
      <c r="K143" s="402"/>
      <c r="L143" s="402"/>
      <c r="M143" s="402"/>
      <c r="N143" s="402"/>
      <c r="O143" s="402"/>
      <c r="P143" s="402"/>
      <c r="Q143" s="402"/>
      <c r="R143" s="402"/>
      <c r="S143" s="402"/>
      <c r="T143" s="402"/>
      <c r="U143" s="402"/>
      <c r="V143" s="401"/>
      <c r="W143" s="401"/>
      <c r="X143" s="401"/>
      <c r="Y143" s="401"/>
      <c r="Z143" s="389"/>
      <c r="AA143" s="389"/>
      <c r="AB143" s="389"/>
      <c r="AC143" s="389"/>
      <c r="AD143" s="389"/>
      <c r="AE143" s="389"/>
      <c r="AF143" s="389"/>
      <c r="AG143" s="389"/>
      <c r="AH143" s="389"/>
      <c r="AI143" s="389"/>
      <c r="AJ143" s="389"/>
      <c r="AK143" s="389"/>
      <c r="AL143" s="389"/>
      <c r="AM143" s="389"/>
      <c r="AN143" s="389"/>
      <c r="AO143" s="389"/>
    </row>
    <row r="144" spans="1:41" x14ac:dyDescent="0.25">
      <c r="A144" s="603"/>
      <c r="B144" s="592"/>
      <c r="C144" s="592"/>
      <c r="D144" s="592"/>
      <c r="E144" s="592"/>
      <c r="F144" s="587"/>
      <c r="G144" s="587"/>
      <c r="H144" s="592" t="s">
        <v>18</v>
      </c>
      <c r="I144" s="401" t="s">
        <v>22</v>
      </c>
      <c r="J144" s="402">
        <v>0</v>
      </c>
      <c r="K144" s="402">
        <v>0</v>
      </c>
      <c r="L144" s="402">
        <v>0</v>
      </c>
      <c r="M144" s="402">
        <v>0</v>
      </c>
      <c r="N144" s="402">
        <v>0</v>
      </c>
      <c r="O144" s="402">
        <v>0</v>
      </c>
      <c r="P144" s="402">
        <v>0</v>
      </c>
      <c r="Q144" s="402">
        <v>0</v>
      </c>
      <c r="R144" s="402">
        <v>0</v>
      </c>
      <c r="S144" s="402">
        <v>0</v>
      </c>
      <c r="T144" s="402">
        <v>0</v>
      </c>
      <c r="U144" s="402">
        <v>0</v>
      </c>
      <c r="V144" s="401">
        <f t="shared" si="1"/>
        <v>0</v>
      </c>
      <c r="W144" s="401"/>
      <c r="X144" s="401"/>
      <c r="Y144" s="401"/>
      <c r="Z144" s="389"/>
      <c r="AA144" s="389"/>
      <c r="AB144" s="389"/>
      <c r="AC144" s="389"/>
      <c r="AD144" s="389"/>
      <c r="AE144" s="389"/>
      <c r="AF144" s="389"/>
      <c r="AG144" s="389"/>
      <c r="AH144" s="389"/>
      <c r="AI144" s="389"/>
      <c r="AJ144" s="389"/>
      <c r="AK144" s="389"/>
      <c r="AL144" s="389"/>
      <c r="AM144" s="389"/>
      <c r="AN144" s="389"/>
      <c r="AO144" s="389"/>
    </row>
    <row r="145" spans="1:41" x14ac:dyDescent="0.25">
      <c r="A145" s="603"/>
      <c r="B145" s="592"/>
      <c r="C145" s="592"/>
      <c r="D145" s="592"/>
      <c r="E145" s="592"/>
      <c r="F145" s="587"/>
      <c r="G145" s="587"/>
      <c r="H145" s="592"/>
      <c r="I145" s="401" t="s">
        <v>19</v>
      </c>
      <c r="J145" s="402">
        <v>0</v>
      </c>
      <c r="K145" s="402">
        <v>0</v>
      </c>
      <c r="L145" s="402">
        <v>0</v>
      </c>
      <c r="M145" s="402">
        <v>0</v>
      </c>
      <c r="N145" s="402">
        <v>0</v>
      </c>
      <c r="O145" s="402">
        <v>0</v>
      </c>
      <c r="P145" s="402">
        <v>0</v>
      </c>
      <c r="Q145" s="402">
        <v>0</v>
      </c>
      <c r="R145" s="402">
        <v>0</v>
      </c>
      <c r="S145" s="402">
        <v>0</v>
      </c>
      <c r="T145" s="402">
        <v>0</v>
      </c>
      <c r="U145" s="402">
        <v>0</v>
      </c>
      <c r="V145" s="401">
        <f t="shared" ref="V145:V208" si="2">SUM(M145,Q145,U145)</f>
        <v>0</v>
      </c>
      <c r="W145" s="401"/>
      <c r="X145" s="401"/>
      <c r="Y145" s="401"/>
      <c r="Z145" s="389"/>
      <c r="AA145" s="389"/>
      <c r="AB145" s="389"/>
      <c r="AC145" s="389"/>
      <c r="AD145" s="389"/>
      <c r="AE145" s="389"/>
      <c r="AF145" s="389"/>
      <c r="AG145" s="389"/>
      <c r="AH145" s="389"/>
      <c r="AI145" s="389"/>
      <c r="AJ145" s="389"/>
      <c r="AK145" s="389"/>
      <c r="AL145" s="389"/>
      <c r="AM145" s="389"/>
      <c r="AN145" s="389"/>
      <c r="AO145" s="389"/>
    </row>
    <row r="146" spans="1:41" x14ac:dyDescent="0.25">
      <c r="A146" s="603"/>
      <c r="B146" s="592"/>
      <c r="C146" s="592"/>
      <c r="D146" s="592"/>
      <c r="E146" s="592"/>
      <c r="F146" s="587"/>
      <c r="G146" s="587"/>
      <c r="H146" s="593" t="s">
        <v>20</v>
      </c>
      <c r="I146" s="401" t="s">
        <v>322</v>
      </c>
      <c r="J146" s="402">
        <v>0</v>
      </c>
      <c r="K146" s="402">
        <v>0</v>
      </c>
      <c r="L146" s="402">
        <v>0</v>
      </c>
      <c r="M146" s="402">
        <v>0</v>
      </c>
      <c r="N146" s="402">
        <v>0</v>
      </c>
      <c r="O146" s="402">
        <v>0</v>
      </c>
      <c r="P146" s="402">
        <v>0</v>
      </c>
      <c r="Q146" s="402">
        <v>0</v>
      </c>
      <c r="R146" s="402">
        <v>0</v>
      </c>
      <c r="S146" s="402">
        <v>0</v>
      </c>
      <c r="T146" s="402">
        <v>0</v>
      </c>
      <c r="U146" s="402">
        <v>0</v>
      </c>
      <c r="V146" s="401">
        <f t="shared" si="2"/>
        <v>0</v>
      </c>
      <c r="W146" s="401"/>
      <c r="X146" s="401"/>
      <c r="Y146" s="401"/>
      <c r="Z146" s="389"/>
      <c r="AA146" s="389"/>
      <c r="AB146" s="389"/>
      <c r="AC146" s="389"/>
      <c r="AD146" s="389"/>
      <c r="AE146" s="389"/>
      <c r="AF146" s="389"/>
      <c r="AG146" s="389"/>
      <c r="AH146" s="389"/>
      <c r="AI146" s="389"/>
      <c r="AJ146" s="389"/>
      <c r="AK146" s="389"/>
      <c r="AL146" s="389"/>
      <c r="AM146" s="389"/>
      <c r="AN146" s="389"/>
      <c r="AO146" s="389"/>
    </row>
    <row r="147" spans="1:41" x14ac:dyDescent="0.25">
      <c r="A147" s="603"/>
      <c r="B147" s="592"/>
      <c r="C147" s="592"/>
      <c r="D147" s="592"/>
      <c r="E147" s="592"/>
      <c r="F147" s="588"/>
      <c r="G147" s="588"/>
      <c r="H147" s="593"/>
      <c r="I147" s="401" t="s">
        <v>21</v>
      </c>
      <c r="J147" s="402">
        <v>0</v>
      </c>
      <c r="K147" s="402">
        <v>0</v>
      </c>
      <c r="L147" s="402">
        <v>0</v>
      </c>
      <c r="M147" s="402">
        <v>0</v>
      </c>
      <c r="N147" s="402">
        <v>0</v>
      </c>
      <c r="O147" s="402">
        <v>0</v>
      </c>
      <c r="P147" s="402">
        <v>0</v>
      </c>
      <c r="Q147" s="402">
        <v>0</v>
      </c>
      <c r="R147" s="402">
        <v>0</v>
      </c>
      <c r="S147" s="402">
        <v>0</v>
      </c>
      <c r="T147" s="402">
        <v>0</v>
      </c>
      <c r="U147" s="402">
        <v>0</v>
      </c>
      <c r="V147" s="401">
        <f t="shared" si="2"/>
        <v>0</v>
      </c>
      <c r="W147" s="401"/>
      <c r="X147" s="401"/>
      <c r="Y147" s="401"/>
      <c r="Z147" s="389"/>
      <c r="AA147" s="389"/>
      <c r="AB147" s="389"/>
      <c r="AC147" s="389"/>
      <c r="AD147" s="389"/>
      <c r="AE147" s="389"/>
      <c r="AF147" s="389"/>
      <c r="AG147" s="389"/>
      <c r="AH147" s="389"/>
      <c r="AI147" s="389"/>
      <c r="AJ147" s="389"/>
      <c r="AK147" s="389"/>
      <c r="AL147" s="389"/>
      <c r="AM147" s="389"/>
      <c r="AN147" s="389"/>
      <c r="AO147" s="389"/>
    </row>
    <row r="148" spans="1:41" x14ac:dyDescent="0.25">
      <c r="A148" s="595" t="s">
        <v>331</v>
      </c>
      <c r="B148" s="592"/>
      <c r="C148" s="592"/>
      <c r="D148" s="592"/>
      <c r="E148" s="592" t="s">
        <v>354</v>
      </c>
      <c r="F148" s="586" t="s">
        <v>23</v>
      </c>
      <c r="G148" s="586">
        <v>5000</v>
      </c>
      <c r="H148" s="594" t="s">
        <v>17</v>
      </c>
      <c r="I148" s="401" t="s">
        <v>317</v>
      </c>
      <c r="J148" s="402">
        <v>25</v>
      </c>
      <c r="K148" s="402">
        <v>20</v>
      </c>
      <c r="L148" s="402">
        <v>0</v>
      </c>
      <c r="M148" s="402">
        <f>SUM(K148,J148)</f>
        <v>45</v>
      </c>
      <c r="N148" s="402">
        <v>35</v>
      </c>
      <c r="O148" s="402">
        <v>20</v>
      </c>
      <c r="P148" s="402">
        <v>0</v>
      </c>
      <c r="Q148" s="402">
        <f>SUM(O148,N148)</f>
        <v>55</v>
      </c>
      <c r="R148" s="402">
        <v>40</v>
      </c>
      <c r="S148" s="402">
        <v>25</v>
      </c>
      <c r="T148" s="402">
        <v>0</v>
      </c>
      <c r="U148" s="402">
        <f>SUM(S148,R148)</f>
        <v>65</v>
      </c>
      <c r="V148" s="401">
        <f t="shared" si="2"/>
        <v>165</v>
      </c>
      <c r="W148" s="401"/>
      <c r="X148" s="401"/>
      <c r="Y148" s="401"/>
      <c r="Z148" s="389"/>
      <c r="AA148" s="389"/>
      <c r="AB148" s="389"/>
      <c r="AC148" s="389"/>
      <c r="AD148" s="389"/>
      <c r="AE148" s="389"/>
      <c r="AF148" s="389"/>
      <c r="AG148" s="389"/>
      <c r="AH148" s="389"/>
      <c r="AI148" s="389"/>
      <c r="AJ148" s="389"/>
      <c r="AK148" s="389"/>
      <c r="AL148" s="389"/>
      <c r="AM148" s="389"/>
      <c r="AN148" s="389"/>
      <c r="AO148" s="389"/>
    </row>
    <row r="149" spans="1:41" x14ac:dyDescent="0.25">
      <c r="A149" s="595"/>
      <c r="B149" s="592"/>
      <c r="C149" s="592"/>
      <c r="D149" s="592"/>
      <c r="E149" s="592"/>
      <c r="F149" s="587"/>
      <c r="G149" s="587"/>
      <c r="H149" s="594"/>
      <c r="I149" s="401" t="s">
        <v>318</v>
      </c>
      <c r="J149" s="402">
        <v>35</v>
      </c>
      <c r="K149" s="402">
        <v>30</v>
      </c>
      <c r="L149" s="402">
        <v>0</v>
      </c>
      <c r="M149" s="402">
        <f>SUM(K149,J149)</f>
        <v>65</v>
      </c>
      <c r="N149" s="402">
        <v>55</v>
      </c>
      <c r="O149" s="402">
        <v>30</v>
      </c>
      <c r="P149" s="402">
        <v>0</v>
      </c>
      <c r="Q149" s="402">
        <f>SUM(O149,N149)</f>
        <v>85</v>
      </c>
      <c r="R149" s="402">
        <v>55</v>
      </c>
      <c r="S149" s="402">
        <v>30</v>
      </c>
      <c r="T149" s="402">
        <v>0</v>
      </c>
      <c r="U149" s="402">
        <f>SUM(S149,R149)</f>
        <v>85</v>
      </c>
      <c r="V149" s="401">
        <f t="shared" si="2"/>
        <v>235</v>
      </c>
      <c r="W149" s="401"/>
      <c r="X149" s="401"/>
      <c r="Y149" s="401"/>
      <c r="Z149" s="389"/>
      <c r="AA149" s="389"/>
      <c r="AB149" s="389"/>
      <c r="AC149" s="389"/>
      <c r="AD149" s="389"/>
      <c r="AE149" s="389"/>
      <c r="AF149" s="389"/>
      <c r="AG149" s="389"/>
      <c r="AH149" s="389"/>
      <c r="AI149" s="389"/>
      <c r="AJ149" s="389"/>
      <c r="AK149" s="389"/>
      <c r="AL149" s="389"/>
      <c r="AM149" s="389"/>
      <c r="AN149" s="389"/>
      <c r="AO149" s="389"/>
    </row>
    <row r="150" spans="1:41" x14ac:dyDescent="0.25">
      <c r="A150" s="595"/>
      <c r="B150" s="592"/>
      <c r="C150" s="592"/>
      <c r="D150" s="592"/>
      <c r="E150" s="592"/>
      <c r="F150" s="587"/>
      <c r="G150" s="587"/>
      <c r="H150" s="594"/>
      <c r="I150" s="401" t="s">
        <v>319</v>
      </c>
      <c r="J150" s="402">
        <v>35</v>
      </c>
      <c r="K150" s="402">
        <v>15</v>
      </c>
      <c r="L150" s="402">
        <v>0</v>
      </c>
      <c r="M150" s="402">
        <f>SUM(K150,J150)</f>
        <v>50</v>
      </c>
      <c r="N150" s="402">
        <v>70</v>
      </c>
      <c r="O150" s="402">
        <v>60</v>
      </c>
      <c r="P150" s="402">
        <v>0</v>
      </c>
      <c r="Q150" s="402">
        <f>SUM(O150,N150)</f>
        <v>130</v>
      </c>
      <c r="R150" s="402">
        <v>65</v>
      </c>
      <c r="S150" s="402">
        <v>60</v>
      </c>
      <c r="T150" s="402">
        <v>0</v>
      </c>
      <c r="U150" s="402">
        <f>SUM(S150,R150)</f>
        <v>125</v>
      </c>
      <c r="V150" s="401">
        <f t="shared" si="2"/>
        <v>305</v>
      </c>
      <c r="W150" s="401"/>
      <c r="X150" s="401"/>
      <c r="Y150" s="401"/>
      <c r="Z150" s="389"/>
      <c r="AA150" s="389"/>
      <c r="AB150" s="389"/>
      <c r="AC150" s="389"/>
      <c r="AD150" s="389"/>
      <c r="AE150" s="389"/>
      <c r="AF150" s="389"/>
      <c r="AG150" s="389"/>
      <c r="AH150" s="389"/>
      <c r="AI150" s="389"/>
      <c r="AJ150" s="389"/>
      <c r="AK150" s="389"/>
      <c r="AL150" s="389"/>
      <c r="AM150" s="389"/>
      <c r="AN150" s="389"/>
      <c r="AO150" s="389"/>
    </row>
    <row r="151" spans="1:41" x14ac:dyDescent="0.25">
      <c r="A151" s="595"/>
      <c r="B151" s="592"/>
      <c r="C151" s="592"/>
      <c r="D151" s="592"/>
      <c r="E151" s="592"/>
      <c r="F151" s="587"/>
      <c r="G151" s="587"/>
      <c r="H151" s="594"/>
      <c r="I151" s="401" t="s">
        <v>320</v>
      </c>
      <c r="J151" s="402">
        <v>40</v>
      </c>
      <c r="K151" s="402">
        <v>0</v>
      </c>
      <c r="L151" s="402">
        <v>0</v>
      </c>
      <c r="M151" s="402">
        <f>SUM(K151,J151)</f>
        <v>40</v>
      </c>
      <c r="N151" s="402">
        <v>45</v>
      </c>
      <c r="O151" s="402">
        <v>0</v>
      </c>
      <c r="P151" s="402">
        <v>0</v>
      </c>
      <c r="Q151" s="402">
        <f>SUM(O151,N151)</f>
        <v>45</v>
      </c>
      <c r="R151" s="402">
        <v>45</v>
      </c>
      <c r="S151" s="402">
        <v>0</v>
      </c>
      <c r="T151" s="402">
        <v>0</v>
      </c>
      <c r="U151" s="402">
        <f>SUM(S151,R151)</f>
        <v>45</v>
      </c>
      <c r="V151" s="401">
        <f t="shared" si="2"/>
        <v>130</v>
      </c>
      <c r="W151" s="401"/>
      <c r="X151" s="401"/>
      <c r="Y151" s="401"/>
      <c r="Z151" s="389"/>
      <c r="AA151" s="389"/>
      <c r="AB151" s="389"/>
      <c r="AC151" s="389"/>
      <c r="AD151" s="389"/>
      <c r="AE151" s="389"/>
      <c r="AF151" s="389"/>
      <c r="AG151" s="389"/>
      <c r="AH151" s="389"/>
      <c r="AI151" s="389"/>
      <c r="AJ151" s="389"/>
      <c r="AK151" s="389"/>
      <c r="AL151" s="389"/>
      <c r="AM151" s="389"/>
      <c r="AN151" s="389"/>
      <c r="AO151" s="389"/>
    </row>
    <row r="152" spans="1:41" x14ac:dyDescent="0.25">
      <c r="A152" s="595"/>
      <c r="B152" s="592"/>
      <c r="C152" s="592"/>
      <c r="D152" s="592"/>
      <c r="E152" s="592"/>
      <c r="F152" s="587"/>
      <c r="G152" s="587"/>
      <c r="H152" s="594"/>
      <c r="I152" s="401" t="s">
        <v>321</v>
      </c>
      <c r="J152" s="402">
        <v>45</v>
      </c>
      <c r="K152" s="402">
        <v>0</v>
      </c>
      <c r="L152" s="402">
        <v>0</v>
      </c>
      <c r="M152" s="402">
        <f>SUM(J152)</f>
        <v>45</v>
      </c>
      <c r="N152" s="402">
        <v>55</v>
      </c>
      <c r="O152" s="402">
        <v>0</v>
      </c>
      <c r="P152" s="402">
        <v>0</v>
      </c>
      <c r="Q152" s="402">
        <f>SUM(N152)</f>
        <v>55</v>
      </c>
      <c r="R152" s="402">
        <v>50</v>
      </c>
      <c r="S152" s="402">
        <v>0</v>
      </c>
      <c r="T152" s="402">
        <v>0</v>
      </c>
      <c r="U152" s="402">
        <f>SUM(S152,R152)</f>
        <v>50</v>
      </c>
      <c r="V152" s="401">
        <f t="shared" si="2"/>
        <v>150</v>
      </c>
      <c r="W152" s="401"/>
      <c r="X152" s="401"/>
      <c r="Y152" s="401"/>
      <c r="Z152" s="389"/>
      <c r="AA152" s="389"/>
      <c r="AB152" s="389"/>
      <c r="AC152" s="389"/>
      <c r="AD152" s="389"/>
      <c r="AE152" s="389"/>
      <c r="AF152" s="389"/>
      <c r="AG152" s="389"/>
      <c r="AH152" s="389"/>
      <c r="AI152" s="389"/>
      <c r="AJ152" s="389"/>
      <c r="AK152" s="389"/>
      <c r="AL152" s="389"/>
      <c r="AM152" s="389"/>
      <c r="AN152" s="389"/>
      <c r="AO152" s="389"/>
    </row>
    <row r="153" spans="1:41" x14ac:dyDescent="0.25">
      <c r="A153" s="595"/>
      <c r="B153" s="592"/>
      <c r="C153" s="592"/>
      <c r="D153" s="592"/>
      <c r="E153" s="592"/>
      <c r="F153" s="587"/>
      <c r="G153" s="587"/>
      <c r="H153" s="592" t="s">
        <v>18</v>
      </c>
      <c r="I153" s="401" t="s">
        <v>22</v>
      </c>
      <c r="J153" s="402">
        <v>0</v>
      </c>
      <c r="K153" s="402">
        <v>0</v>
      </c>
      <c r="L153" s="402">
        <v>0</v>
      </c>
      <c r="M153" s="402">
        <v>0</v>
      </c>
      <c r="N153" s="402">
        <v>0</v>
      </c>
      <c r="O153" s="402">
        <v>0</v>
      </c>
      <c r="P153" s="402">
        <v>0</v>
      </c>
      <c r="Q153" s="402">
        <v>0</v>
      </c>
      <c r="R153" s="402">
        <v>0</v>
      </c>
      <c r="S153" s="402">
        <v>0</v>
      </c>
      <c r="T153" s="402">
        <v>0</v>
      </c>
      <c r="U153" s="402">
        <v>0</v>
      </c>
      <c r="V153" s="401">
        <f t="shared" si="2"/>
        <v>0</v>
      </c>
      <c r="W153" s="401"/>
      <c r="X153" s="401"/>
      <c r="Y153" s="401"/>
      <c r="Z153" s="389"/>
      <c r="AA153" s="389"/>
      <c r="AB153" s="389"/>
      <c r="AC153" s="389"/>
      <c r="AD153" s="389"/>
      <c r="AE153" s="389"/>
      <c r="AF153" s="389"/>
      <c r="AG153" s="389"/>
      <c r="AH153" s="389"/>
      <c r="AI153" s="389"/>
      <c r="AJ153" s="389"/>
      <c r="AK153" s="389"/>
      <c r="AL153" s="389"/>
      <c r="AM153" s="389"/>
      <c r="AN153" s="389"/>
      <c r="AO153" s="389"/>
    </row>
    <row r="154" spans="1:41" x14ac:dyDescent="0.25">
      <c r="A154" s="595"/>
      <c r="B154" s="592"/>
      <c r="C154" s="592"/>
      <c r="D154" s="592"/>
      <c r="E154" s="592"/>
      <c r="F154" s="587"/>
      <c r="G154" s="587"/>
      <c r="H154" s="592"/>
      <c r="I154" s="401" t="s">
        <v>19</v>
      </c>
      <c r="J154" s="402">
        <v>0</v>
      </c>
      <c r="K154" s="402">
        <v>0</v>
      </c>
      <c r="L154" s="402">
        <v>0</v>
      </c>
      <c r="M154" s="402">
        <v>0</v>
      </c>
      <c r="N154" s="402">
        <v>0</v>
      </c>
      <c r="O154" s="402">
        <v>0</v>
      </c>
      <c r="P154" s="402">
        <v>0</v>
      </c>
      <c r="Q154" s="402">
        <v>0</v>
      </c>
      <c r="R154" s="402">
        <v>0</v>
      </c>
      <c r="S154" s="402">
        <v>0</v>
      </c>
      <c r="T154" s="402">
        <v>0</v>
      </c>
      <c r="U154" s="402">
        <v>0</v>
      </c>
      <c r="V154" s="401">
        <f t="shared" si="2"/>
        <v>0</v>
      </c>
      <c r="W154" s="401"/>
      <c r="X154" s="401"/>
      <c r="Y154" s="401"/>
      <c r="Z154" s="389"/>
      <c r="AA154" s="389"/>
      <c r="AB154" s="389"/>
      <c r="AC154" s="389"/>
      <c r="AD154" s="389"/>
      <c r="AE154" s="389"/>
      <c r="AF154" s="389"/>
      <c r="AG154" s="389"/>
      <c r="AH154" s="389"/>
      <c r="AI154" s="389"/>
      <c r="AJ154" s="389"/>
      <c r="AK154" s="389"/>
      <c r="AL154" s="389"/>
      <c r="AM154" s="389"/>
      <c r="AN154" s="389"/>
      <c r="AO154" s="389"/>
    </row>
    <row r="155" spans="1:41" x14ac:dyDescent="0.25">
      <c r="A155" s="595"/>
      <c r="B155" s="592"/>
      <c r="C155" s="592"/>
      <c r="D155" s="592"/>
      <c r="E155" s="592"/>
      <c r="F155" s="587"/>
      <c r="G155" s="587"/>
      <c r="H155" s="593" t="s">
        <v>20</v>
      </c>
      <c r="I155" s="401" t="s">
        <v>322</v>
      </c>
      <c r="J155" s="402">
        <v>0</v>
      </c>
      <c r="K155" s="402">
        <v>0</v>
      </c>
      <c r="L155" s="402">
        <v>0</v>
      </c>
      <c r="M155" s="402">
        <v>0</v>
      </c>
      <c r="N155" s="402">
        <v>0</v>
      </c>
      <c r="O155" s="402">
        <v>0</v>
      </c>
      <c r="P155" s="402">
        <v>0</v>
      </c>
      <c r="Q155" s="402">
        <v>0</v>
      </c>
      <c r="R155" s="402">
        <v>0</v>
      </c>
      <c r="S155" s="402">
        <v>0</v>
      </c>
      <c r="T155" s="402">
        <v>0</v>
      </c>
      <c r="U155" s="402">
        <v>0</v>
      </c>
      <c r="V155" s="401">
        <f t="shared" si="2"/>
        <v>0</v>
      </c>
      <c r="W155" s="401"/>
      <c r="X155" s="401"/>
      <c r="Y155" s="401"/>
      <c r="Z155" s="389"/>
      <c r="AA155" s="389"/>
      <c r="AB155" s="389"/>
      <c r="AC155" s="389"/>
      <c r="AD155" s="389"/>
      <c r="AE155" s="389"/>
      <c r="AF155" s="389"/>
      <c r="AG155" s="389"/>
      <c r="AH155" s="389"/>
      <c r="AI155" s="389"/>
      <c r="AJ155" s="389"/>
      <c r="AK155" s="389"/>
      <c r="AL155" s="389"/>
      <c r="AM155" s="389"/>
      <c r="AN155" s="389"/>
      <c r="AO155" s="389"/>
    </row>
    <row r="156" spans="1:41" x14ac:dyDescent="0.25">
      <c r="A156" s="595"/>
      <c r="B156" s="592"/>
      <c r="C156" s="592"/>
      <c r="D156" s="592"/>
      <c r="E156" s="592"/>
      <c r="F156" s="588"/>
      <c r="G156" s="588"/>
      <c r="H156" s="593"/>
      <c r="I156" s="401" t="s">
        <v>21</v>
      </c>
      <c r="J156" s="402">
        <v>0</v>
      </c>
      <c r="K156" s="402">
        <v>0</v>
      </c>
      <c r="L156" s="402">
        <v>0</v>
      </c>
      <c r="M156" s="402">
        <v>0</v>
      </c>
      <c r="N156" s="402">
        <v>0</v>
      </c>
      <c r="O156" s="402">
        <v>0</v>
      </c>
      <c r="P156" s="402">
        <v>0</v>
      </c>
      <c r="Q156" s="402">
        <v>0</v>
      </c>
      <c r="R156" s="402">
        <v>0</v>
      </c>
      <c r="S156" s="402">
        <v>0</v>
      </c>
      <c r="T156" s="402">
        <v>0</v>
      </c>
      <c r="U156" s="402">
        <v>0</v>
      </c>
      <c r="V156" s="401">
        <f t="shared" si="2"/>
        <v>0</v>
      </c>
      <c r="W156" s="401"/>
      <c r="X156" s="401"/>
      <c r="Y156" s="401"/>
      <c r="Z156" s="389"/>
      <c r="AA156" s="389"/>
      <c r="AB156" s="389"/>
      <c r="AC156" s="389"/>
      <c r="AD156" s="389"/>
      <c r="AE156" s="389"/>
      <c r="AF156" s="389"/>
      <c r="AG156" s="389"/>
      <c r="AH156" s="389"/>
      <c r="AI156" s="389"/>
      <c r="AJ156" s="389"/>
      <c r="AK156" s="389"/>
      <c r="AL156" s="389"/>
      <c r="AM156" s="389"/>
      <c r="AN156" s="389"/>
      <c r="AO156" s="389"/>
    </row>
    <row r="157" spans="1:41" x14ac:dyDescent="0.25">
      <c r="A157" s="603" t="s">
        <v>331</v>
      </c>
      <c r="B157" s="592"/>
      <c r="C157" s="592"/>
      <c r="D157" s="592"/>
      <c r="E157" s="592" t="s">
        <v>355</v>
      </c>
      <c r="F157" s="586" t="s">
        <v>356</v>
      </c>
      <c r="G157" s="586">
        <v>400</v>
      </c>
      <c r="H157" s="594" t="s">
        <v>17</v>
      </c>
      <c r="I157" s="401" t="s">
        <v>317</v>
      </c>
      <c r="J157" s="402">
        <v>0</v>
      </c>
      <c r="K157" s="402">
        <v>0</v>
      </c>
      <c r="L157" s="402">
        <v>0</v>
      </c>
      <c r="M157" s="402">
        <v>0</v>
      </c>
      <c r="N157" s="402">
        <v>0</v>
      </c>
      <c r="O157" s="402">
        <v>0</v>
      </c>
      <c r="P157" s="402">
        <v>0</v>
      </c>
      <c r="Q157" s="402">
        <v>0</v>
      </c>
      <c r="R157" s="402">
        <v>0</v>
      </c>
      <c r="S157" s="402">
        <v>0</v>
      </c>
      <c r="T157" s="402">
        <v>0</v>
      </c>
      <c r="U157" s="402">
        <v>0</v>
      </c>
      <c r="V157" s="401">
        <f t="shared" si="2"/>
        <v>0</v>
      </c>
      <c r="W157" s="401"/>
      <c r="X157" s="401"/>
      <c r="Y157" s="401"/>
      <c r="Z157" s="389"/>
      <c r="AA157" s="389"/>
      <c r="AB157" s="389"/>
      <c r="AC157" s="389"/>
      <c r="AD157" s="389"/>
      <c r="AE157" s="389"/>
      <c r="AF157" s="389"/>
      <c r="AG157" s="389"/>
      <c r="AH157" s="389"/>
      <c r="AI157" s="389"/>
      <c r="AJ157" s="389"/>
      <c r="AK157" s="389"/>
      <c r="AL157" s="389"/>
      <c r="AM157" s="389"/>
      <c r="AN157" s="389"/>
      <c r="AO157" s="389"/>
    </row>
    <row r="158" spans="1:41" x14ac:dyDescent="0.25">
      <c r="A158" s="603"/>
      <c r="B158" s="592"/>
      <c r="C158" s="592"/>
      <c r="D158" s="592"/>
      <c r="E158" s="592"/>
      <c r="F158" s="587"/>
      <c r="G158" s="587"/>
      <c r="H158" s="594"/>
      <c r="I158" s="401" t="s">
        <v>318</v>
      </c>
      <c r="J158" s="402">
        <v>0</v>
      </c>
      <c r="K158" s="402">
        <v>0</v>
      </c>
      <c r="L158" s="402">
        <v>0</v>
      </c>
      <c r="M158" s="402">
        <v>0</v>
      </c>
      <c r="N158" s="402">
        <v>0</v>
      </c>
      <c r="O158" s="402">
        <v>0</v>
      </c>
      <c r="P158" s="402">
        <v>0</v>
      </c>
      <c r="Q158" s="402">
        <v>0</v>
      </c>
      <c r="R158" s="402">
        <v>0</v>
      </c>
      <c r="S158" s="402">
        <v>0</v>
      </c>
      <c r="T158" s="402">
        <v>0</v>
      </c>
      <c r="U158" s="402">
        <v>0</v>
      </c>
      <c r="V158" s="401">
        <f t="shared" si="2"/>
        <v>0</v>
      </c>
      <c r="W158" s="401"/>
      <c r="X158" s="401"/>
      <c r="Y158" s="401"/>
      <c r="Z158" s="389"/>
      <c r="AA158" s="389"/>
      <c r="AB158" s="389"/>
      <c r="AC158" s="389"/>
      <c r="AD158" s="389"/>
      <c r="AE158" s="389"/>
      <c r="AF158" s="389"/>
      <c r="AG158" s="389"/>
      <c r="AH158" s="389"/>
      <c r="AI158" s="389"/>
      <c r="AJ158" s="389"/>
      <c r="AK158" s="389"/>
      <c r="AL158" s="389"/>
      <c r="AM158" s="389"/>
      <c r="AN158" s="389"/>
      <c r="AO158" s="389"/>
    </row>
    <row r="159" spans="1:41" x14ac:dyDescent="0.25">
      <c r="A159" s="603"/>
      <c r="B159" s="592"/>
      <c r="C159" s="592"/>
      <c r="D159" s="592"/>
      <c r="E159" s="592"/>
      <c r="F159" s="587"/>
      <c r="G159" s="587"/>
      <c r="H159" s="594"/>
      <c r="I159" s="401" t="s">
        <v>319</v>
      </c>
      <c r="J159" s="402">
        <v>0</v>
      </c>
      <c r="K159" s="402">
        <v>0</v>
      </c>
      <c r="L159" s="402">
        <v>0</v>
      </c>
      <c r="M159" s="402">
        <v>0</v>
      </c>
      <c r="N159" s="402">
        <v>0</v>
      </c>
      <c r="O159" s="402">
        <v>0</v>
      </c>
      <c r="P159" s="402">
        <v>0</v>
      </c>
      <c r="Q159" s="402">
        <v>0</v>
      </c>
      <c r="R159" s="402">
        <v>0</v>
      </c>
      <c r="S159" s="402">
        <v>0</v>
      </c>
      <c r="T159" s="402">
        <v>0</v>
      </c>
      <c r="U159" s="402">
        <v>0</v>
      </c>
      <c r="V159" s="401">
        <f t="shared" si="2"/>
        <v>0</v>
      </c>
      <c r="W159" s="401"/>
      <c r="X159" s="401"/>
      <c r="Y159" s="401"/>
      <c r="Z159" s="389"/>
      <c r="AA159" s="389"/>
      <c r="AB159" s="389"/>
      <c r="AC159" s="389"/>
      <c r="AD159" s="389"/>
      <c r="AE159" s="389"/>
      <c r="AF159" s="389"/>
      <c r="AG159" s="389"/>
      <c r="AH159" s="389"/>
      <c r="AI159" s="389"/>
      <c r="AJ159" s="389"/>
      <c r="AK159" s="389"/>
      <c r="AL159" s="389"/>
      <c r="AM159" s="389"/>
      <c r="AN159" s="389"/>
      <c r="AO159" s="389"/>
    </row>
    <row r="160" spans="1:41" x14ac:dyDescent="0.25">
      <c r="A160" s="603"/>
      <c r="B160" s="592"/>
      <c r="C160" s="592"/>
      <c r="D160" s="592"/>
      <c r="E160" s="592"/>
      <c r="F160" s="587"/>
      <c r="G160" s="587"/>
      <c r="H160" s="594"/>
      <c r="I160" s="401" t="s">
        <v>320</v>
      </c>
      <c r="J160" s="402">
        <v>0</v>
      </c>
      <c r="K160" s="402">
        <v>0</v>
      </c>
      <c r="L160" s="402">
        <v>0</v>
      </c>
      <c r="M160" s="402">
        <v>0</v>
      </c>
      <c r="N160" s="402">
        <v>0</v>
      </c>
      <c r="O160" s="402">
        <v>0</v>
      </c>
      <c r="P160" s="402">
        <v>0</v>
      </c>
      <c r="Q160" s="402">
        <v>0</v>
      </c>
      <c r="R160" s="402">
        <v>0</v>
      </c>
      <c r="S160" s="402">
        <v>0</v>
      </c>
      <c r="T160" s="402">
        <v>0</v>
      </c>
      <c r="U160" s="402">
        <v>0</v>
      </c>
      <c r="V160" s="401">
        <f t="shared" si="2"/>
        <v>0</v>
      </c>
      <c r="W160" s="401"/>
      <c r="X160" s="401"/>
      <c r="Y160" s="401"/>
      <c r="Z160" s="389"/>
      <c r="AA160" s="389"/>
      <c r="AB160" s="389"/>
      <c r="AC160" s="389"/>
      <c r="AD160" s="389"/>
      <c r="AE160" s="389"/>
      <c r="AF160" s="389"/>
      <c r="AG160" s="389"/>
      <c r="AH160" s="389"/>
      <c r="AI160" s="389"/>
      <c r="AJ160" s="389"/>
      <c r="AK160" s="389"/>
      <c r="AL160" s="389"/>
      <c r="AM160" s="389"/>
      <c r="AN160" s="389"/>
      <c r="AO160" s="389"/>
    </row>
    <row r="161" spans="1:41" x14ac:dyDescent="0.25">
      <c r="A161" s="603"/>
      <c r="B161" s="592"/>
      <c r="C161" s="592"/>
      <c r="D161" s="592"/>
      <c r="E161" s="592"/>
      <c r="F161" s="587"/>
      <c r="G161" s="587"/>
      <c r="H161" s="594"/>
      <c r="I161" s="401" t="s">
        <v>321</v>
      </c>
      <c r="J161" s="402">
        <v>0</v>
      </c>
      <c r="K161" s="402">
        <v>0</v>
      </c>
      <c r="L161" s="402">
        <v>0</v>
      </c>
      <c r="M161" s="402">
        <v>0</v>
      </c>
      <c r="N161" s="402">
        <v>0</v>
      </c>
      <c r="O161" s="402">
        <v>0</v>
      </c>
      <c r="P161" s="402">
        <v>0</v>
      </c>
      <c r="Q161" s="402">
        <v>0</v>
      </c>
      <c r="R161" s="402">
        <v>0</v>
      </c>
      <c r="S161" s="402">
        <v>0</v>
      </c>
      <c r="T161" s="402">
        <v>0</v>
      </c>
      <c r="U161" s="402">
        <v>0</v>
      </c>
      <c r="V161" s="401">
        <f t="shared" si="2"/>
        <v>0</v>
      </c>
      <c r="W161" s="401"/>
      <c r="X161" s="401"/>
      <c r="Y161" s="401"/>
      <c r="Z161" s="389"/>
      <c r="AA161" s="389"/>
      <c r="AB161" s="389"/>
      <c r="AC161" s="389"/>
      <c r="AD161" s="389"/>
      <c r="AE161" s="389"/>
      <c r="AF161" s="389"/>
      <c r="AG161" s="389"/>
      <c r="AH161" s="389"/>
      <c r="AI161" s="389"/>
      <c r="AJ161" s="389"/>
      <c r="AK161" s="389"/>
      <c r="AL161" s="389"/>
      <c r="AM161" s="389"/>
      <c r="AN161" s="389"/>
      <c r="AO161" s="389"/>
    </row>
    <row r="162" spans="1:41" x14ac:dyDescent="0.25">
      <c r="A162" s="603"/>
      <c r="B162" s="592"/>
      <c r="C162" s="592"/>
      <c r="D162" s="592"/>
      <c r="E162" s="592"/>
      <c r="F162" s="587"/>
      <c r="G162" s="587"/>
      <c r="H162" s="592" t="s">
        <v>18</v>
      </c>
      <c r="I162" s="401" t="s">
        <v>22</v>
      </c>
      <c r="J162" s="402">
        <v>0</v>
      </c>
      <c r="K162" s="402">
        <v>0</v>
      </c>
      <c r="L162" s="402">
        <v>0</v>
      </c>
      <c r="M162" s="402">
        <v>0</v>
      </c>
      <c r="N162" s="402">
        <v>0</v>
      </c>
      <c r="O162" s="402">
        <v>0</v>
      </c>
      <c r="P162" s="402">
        <v>0</v>
      </c>
      <c r="Q162" s="402">
        <v>0</v>
      </c>
      <c r="R162" s="402">
        <v>0</v>
      </c>
      <c r="S162" s="402">
        <v>0</v>
      </c>
      <c r="T162" s="402">
        <v>0</v>
      </c>
      <c r="U162" s="402">
        <v>0</v>
      </c>
      <c r="V162" s="401">
        <f t="shared" si="2"/>
        <v>0</v>
      </c>
      <c r="W162" s="401"/>
      <c r="X162" s="401"/>
      <c r="Y162" s="401"/>
      <c r="Z162" s="389"/>
      <c r="AA162" s="389"/>
      <c r="AB162" s="389"/>
      <c r="AC162" s="389"/>
      <c r="AD162" s="389"/>
      <c r="AE162" s="389"/>
      <c r="AF162" s="389"/>
      <c r="AG162" s="389"/>
      <c r="AH162" s="389"/>
      <c r="AI162" s="389"/>
      <c r="AJ162" s="389"/>
      <c r="AK162" s="389"/>
      <c r="AL162" s="389"/>
      <c r="AM162" s="389"/>
      <c r="AN162" s="389"/>
      <c r="AO162" s="389"/>
    </row>
    <row r="163" spans="1:41" x14ac:dyDescent="0.25">
      <c r="A163" s="603"/>
      <c r="B163" s="592"/>
      <c r="C163" s="592"/>
      <c r="D163" s="592"/>
      <c r="E163" s="592"/>
      <c r="F163" s="587"/>
      <c r="G163" s="587"/>
      <c r="H163" s="592"/>
      <c r="I163" s="401" t="s">
        <v>19</v>
      </c>
      <c r="J163" s="402">
        <v>0</v>
      </c>
      <c r="K163" s="402">
        <v>0</v>
      </c>
      <c r="L163" s="402">
        <v>0</v>
      </c>
      <c r="M163" s="402">
        <v>0</v>
      </c>
      <c r="N163" s="402">
        <v>0</v>
      </c>
      <c r="O163" s="402">
        <v>0</v>
      </c>
      <c r="P163" s="402">
        <v>0</v>
      </c>
      <c r="Q163" s="402">
        <v>0</v>
      </c>
      <c r="R163" s="402">
        <v>0</v>
      </c>
      <c r="S163" s="402">
        <v>0</v>
      </c>
      <c r="T163" s="402">
        <v>0</v>
      </c>
      <c r="U163" s="402">
        <v>0</v>
      </c>
      <c r="V163" s="401">
        <f t="shared" si="2"/>
        <v>0</v>
      </c>
      <c r="W163" s="401"/>
      <c r="X163" s="401"/>
      <c r="Y163" s="401"/>
      <c r="Z163" s="389"/>
      <c r="AA163" s="389"/>
      <c r="AB163" s="389"/>
      <c r="AC163" s="389"/>
      <c r="AD163" s="389"/>
      <c r="AE163" s="389"/>
      <c r="AF163" s="389"/>
      <c r="AG163" s="389"/>
      <c r="AH163" s="389"/>
      <c r="AI163" s="389"/>
      <c r="AJ163" s="389"/>
      <c r="AK163" s="389"/>
      <c r="AL163" s="389"/>
      <c r="AM163" s="389"/>
      <c r="AN163" s="389"/>
      <c r="AO163" s="389"/>
    </row>
    <row r="164" spans="1:41" x14ac:dyDescent="0.25">
      <c r="A164" s="603"/>
      <c r="B164" s="592"/>
      <c r="C164" s="592"/>
      <c r="D164" s="592"/>
      <c r="E164" s="592"/>
      <c r="F164" s="587"/>
      <c r="G164" s="587"/>
      <c r="H164" s="593" t="s">
        <v>20</v>
      </c>
      <c r="I164" s="401" t="s">
        <v>322</v>
      </c>
      <c r="J164" s="402">
        <v>0</v>
      </c>
      <c r="K164" s="402">
        <v>0</v>
      </c>
      <c r="L164" s="402">
        <v>0</v>
      </c>
      <c r="M164" s="402">
        <v>0</v>
      </c>
      <c r="N164" s="402">
        <v>0</v>
      </c>
      <c r="O164" s="402">
        <v>0</v>
      </c>
      <c r="P164" s="402">
        <v>0</v>
      </c>
      <c r="Q164" s="402">
        <v>0</v>
      </c>
      <c r="R164" s="402">
        <v>0</v>
      </c>
      <c r="S164" s="402">
        <v>0</v>
      </c>
      <c r="T164" s="402">
        <v>0</v>
      </c>
      <c r="U164" s="402">
        <v>0</v>
      </c>
      <c r="V164" s="401">
        <f t="shared" si="2"/>
        <v>0</v>
      </c>
      <c r="W164" s="401"/>
      <c r="X164" s="401"/>
      <c r="Y164" s="401"/>
      <c r="Z164" s="389"/>
      <c r="AA164" s="389"/>
      <c r="AB164" s="389"/>
      <c r="AC164" s="389"/>
      <c r="AD164" s="389"/>
      <c r="AE164" s="389"/>
      <c r="AF164" s="389"/>
      <c r="AG164" s="389"/>
      <c r="AH164" s="389"/>
      <c r="AI164" s="389"/>
      <c r="AJ164" s="389"/>
      <c r="AK164" s="389"/>
      <c r="AL164" s="389"/>
      <c r="AM164" s="389"/>
      <c r="AN164" s="389"/>
      <c r="AO164" s="389"/>
    </row>
    <row r="165" spans="1:41" x14ac:dyDescent="0.25">
      <c r="A165" s="603"/>
      <c r="B165" s="592"/>
      <c r="C165" s="592"/>
      <c r="D165" s="592"/>
      <c r="E165" s="592"/>
      <c r="F165" s="588"/>
      <c r="G165" s="588"/>
      <c r="H165" s="593"/>
      <c r="I165" s="401" t="s">
        <v>21</v>
      </c>
      <c r="J165" s="402">
        <v>0</v>
      </c>
      <c r="K165" s="402">
        <v>0</v>
      </c>
      <c r="L165" s="402">
        <v>0</v>
      </c>
      <c r="M165" s="402">
        <v>0</v>
      </c>
      <c r="N165" s="402">
        <v>0</v>
      </c>
      <c r="O165" s="402">
        <v>0</v>
      </c>
      <c r="P165" s="402">
        <v>0</v>
      </c>
      <c r="Q165" s="402">
        <v>0</v>
      </c>
      <c r="R165" s="402">
        <v>0</v>
      </c>
      <c r="S165" s="402">
        <v>0</v>
      </c>
      <c r="T165" s="402">
        <v>0</v>
      </c>
      <c r="U165" s="402">
        <v>0</v>
      </c>
      <c r="V165" s="401">
        <f t="shared" si="2"/>
        <v>0</v>
      </c>
      <c r="W165" s="401"/>
      <c r="X165" s="401"/>
      <c r="Y165" s="401"/>
      <c r="Z165" s="389"/>
      <c r="AA165" s="389"/>
      <c r="AB165" s="389"/>
      <c r="AC165" s="389"/>
      <c r="AD165" s="389"/>
      <c r="AE165" s="389"/>
      <c r="AF165" s="389"/>
      <c r="AG165" s="389"/>
      <c r="AH165" s="389"/>
      <c r="AI165" s="389"/>
      <c r="AJ165" s="389"/>
      <c r="AK165" s="389"/>
      <c r="AL165" s="389"/>
      <c r="AM165" s="389"/>
      <c r="AN165" s="389"/>
      <c r="AO165" s="389"/>
    </row>
    <row r="166" spans="1:41" x14ac:dyDescent="0.25">
      <c r="A166" s="603" t="s">
        <v>331</v>
      </c>
      <c r="B166" s="592"/>
      <c r="C166" s="592"/>
      <c r="D166" s="592"/>
      <c r="E166" s="592" t="s">
        <v>357</v>
      </c>
      <c r="F166" s="586" t="s">
        <v>358</v>
      </c>
      <c r="G166" s="586">
        <v>400</v>
      </c>
      <c r="H166" s="594" t="s">
        <v>17</v>
      </c>
      <c r="I166" s="401" t="s">
        <v>317</v>
      </c>
      <c r="J166" s="402">
        <v>0</v>
      </c>
      <c r="K166" s="402">
        <v>0</v>
      </c>
      <c r="L166" s="402">
        <v>0</v>
      </c>
      <c r="M166" s="402">
        <v>0</v>
      </c>
      <c r="N166" s="402">
        <v>0</v>
      </c>
      <c r="O166" s="402">
        <v>0</v>
      </c>
      <c r="P166" s="402">
        <v>0</v>
      </c>
      <c r="Q166" s="402">
        <v>0</v>
      </c>
      <c r="R166" s="402">
        <v>0</v>
      </c>
      <c r="S166" s="402">
        <v>0</v>
      </c>
      <c r="T166" s="402">
        <v>0</v>
      </c>
      <c r="U166" s="402">
        <v>0</v>
      </c>
      <c r="V166" s="401">
        <f t="shared" si="2"/>
        <v>0</v>
      </c>
      <c r="W166" s="401"/>
      <c r="X166" s="401"/>
      <c r="Y166" s="401"/>
      <c r="Z166" s="389"/>
      <c r="AA166" s="389"/>
      <c r="AB166" s="389"/>
      <c r="AC166" s="389"/>
      <c r="AD166" s="389"/>
      <c r="AE166" s="389"/>
      <c r="AF166" s="389"/>
      <c r="AG166" s="389"/>
      <c r="AH166" s="389"/>
      <c r="AI166" s="389"/>
      <c r="AJ166" s="389"/>
      <c r="AK166" s="389"/>
      <c r="AL166" s="389"/>
      <c r="AM166" s="389"/>
      <c r="AN166" s="389"/>
      <c r="AO166" s="389"/>
    </row>
    <row r="167" spans="1:41" x14ac:dyDescent="0.25">
      <c r="A167" s="603"/>
      <c r="B167" s="592"/>
      <c r="C167" s="592"/>
      <c r="D167" s="592"/>
      <c r="E167" s="592"/>
      <c r="F167" s="587"/>
      <c r="G167" s="587"/>
      <c r="H167" s="594"/>
      <c r="I167" s="401" t="s">
        <v>319</v>
      </c>
      <c r="J167" s="402">
        <v>0</v>
      </c>
      <c r="K167" s="402">
        <v>0</v>
      </c>
      <c r="L167" s="402">
        <v>0</v>
      </c>
      <c r="M167" s="402">
        <v>0</v>
      </c>
      <c r="N167" s="402">
        <v>0</v>
      </c>
      <c r="O167" s="402">
        <v>0</v>
      </c>
      <c r="P167" s="402">
        <v>0</v>
      </c>
      <c r="Q167" s="402">
        <v>0</v>
      </c>
      <c r="R167" s="402">
        <v>0</v>
      </c>
      <c r="S167" s="402">
        <v>0</v>
      </c>
      <c r="T167" s="402">
        <v>0</v>
      </c>
      <c r="U167" s="402">
        <v>0</v>
      </c>
      <c r="V167" s="401">
        <f t="shared" si="2"/>
        <v>0</v>
      </c>
      <c r="W167" s="401"/>
      <c r="X167" s="401"/>
      <c r="Y167" s="401"/>
      <c r="Z167" s="389"/>
      <c r="AA167" s="389"/>
      <c r="AB167" s="389"/>
      <c r="AC167" s="389"/>
      <c r="AD167" s="389"/>
      <c r="AE167" s="389"/>
      <c r="AF167" s="389"/>
      <c r="AG167" s="389"/>
      <c r="AH167" s="389"/>
      <c r="AI167" s="389"/>
      <c r="AJ167" s="389"/>
      <c r="AK167" s="389"/>
      <c r="AL167" s="389"/>
      <c r="AM167" s="389"/>
      <c r="AN167" s="389"/>
      <c r="AO167" s="389"/>
    </row>
    <row r="168" spans="1:41" x14ac:dyDescent="0.25">
      <c r="A168" s="603"/>
      <c r="B168" s="592"/>
      <c r="C168" s="592"/>
      <c r="D168" s="592"/>
      <c r="E168" s="592"/>
      <c r="F168" s="587"/>
      <c r="G168" s="587"/>
      <c r="H168" s="594"/>
      <c r="I168" s="401" t="s">
        <v>359</v>
      </c>
      <c r="J168" s="402">
        <v>0</v>
      </c>
      <c r="K168" s="402">
        <v>0</v>
      </c>
      <c r="L168" s="402">
        <v>0</v>
      </c>
      <c r="M168" s="402">
        <v>0</v>
      </c>
      <c r="N168" s="402">
        <v>0</v>
      </c>
      <c r="O168" s="402">
        <v>0</v>
      </c>
      <c r="P168" s="402">
        <v>0</v>
      </c>
      <c r="Q168" s="402">
        <v>0</v>
      </c>
      <c r="R168" s="402">
        <v>0</v>
      </c>
      <c r="S168" s="402">
        <v>0</v>
      </c>
      <c r="T168" s="402">
        <v>0</v>
      </c>
      <c r="U168" s="402">
        <v>0</v>
      </c>
      <c r="V168" s="401">
        <f t="shared" si="2"/>
        <v>0</v>
      </c>
      <c r="W168" s="401"/>
      <c r="X168" s="401"/>
      <c r="Y168" s="401"/>
      <c r="Z168" s="389"/>
      <c r="AA168" s="389"/>
      <c r="AB168" s="389"/>
      <c r="AC168" s="389"/>
      <c r="AD168" s="389"/>
      <c r="AE168" s="389"/>
      <c r="AF168" s="389"/>
      <c r="AG168" s="389"/>
      <c r="AH168" s="389"/>
      <c r="AI168" s="389"/>
      <c r="AJ168" s="389"/>
      <c r="AK168" s="389"/>
      <c r="AL168" s="389"/>
      <c r="AM168" s="389"/>
      <c r="AN168" s="389"/>
      <c r="AO168" s="389"/>
    </row>
    <row r="169" spans="1:41" x14ac:dyDescent="0.25">
      <c r="A169" s="603"/>
      <c r="B169" s="592"/>
      <c r="C169" s="592"/>
      <c r="D169" s="592"/>
      <c r="E169" s="592"/>
      <c r="F169" s="587"/>
      <c r="G169" s="587"/>
      <c r="H169" s="594"/>
      <c r="I169" s="401" t="s">
        <v>320</v>
      </c>
      <c r="J169" s="402">
        <v>0</v>
      </c>
      <c r="K169" s="402">
        <v>0</v>
      </c>
      <c r="L169" s="402">
        <v>0</v>
      </c>
      <c r="M169" s="402">
        <v>0</v>
      </c>
      <c r="N169" s="402">
        <v>0</v>
      </c>
      <c r="O169" s="402">
        <v>0</v>
      </c>
      <c r="P169" s="402">
        <v>0</v>
      </c>
      <c r="Q169" s="402">
        <v>0</v>
      </c>
      <c r="R169" s="402">
        <v>0</v>
      </c>
      <c r="S169" s="402">
        <v>0</v>
      </c>
      <c r="T169" s="402">
        <v>0</v>
      </c>
      <c r="U169" s="402">
        <v>0</v>
      </c>
      <c r="V169" s="401">
        <f t="shared" si="2"/>
        <v>0</v>
      </c>
      <c r="W169" s="401"/>
      <c r="X169" s="401"/>
      <c r="Y169" s="401"/>
      <c r="Z169" s="389"/>
      <c r="AA169" s="389"/>
      <c r="AB169" s="389"/>
      <c r="AC169" s="389"/>
      <c r="AD169" s="389"/>
      <c r="AE169" s="389"/>
      <c r="AF169" s="389"/>
      <c r="AG169" s="389"/>
      <c r="AH169" s="389"/>
      <c r="AI169" s="389"/>
      <c r="AJ169" s="389"/>
      <c r="AK169" s="389"/>
      <c r="AL169" s="389"/>
      <c r="AM169" s="389"/>
      <c r="AN169" s="389"/>
      <c r="AO169" s="389"/>
    </row>
    <row r="170" spans="1:41" x14ac:dyDescent="0.25">
      <c r="A170" s="603"/>
      <c r="B170" s="592"/>
      <c r="C170" s="592"/>
      <c r="D170" s="592"/>
      <c r="E170" s="592"/>
      <c r="F170" s="587"/>
      <c r="G170" s="587"/>
      <c r="H170" s="594"/>
      <c r="I170" s="401" t="s">
        <v>321</v>
      </c>
      <c r="J170" s="402">
        <v>0</v>
      </c>
      <c r="K170" s="402">
        <v>0</v>
      </c>
      <c r="L170" s="402">
        <v>0</v>
      </c>
      <c r="M170" s="402">
        <v>0</v>
      </c>
      <c r="N170" s="402">
        <v>0</v>
      </c>
      <c r="O170" s="402">
        <v>0</v>
      </c>
      <c r="P170" s="402">
        <v>0</v>
      </c>
      <c r="Q170" s="402">
        <v>0</v>
      </c>
      <c r="R170" s="402">
        <v>0</v>
      </c>
      <c r="S170" s="402">
        <v>0</v>
      </c>
      <c r="T170" s="402">
        <v>0</v>
      </c>
      <c r="U170" s="402">
        <v>0</v>
      </c>
      <c r="V170" s="401">
        <f t="shared" si="2"/>
        <v>0</v>
      </c>
      <c r="W170" s="401"/>
      <c r="X170" s="401"/>
      <c r="Y170" s="401"/>
      <c r="Z170" s="389"/>
      <c r="AA170" s="389"/>
      <c r="AB170" s="389"/>
      <c r="AC170" s="389"/>
      <c r="AD170" s="389"/>
      <c r="AE170" s="389"/>
      <c r="AF170" s="389"/>
      <c r="AG170" s="389"/>
      <c r="AH170" s="389"/>
      <c r="AI170" s="389"/>
      <c r="AJ170" s="389"/>
      <c r="AK170" s="389"/>
      <c r="AL170" s="389"/>
      <c r="AM170" s="389"/>
      <c r="AN170" s="389"/>
      <c r="AO170" s="389"/>
    </row>
    <row r="171" spans="1:41" x14ac:dyDescent="0.25">
      <c r="A171" s="603"/>
      <c r="B171" s="592"/>
      <c r="C171" s="592"/>
      <c r="D171" s="592"/>
      <c r="E171" s="592"/>
      <c r="F171" s="587"/>
      <c r="G171" s="587"/>
      <c r="H171" s="592" t="s">
        <v>18</v>
      </c>
      <c r="I171" s="401" t="s">
        <v>22</v>
      </c>
      <c r="J171" s="402">
        <v>0</v>
      </c>
      <c r="K171" s="402">
        <v>0</v>
      </c>
      <c r="L171" s="402">
        <v>0</v>
      </c>
      <c r="M171" s="402">
        <v>0</v>
      </c>
      <c r="N171" s="402">
        <v>0</v>
      </c>
      <c r="O171" s="402">
        <v>0</v>
      </c>
      <c r="P171" s="402">
        <v>0</v>
      </c>
      <c r="Q171" s="402">
        <v>0</v>
      </c>
      <c r="R171" s="402">
        <v>0</v>
      </c>
      <c r="S171" s="402">
        <v>0</v>
      </c>
      <c r="T171" s="402">
        <v>0</v>
      </c>
      <c r="U171" s="402">
        <v>0</v>
      </c>
      <c r="V171" s="401">
        <f t="shared" si="2"/>
        <v>0</v>
      </c>
      <c r="W171" s="401"/>
      <c r="X171" s="401"/>
      <c r="Y171" s="401"/>
      <c r="Z171" s="389"/>
      <c r="AA171" s="389"/>
      <c r="AB171" s="389"/>
      <c r="AC171" s="389"/>
      <c r="AD171" s="389"/>
      <c r="AE171" s="389"/>
      <c r="AF171" s="389"/>
      <c r="AG171" s="389"/>
      <c r="AH171" s="389"/>
      <c r="AI171" s="389"/>
      <c r="AJ171" s="389"/>
      <c r="AK171" s="389"/>
      <c r="AL171" s="389"/>
      <c r="AM171" s="389"/>
      <c r="AN171" s="389"/>
      <c r="AO171" s="389"/>
    </row>
    <row r="172" spans="1:41" x14ac:dyDescent="0.25">
      <c r="A172" s="603"/>
      <c r="B172" s="592"/>
      <c r="C172" s="592"/>
      <c r="D172" s="592"/>
      <c r="E172" s="592"/>
      <c r="F172" s="587"/>
      <c r="G172" s="587"/>
      <c r="H172" s="592"/>
      <c r="I172" s="401" t="s">
        <v>19</v>
      </c>
      <c r="J172" s="402">
        <v>0</v>
      </c>
      <c r="K172" s="402">
        <v>0</v>
      </c>
      <c r="L172" s="402">
        <v>0</v>
      </c>
      <c r="M172" s="402">
        <v>0</v>
      </c>
      <c r="N172" s="402">
        <v>0</v>
      </c>
      <c r="O172" s="402">
        <v>0</v>
      </c>
      <c r="P172" s="402">
        <v>0</v>
      </c>
      <c r="Q172" s="402">
        <v>0</v>
      </c>
      <c r="R172" s="402">
        <v>0</v>
      </c>
      <c r="S172" s="402">
        <v>0</v>
      </c>
      <c r="T172" s="402">
        <v>0</v>
      </c>
      <c r="U172" s="402">
        <v>0</v>
      </c>
      <c r="V172" s="401">
        <f t="shared" si="2"/>
        <v>0</v>
      </c>
      <c r="W172" s="401"/>
      <c r="X172" s="401"/>
      <c r="Y172" s="401"/>
      <c r="Z172" s="389"/>
      <c r="AA172" s="389"/>
      <c r="AB172" s="389"/>
      <c r="AC172" s="389"/>
      <c r="AD172" s="389"/>
      <c r="AE172" s="389"/>
      <c r="AF172" s="389"/>
      <c r="AG172" s="389"/>
      <c r="AH172" s="389"/>
      <c r="AI172" s="389"/>
      <c r="AJ172" s="389"/>
      <c r="AK172" s="389"/>
      <c r="AL172" s="389"/>
      <c r="AM172" s="389"/>
      <c r="AN172" s="389"/>
      <c r="AO172" s="389"/>
    </row>
    <row r="173" spans="1:41" x14ac:dyDescent="0.25">
      <c r="A173" s="603"/>
      <c r="B173" s="592"/>
      <c r="C173" s="592"/>
      <c r="D173" s="592"/>
      <c r="E173" s="592"/>
      <c r="F173" s="587"/>
      <c r="G173" s="587"/>
      <c r="H173" s="593" t="s">
        <v>20</v>
      </c>
      <c r="I173" s="401" t="s">
        <v>322</v>
      </c>
      <c r="J173" s="402">
        <v>0</v>
      </c>
      <c r="K173" s="402">
        <v>0</v>
      </c>
      <c r="L173" s="402">
        <v>0</v>
      </c>
      <c r="M173" s="402">
        <v>0</v>
      </c>
      <c r="N173" s="402">
        <v>0</v>
      </c>
      <c r="O173" s="402">
        <v>0</v>
      </c>
      <c r="P173" s="402">
        <v>0</v>
      </c>
      <c r="Q173" s="402">
        <v>0</v>
      </c>
      <c r="R173" s="402">
        <v>0</v>
      </c>
      <c r="S173" s="402">
        <v>0</v>
      </c>
      <c r="T173" s="402">
        <v>0</v>
      </c>
      <c r="U173" s="402">
        <v>0</v>
      </c>
      <c r="V173" s="401">
        <f t="shared" si="2"/>
        <v>0</v>
      </c>
      <c r="W173" s="401"/>
      <c r="X173" s="401"/>
      <c r="Y173" s="401"/>
      <c r="Z173" s="389"/>
      <c r="AA173" s="389"/>
      <c r="AB173" s="389"/>
      <c r="AC173" s="389"/>
      <c r="AD173" s="389"/>
      <c r="AE173" s="389"/>
      <c r="AF173" s="389"/>
      <c r="AG173" s="389"/>
      <c r="AH173" s="389"/>
      <c r="AI173" s="389"/>
      <c r="AJ173" s="389"/>
      <c r="AK173" s="389"/>
      <c r="AL173" s="389"/>
      <c r="AM173" s="389"/>
      <c r="AN173" s="389"/>
      <c r="AO173" s="389"/>
    </row>
    <row r="174" spans="1:41" x14ac:dyDescent="0.25">
      <c r="A174" s="603"/>
      <c r="B174" s="592"/>
      <c r="C174" s="592"/>
      <c r="D174" s="592"/>
      <c r="E174" s="592"/>
      <c r="F174" s="588"/>
      <c r="G174" s="588"/>
      <c r="H174" s="593"/>
      <c r="I174" s="401" t="s">
        <v>21</v>
      </c>
      <c r="J174" s="402">
        <v>0</v>
      </c>
      <c r="K174" s="402">
        <v>0</v>
      </c>
      <c r="L174" s="402">
        <v>0</v>
      </c>
      <c r="M174" s="402">
        <v>0</v>
      </c>
      <c r="N174" s="402">
        <v>0</v>
      </c>
      <c r="O174" s="402">
        <v>0</v>
      </c>
      <c r="P174" s="402">
        <v>0</v>
      </c>
      <c r="Q174" s="402">
        <v>0</v>
      </c>
      <c r="R174" s="402">
        <v>0</v>
      </c>
      <c r="S174" s="402">
        <v>0</v>
      </c>
      <c r="T174" s="402">
        <v>0</v>
      </c>
      <c r="U174" s="402">
        <v>0</v>
      </c>
      <c r="V174" s="401">
        <f t="shared" si="2"/>
        <v>0</v>
      </c>
      <c r="W174" s="401"/>
      <c r="X174" s="401"/>
      <c r="Y174" s="401"/>
      <c r="Z174" s="389"/>
      <c r="AA174" s="389"/>
      <c r="AB174" s="389"/>
      <c r="AC174" s="389"/>
      <c r="AD174" s="389"/>
      <c r="AE174" s="389"/>
      <c r="AF174" s="389"/>
      <c r="AG174" s="389"/>
      <c r="AH174" s="389"/>
      <c r="AI174" s="389"/>
      <c r="AJ174" s="389"/>
      <c r="AK174" s="389"/>
      <c r="AL174" s="389"/>
      <c r="AM174" s="389"/>
      <c r="AN174" s="389"/>
      <c r="AO174" s="389"/>
    </row>
    <row r="175" spans="1:41" x14ac:dyDescent="0.25">
      <c r="A175" s="603" t="s">
        <v>331</v>
      </c>
      <c r="B175" s="592"/>
      <c r="C175" s="592"/>
      <c r="D175" s="592"/>
      <c r="E175" s="592" t="s">
        <v>360</v>
      </c>
      <c r="F175" s="586" t="s">
        <v>358</v>
      </c>
      <c r="G175" s="586">
        <v>700</v>
      </c>
      <c r="H175" s="594" t="s">
        <v>17</v>
      </c>
      <c r="I175" s="401" t="s">
        <v>317</v>
      </c>
      <c r="J175" s="402">
        <v>0</v>
      </c>
      <c r="K175" s="402">
        <v>0</v>
      </c>
      <c r="L175" s="402">
        <v>0</v>
      </c>
      <c r="M175" s="402">
        <v>0</v>
      </c>
      <c r="N175" s="402">
        <v>0</v>
      </c>
      <c r="O175" s="402">
        <v>0</v>
      </c>
      <c r="P175" s="402">
        <v>0</v>
      </c>
      <c r="Q175" s="402">
        <v>0</v>
      </c>
      <c r="R175" s="402">
        <v>0</v>
      </c>
      <c r="S175" s="402">
        <v>0</v>
      </c>
      <c r="T175" s="402">
        <v>0</v>
      </c>
      <c r="U175" s="402">
        <v>0</v>
      </c>
      <c r="V175" s="401">
        <f t="shared" si="2"/>
        <v>0</v>
      </c>
      <c r="W175" s="401"/>
      <c r="X175" s="401"/>
      <c r="Y175" s="401"/>
      <c r="Z175" s="389"/>
      <c r="AA175" s="389"/>
      <c r="AB175" s="389"/>
      <c r="AC175" s="389"/>
      <c r="AD175" s="389"/>
      <c r="AE175" s="389"/>
      <c r="AF175" s="389"/>
      <c r="AG175" s="389"/>
      <c r="AH175" s="389"/>
      <c r="AI175" s="389"/>
      <c r="AJ175" s="389"/>
      <c r="AK175" s="389"/>
      <c r="AL175" s="389"/>
      <c r="AM175" s="389"/>
      <c r="AN175" s="389"/>
      <c r="AO175" s="389"/>
    </row>
    <row r="176" spans="1:41" x14ac:dyDescent="0.25">
      <c r="A176" s="603"/>
      <c r="B176" s="592"/>
      <c r="C176" s="592"/>
      <c r="D176" s="592"/>
      <c r="E176" s="592"/>
      <c r="F176" s="587"/>
      <c r="G176" s="587"/>
      <c r="H176" s="594"/>
      <c r="I176" s="401" t="s">
        <v>318</v>
      </c>
      <c r="J176" s="402">
        <v>0</v>
      </c>
      <c r="K176" s="402">
        <v>0</v>
      </c>
      <c r="L176" s="402">
        <v>0</v>
      </c>
      <c r="M176" s="402">
        <v>0</v>
      </c>
      <c r="N176" s="402">
        <v>0</v>
      </c>
      <c r="O176" s="402">
        <v>0</v>
      </c>
      <c r="P176" s="402">
        <v>0</v>
      </c>
      <c r="Q176" s="402">
        <v>0</v>
      </c>
      <c r="R176" s="402">
        <v>0</v>
      </c>
      <c r="S176" s="402">
        <v>0</v>
      </c>
      <c r="T176" s="402">
        <v>0</v>
      </c>
      <c r="U176" s="402">
        <v>0</v>
      </c>
      <c r="V176" s="401">
        <f t="shared" si="2"/>
        <v>0</v>
      </c>
      <c r="W176" s="401"/>
      <c r="X176" s="401"/>
      <c r="Y176" s="401"/>
      <c r="Z176" s="389"/>
      <c r="AA176" s="389"/>
      <c r="AB176" s="389"/>
      <c r="AC176" s="389"/>
      <c r="AD176" s="389"/>
      <c r="AE176" s="389"/>
      <c r="AF176" s="389"/>
      <c r="AG176" s="389"/>
      <c r="AH176" s="389"/>
      <c r="AI176" s="389"/>
      <c r="AJ176" s="389"/>
      <c r="AK176" s="389"/>
      <c r="AL176" s="389"/>
      <c r="AM176" s="389"/>
      <c r="AN176" s="389"/>
      <c r="AO176" s="389"/>
    </row>
    <row r="177" spans="1:41" x14ac:dyDescent="0.25">
      <c r="A177" s="603"/>
      <c r="B177" s="592"/>
      <c r="C177" s="592"/>
      <c r="D177" s="592"/>
      <c r="E177" s="592"/>
      <c r="F177" s="587"/>
      <c r="G177" s="587"/>
      <c r="H177" s="594"/>
      <c r="I177" s="401" t="s">
        <v>319</v>
      </c>
      <c r="J177" s="402">
        <v>0</v>
      </c>
      <c r="K177" s="402">
        <v>0</v>
      </c>
      <c r="L177" s="402">
        <v>0</v>
      </c>
      <c r="M177" s="402">
        <v>0</v>
      </c>
      <c r="N177" s="402">
        <v>0</v>
      </c>
      <c r="O177" s="402">
        <v>0</v>
      </c>
      <c r="P177" s="402">
        <v>0</v>
      </c>
      <c r="Q177" s="402">
        <v>0</v>
      </c>
      <c r="R177" s="402">
        <v>0</v>
      </c>
      <c r="S177" s="402">
        <v>0</v>
      </c>
      <c r="T177" s="402">
        <v>0</v>
      </c>
      <c r="U177" s="402">
        <v>0</v>
      </c>
      <c r="V177" s="401">
        <f t="shared" si="2"/>
        <v>0</v>
      </c>
      <c r="W177" s="401"/>
      <c r="X177" s="401"/>
      <c r="Y177" s="401"/>
      <c r="Z177" s="389"/>
      <c r="AA177" s="389"/>
      <c r="AB177" s="389"/>
      <c r="AC177" s="389"/>
      <c r="AD177" s="389"/>
      <c r="AE177" s="389"/>
      <c r="AF177" s="389"/>
      <c r="AG177" s="389"/>
      <c r="AH177" s="389"/>
      <c r="AI177" s="389"/>
      <c r="AJ177" s="389"/>
      <c r="AK177" s="389"/>
      <c r="AL177" s="389"/>
      <c r="AM177" s="389"/>
      <c r="AN177" s="389"/>
      <c r="AO177" s="389"/>
    </row>
    <row r="178" spans="1:41" x14ac:dyDescent="0.25">
      <c r="A178" s="603"/>
      <c r="B178" s="592"/>
      <c r="C178" s="592"/>
      <c r="D178" s="592"/>
      <c r="E178" s="592"/>
      <c r="F178" s="587"/>
      <c r="G178" s="587"/>
      <c r="H178" s="594"/>
      <c r="I178" s="401" t="s">
        <v>320</v>
      </c>
      <c r="J178" s="402">
        <v>0</v>
      </c>
      <c r="K178" s="402">
        <v>0</v>
      </c>
      <c r="L178" s="402">
        <v>0</v>
      </c>
      <c r="M178" s="402">
        <v>0</v>
      </c>
      <c r="N178" s="402">
        <v>0</v>
      </c>
      <c r="O178" s="402">
        <v>0</v>
      </c>
      <c r="P178" s="402">
        <v>0</v>
      </c>
      <c r="Q178" s="402">
        <v>0</v>
      </c>
      <c r="R178" s="402">
        <v>0</v>
      </c>
      <c r="S178" s="402">
        <v>0</v>
      </c>
      <c r="T178" s="402">
        <v>0</v>
      </c>
      <c r="U178" s="402">
        <v>0</v>
      </c>
      <c r="V178" s="401">
        <f t="shared" si="2"/>
        <v>0</v>
      </c>
      <c r="W178" s="401"/>
      <c r="X178" s="401"/>
      <c r="Y178" s="401"/>
      <c r="Z178" s="389"/>
      <c r="AA178" s="389"/>
      <c r="AB178" s="389"/>
      <c r="AC178" s="389"/>
      <c r="AD178" s="389"/>
      <c r="AE178" s="389"/>
      <c r="AF178" s="389"/>
      <c r="AG178" s="389"/>
      <c r="AH178" s="389"/>
      <c r="AI178" s="389"/>
      <c r="AJ178" s="389"/>
      <c r="AK178" s="389"/>
      <c r="AL178" s="389"/>
      <c r="AM178" s="389"/>
      <c r="AN178" s="389"/>
      <c r="AO178" s="389"/>
    </row>
    <row r="179" spans="1:41" x14ac:dyDescent="0.25">
      <c r="A179" s="603"/>
      <c r="B179" s="592"/>
      <c r="C179" s="592"/>
      <c r="D179" s="592"/>
      <c r="E179" s="592"/>
      <c r="F179" s="587"/>
      <c r="G179" s="587"/>
      <c r="H179" s="594"/>
      <c r="I179" s="401" t="s">
        <v>321</v>
      </c>
      <c r="J179" s="402">
        <v>0</v>
      </c>
      <c r="K179" s="402">
        <v>0</v>
      </c>
      <c r="L179" s="402">
        <v>0</v>
      </c>
      <c r="M179" s="402">
        <v>0</v>
      </c>
      <c r="N179" s="402">
        <v>0</v>
      </c>
      <c r="O179" s="402">
        <v>0</v>
      </c>
      <c r="P179" s="402">
        <v>0</v>
      </c>
      <c r="Q179" s="402">
        <v>0</v>
      </c>
      <c r="R179" s="402">
        <v>0</v>
      </c>
      <c r="S179" s="402">
        <v>0</v>
      </c>
      <c r="T179" s="402">
        <v>0</v>
      </c>
      <c r="U179" s="402">
        <v>0</v>
      </c>
      <c r="V179" s="401">
        <f t="shared" si="2"/>
        <v>0</v>
      </c>
      <c r="W179" s="401"/>
      <c r="X179" s="401"/>
      <c r="Y179" s="401"/>
      <c r="Z179" s="389"/>
      <c r="AA179" s="389"/>
      <c r="AB179" s="389"/>
      <c r="AC179" s="389"/>
      <c r="AD179" s="389"/>
      <c r="AE179" s="389"/>
      <c r="AF179" s="389"/>
      <c r="AG179" s="389"/>
      <c r="AH179" s="389"/>
      <c r="AI179" s="389"/>
      <c r="AJ179" s="389"/>
      <c r="AK179" s="389"/>
      <c r="AL179" s="389"/>
      <c r="AM179" s="389"/>
      <c r="AN179" s="389"/>
      <c r="AO179" s="389"/>
    </row>
    <row r="180" spans="1:41" x14ac:dyDescent="0.25">
      <c r="A180" s="603"/>
      <c r="B180" s="592"/>
      <c r="C180" s="592"/>
      <c r="D180" s="592"/>
      <c r="E180" s="592"/>
      <c r="F180" s="587"/>
      <c r="G180" s="587"/>
      <c r="H180" s="592" t="s">
        <v>18</v>
      </c>
      <c r="I180" s="401" t="s">
        <v>22</v>
      </c>
      <c r="J180" s="402">
        <v>0</v>
      </c>
      <c r="K180" s="402">
        <v>0</v>
      </c>
      <c r="L180" s="402">
        <v>0</v>
      </c>
      <c r="M180" s="402">
        <v>0</v>
      </c>
      <c r="N180" s="402">
        <v>0</v>
      </c>
      <c r="O180" s="402">
        <v>0</v>
      </c>
      <c r="P180" s="402">
        <v>0</v>
      </c>
      <c r="Q180" s="402">
        <v>0</v>
      </c>
      <c r="R180" s="402">
        <v>0</v>
      </c>
      <c r="S180" s="402">
        <v>0</v>
      </c>
      <c r="T180" s="402">
        <v>0</v>
      </c>
      <c r="U180" s="402">
        <v>0</v>
      </c>
      <c r="V180" s="401">
        <f t="shared" si="2"/>
        <v>0</v>
      </c>
      <c r="W180" s="401"/>
      <c r="X180" s="401"/>
      <c r="Y180" s="401"/>
      <c r="Z180" s="389"/>
      <c r="AA180" s="389"/>
      <c r="AB180" s="389"/>
      <c r="AC180" s="389"/>
      <c r="AD180" s="389"/>
      <c r="AE180" s="389"/>
      <c r="AF180" s="389"/>
      <c r="AG180" s="389"/>
      <c r="AH180" s="389"/>
      <c r="AI180" s="389"/>
      <c r="AJ180" s="389"/>
      <c r="AK180" s="389"/>
      <c r="AL180" s="389"/>
      <c r="AM180" s="389"/>
      <c r="AN180" s="389"/>
      <c r="AO180" s="389"/>
    </row>
    <row r="181" spans="1:41" x14ac:dyDescent="0.25">
      <c r="A181" s="603"/>
      <c r="B181" s="592"/>
      <c r="C181" s="592"/>
      <c r="D181" s="592"/>
      <c r="E181" s="592"/>
      <c r="F181" s="587"/>
      <c r="G181" s="587"/>
      <c r="H181" s="592"/>
      <c r="I181" s="401" t="s">
        <v>19</v>
      </c>
      <c r="J181" s="402">
        <v>0</v>
      </c>
      <c r="K181" s="402">
        <v>0</v>
      </c>
      <c r="L181" s="402">
        <v>0</v>
      </c>
      <c r="M181" s="402">
        <v>0</v>
      </c>
      <c r="N181" s="402">
        <v>0</v>
      </c>
      <c r="O181" s="402">
        <v>0</v>
      </c>
      <c r="P181" s="402">
        <v>0</v>
      </c>
      <c r="Q181" s="402">
        <v>0</v>
      </c>
      <c r="R181" s="402">
        <v>0</v>
      </c>
      <c r="S181" s="402">
        <v>0</v>
      </c>
      <c r="T181" s="402">
        <v>0</v>
      </c>
      <c r="U181" s="402">
        <v>0</v>
      </c>
      <c r="V181" s="401">
        <f t="shared" si="2"/>
        <v>0</v>
      </c>
      <c r="W181" s="401"/>
      <c r="X181" s="401"/>
      <c r="Y181" s="401"/>
      <c r="Z181" s="389"/>
      <c r="AA181" s="389"/>
      <c r="AB181" s="389"/>
      <c r="AC181" s="389"/>
      <c r="AD181" s="389"/>
      <c r="AE181" s="389"/>
      <c r="AF181" s="389"/>
      <c r="AG181" s="389"/>
      <c r="AH181" s="389"/>
      <c r="AI181" s="389"/>
      <c r="AJ181" s="389"/>
      <c r="AK181" s="389"/>
      <c r="AL181" s="389"/>
      <c r="AM181" s="389"/>
      <c r="AN181" s="389"/>
      <c r="AO181" s="389"/>
    </row>
    <row r="182" spans="1:41" x14ac:dyDescent="0.25">
      <c r="A182" s="603"/>
      <c r="B182" s="592"/>
      <c r="C182" s="592"/>
      <c r="D182" s="592"/>
      <c r="E182" s="592"/>
      <c r="F182" s="587"/>
      <c r="G182" s="587"/>
      <c r="H182" s="593" t="s">
        <v>20</v>
      </c>
      <c r="I182" s="401" t="s">
        <v>322</v>
      </c>
      <c r="J182" s="402">
        <v>0</v>
      </c>
      <c r="K182" s="402">
        <v>0</v>
      </c>
      <c r="L182" s="402">
        <v>0</v>
      </c>
      <c r="M182" s="402">
        <v>0</v>
      </c>
      <c r="N182" s="402">
        <v>0</v>
      </c>
      <c r="O182" s="402">
        <v>0</v>
      </c>
      <c r="P182" s="402">
        <v>0</v>
      </c>
      <c r="Q182" s="402">
        <v>0</v>
      </c>
      <c r="R182" s="402">
        <v>0</v>
      </c>
      <c r="S182" s="402">
        <v>0</v>
      </c>
      <c r="T182" s="402">
        <v>0</v>
      </c>
      <c r="U182" s="402">
        <v>0</v>
      </c>
      <c r="V182" s="401">
        <f t="shared" si="2"/>
        <v>0</v>
      </c>
      <c r="W182" s="401"/>
      <c r="X182" s="401"/>
      <c r="Y182" s="401"/>
      <c r="Z182" s="389"/>
      <c r="AA182" s="389"/>
      <c r="AB182" s="389"/>
      <c r="AC182" s="389"/>
      <c r="AD182" s="389"/>
      <c r="AE182" s="389"/>
      <c r="AF182" s="389"/>
      <c r="AG182" s="389"/>
      <c r="AH182" s="389"/>
      <c r="AI182" s="389"/>
      <c r="AJ182" s="389"/>
      <c r="AK182" s="389"/>
      <c r="AL182" s="389"/>
      <c r="AM182" s="389"/>
      <c r="AN182" s="389"/>
      <c r="AO182" s="389"/>
    </row>
    <row r="183" spans="1:41" x14ac:dyDescent="0.25">
      <c r="A183" s="603"/>
      <c r="B183" s="592"/>
      <c r="C183" s="592"/>
      <c r="D183" s="592"/>
      <c r="E183" s="592"/>
      <c r="F183" s="588"/>
      <c r="G183" s="588"/>
      <c r="H183" s="593"/>
      <c r="I183" s="401" t="s">
        <v>21</v>
      </c>
      <c r="J183" s="402">
        <v>0</v>
      </c>
      <c r="K183" s="402">
        <v>0</v>
      </c>
      <c r="L183" s="402">
        <v>0</v>
      </c>
      <c r="M183" s="402">
        <v>0</v>
      </c>
      <c r="N183" s="402">
        <v>0</v>
      </c>
      <c r="O183" s="402">
        <v>0</v>
      </c>
      <c r="P183" s="402">
        <v>0</v>
      </c>
      <c r="Q183" s="402">
        <v>0</v>
      </c>
      <c r="R183" s="402">
        <v>0</v>
      </c>
      <c r="S183" s="402">
        <v>0</v>
      </c>
      <c r="T183" s="402">
        <v>0</v>
      </c>
      <c r="U183" s="402">
        <v>0</v>
      </c>
      <c r="V183" s="401">
        <f t="shared" si="2"/>
        <v>0</v>
      </c>
      <c r="W183" s="401"/>
      <c r="X183" s="401"/>
      <c r="Y183" s="401"/>
      <c r="Z183" s="389"/>
      <c r="AA183" s="389"/>
      <c r="AB183" s="389"/>
      <c r="AC183" s="389"/>
      <c r="AD183" s="389"/>
      <c r="AE183" s="389"/>
      <c r="AF183" s="389"/>
      <c r="AG183" s="389"/>
      <c r="AH183" s="389"/>
      <c r="AI183" s="389"/>
      <c r="AJ183" s="389"/>
      <c r="AK183" s="389"/>
      <c r="AL183" s="389"/>
      <c r="AM183" s="389"/>
      <c r="AN183" s="389"/>
      <c r="AO183" s="389"/>
    </row>
    <row r="184" spans="1:41" x14ac:dyDescent="0.25">
      <c r="A184" s="603" t="s">
        <v>331</v>
      </c>
      <c r="B184" s="592"/>
      <c r="C184" s="592"/>
      <c r="D184" s="592"/>
      <c r="E184" s="592" t="s">
        <v>361</v>
      </c>
      <c r="F184" s="586" t="s">
        <v>358</v>
      </c>
      <c r="G184" s="586">
        <v>350</v>
      </c>
      <c r="H184" s="594" t="s">
        <v>17</v>
      </c>
      <c r="I184" s="401" t="s">
        <v>317</v>
      </c>
      <c r="J184" s="402">
        <v>0</v>
      </c>
      <c r="K184" s="402">
        <v>0</v>
      </c>
      <c r="L184" s="402">
        <v>0</v>
      </c>
      <c r="M184" s="402">
        <v>0</v>
      </c>
      <c r="N184" s="402">
        <v>0</v>
      </c>
      <c r="O184" s="402">
        <v>0</v>
      </c>
      <c r="P184" s="402">
        <v>0</v>
      </c>
      <c r="Q184" s="402">
        <v>0</v>
      </c>
      <c r="R184" s="402">
        <v>0</v>
      </c>
      <c r="S184" s="402">
        <v>0</v>
      </c>
      <c r="T184" s="402">
        <v>0</v>
      </c>
      <c r="U184" s="402">
        <v>0</v>
      </c>
      <c r="V184" s="401">
        <f t="shared" si="2"/>
        <v>0</v>
      </c>
      <c r="W184" s="401"/>
      <c r="X184" s="401"/>
      <c r="Y184" s="401"/>
      <c r="Z184" s="389"/>
      <c r="AA184" s="389"/>
      <c r="AB184" s="389"/>
      <c r="AC184" s="389"/>
      <c r="AD184" s="389"/>
      <c r="AE184" s="389"/>
      <c r="AF184" s="389"/>
      <c r="AG184" s="389"/>
      <c r="AH184" s="389"/>
      <c r="AI184" s="389"/>
      <c r="AJ184" s="389"/>
      <c r="AK184" s="389"/>
      <c r="AL184" s="389"/>
      <c r="AM184" s="389"/>
      <c r="AN184" s="389"/>
      <c r="AO184" s="389"/>
    </row>
    <row r="185" spans="1:41" x14ac:dyDescent="0.25">
      <c r="A185" s="603"/>
      <c r="B185" s="592"/>
      <c r="C185" s="592"/>
      <c r="D185" s="592"/>
      <c r="E185" s="592"/>
      <c r="F185" s="587"/>
      <c r="G185" s="587"/>
      <c r="H185" s="594"/>
      <c r="I185" s="401" t="s">
        <v>318</v>
      </c>
      <c r="J185" s="402">
        <v>0</v>
      </c>
      <c r="K185" s="402">
        <v>0</v>
      </c>
      <c r="L185" s="402">
        <v>0</v>
      </c>
      <c r="M185" s="402">
        <v>0</v>
      </c>
      <c r="N185" s="402">
        <v>0</v>
      </c>
      <c r="O185" s="402">
        <v>0</v>
      </c>
      <c r="P185" s="402">
        <v>0</v>
      </c>
      <c r="Q185" s="402">
        <v>0</v>
      </c>
      <c r="R185" s="402">
        <v>0</v>
      </c>
      <c r="S185" s="402">
        <v>0</v>
      </c>
      <c r="T185" s="402">
        <v>0</v>
      </c>
      <c r="U185" s="402">
        <v>0</v>
      </c>
      <c r="V185" s="401">
        <f t="shared" si="2"/>
        <v>0</v>
      </c>
      <c r="W185" s="401"/>
      <c r="X185" s="401"/>
      <c r="Y185" s="401"/>
      <c r="Z185" s="389"/>
      <c r="AA185" s="389"/>
      <c r="AB185" s="389"/>
      <c r="AC185" s="389"/>
      <c r="AD185" s="389"/>
      <c r="AE185" s="389"/>
      <c r="AF185" s="389"/>
      <c r="AG185" s="389"/>
      <c r="AH185" s="389"/>
      <c r="AI185" s="389"/>
      <c r="AJ185" s="389"/>
      <c r="AK185" s="389"/>
      <c r="AL185" s="389"/>
      <c r="AM185" s="389"/>
      <c r="AN185" s="389"/>
      <c r="AO185" s="389"/>
    </row>
    <row r="186" spans="1:41" x14ac:dyDescent="0.25">
      <c r="A186" s="603"/>
      <c r="B186" s="592"/>
      <c r="C186" s="592"/>
      <c r="D186" s="592"/>
      <c r="E186" s="592"/>
      <c r="F186" s="587"/>
      <c r="G186" s="587"/>
      <c r="H186" s="594"/>
      <c r="I186" s="401" t="s">
        <v>319</v>
      </c>
      <c r="J186" s="402">
        <v>0</v>
      </c>
      <c r="K186" s="402">
        <v>0</v>
      </c>
      <c r="L186" s="402">
        <v>0</v>
      </c>
      <c r="M186" s="402">
        <v>0</v>
      </c>
      <c r="N186" s="402">
        <v>0</v>
      </c>
      <c r="O186" s="402">
        <v>0</v>
      </c>
      <c r="P186" s="402">
        <v>0</v>
      </c>
      <c r="Q186" s="402">
        <v>0</v>
      </c>
      <c r="R186" s="402">
        <v>0</v>
      </c>
      <c r="S186" s="402">
        <v>0</v>
      </c>
      <c r="T186" s="402">
        <v>0</v>
      </c>
      <c r="U186" s="402">
        <v>0</v>
      </c>
      <c r="V186" s="401">
        <f t="shared" si="2"/>
        <v>0</v>
      </c>
      <c r="W186" s="401"/>
      <c r="X186" s="401"/>
      <c r="Y186" s="401"/>
      <c r="Z186" s="389"/>
      <c r="AA186" s="389"/>
      <c r="AB186" s="389"/>
      <c r="AC186" s="389"/>
      <c r="AD186" s="389"/>
      <c r="AE186" s="389"/>
      <c r="AF186" s="389"/>
      <c r="AG186" s="389"/>
      <c r="AH186" s="389"/>
      <c r="AI186" s="389"/>
      <c r="AJ186" s="389"/>
      <c r="AK186" s="389"/>
      <c r="AL186" s="389"/>
      <c r="AM186" s="389"/>
      <c r="AN186" s="389"/>
      <c r="AO186" s="389"/>
    </row>
    <row r="187" spans="1:41" x14ac:dyDescent="0.25">
      <c r="A187" s="603"/>
      <c r="B187" s="592"/>
      <c r="C187" s="592"/>
      <c r="D187" s="592"/>
      <c r="E187" s="592"/>
      <c r="F187" s="587"/>
      <c r="G187" s="587"/>
      <c r="H187" s="594"/>
      <c r="I187" s="401" t="s">
        <v>320</v>
      </c>
      <c r="J187" s="402">
        <v>0</v>
      </c>
      <c r="K187" s="402">
        <v>0</v>
      </c>
      <c r="L187" s="402">
        <v>0</v>
      </c>
      <c r="M187" s="402">
        <v>0</v>
      </c>
      <c r="N187" s="402">
        <v>0</v>
      </c>
      <c r="O187" s="402">
        <v>0</v>
      </c>
      <c r="P187" s="402">
        <v>0</v>
      </c>
      <c r="Q187" s="402">
        <v>0</v>
      </c>
      <c r="R187" s="402">
        <v>0</v>
      </c>
      <c r="S187" s="402">
        <v>0</v>
      </c>
      <c r="T187" s="402">
        <v>0</v>
      </c>
      <c r="U187" s="402">
        <v>0</v>
      </c>
      <c r="V187" s="401">
        <f t="shared" si="2"/>
        <v>0</v>
      </c>
      <c r="W187" s="401"/>
      <c r="X187" s="401"/>
      <c r="Y187" s="401"/>
      <c r="Z187" s="389"/>
      <c r="AA187" s="389"/>
      <c r="AB187" s="389"/>
      <c r="AC187" s="389"/>
      <c r="AD187" s="389"/>
      <c r="AE187" s="389"/>
      <c r="AF187" s="389"/>
      <c r="AG187" s="389"/>
      <c r="AH187" s="389"/>
      <c r="AI187" s="389"/>
      <c r="AJ187" s="389"/>
      <c r="AK187" s="389"/>
      <c r="AL187" s="389"/>
      <c r="AM187" s="389"/>
      <c r="AN187" s="389"/>
      <c r="AO187" s="389"/>
    </row>
    <row r="188" spans="1:41" x14ac:dyDescent="0.25">
      <c r="A188" s="603"/>
      <c r="B188" s="592"/>
      <c r="C188" s="592"/>
      <c r="D188" s="592"/>
      <c r="E188" s="592"/>
      <c r="F188" s="587"/>
      <c r="G188" s="587"/>
      <c r="H188" s="594"/>
      <c r="I188" s="401" t="s">
        <v>321</v>
      </c>
      <c r="J188" s="402">
        <v>0</v>
      </c>
      <c r="K188" s="402">
        <v>0</v>
      </c>
      <c r="L188" s="402">
        <v>0</v>
      </c>
      <c r="M188" s="402">
        <v>0</v>
      </c>
      <c r="N188" s="402">
        <v>0</v>
      </c>
      <c r="O188" s="402">
        <v>0</v>
      </c>
      <c r="P188" s="402">
        <v>0</v>
      </c>
      <c r="Q188" s="402">
        <v>0</v>
      </c>
      <c r="R188" s="402">
        <v>0</v>
      </c>
      <c r="S188" s="402">
        <v>0</v>
      </c>
      <c r="T188" s="402">
        <v>0</v>
      </c>
      <c r="U188" s="402">
        <v>0</v>
      </c>
      <c r="V188" s="401">
        <f t="shared" si="2"/>
        <v>0</v>
      </c>
      <c r="W188" s="401"/>
      <c r="X188" s="401"/>
      <c r="Y188" s="401"/>
      <c r="Z188" s="389"/>
      <c r="AA188" s="389"/>
      <c r="AB188" s="389"/>
      <c r="AC188" s="389"/>
      <c r="AD188" s="389"/>
      <c r="AE188" s="389"/>
      <c r="AF188" s="389"/>
      <c r="AG188" s="389"/>
      <c r="AH188" s="389"/>
      <c r="AI188" s="389"/>
      <c r="AJ188" s="389"/>
      <c r="AK188" s="389"/>
      <c r="AL188" s="389"/>
      <c r="AM188" s="389"/>
      <c r="AN188" s="389"/>
      <c r="AO188" s="389"/>
    </row>
    <row r="189" spans="1:41" x14ac:dyDescent="0.25">
      <c r="A189" s="603"/>
      <c r="B189" s="592"/>
      <c r="C189" s="592"/>
      <c r="D189" s="592"/>
      <c r="E189" s="592"/>
      <c r="F189" s="587"/>
      <c r="G189" s="587"/>
      <c r="H189" s="592" t="s">
        <v>18</v>
      </c>
      <c r="I189" s="401" t="s">
        <v>22</v>
      </c>
      <c r="J189" s="402">
        <v>0</v>
      </c>
      <c r="K189" s="402">
        <v>0</v>
      </c>
      <c r="L189" s="402">
        <v>0</v>
      </c>
      <c r="M189" s="402">
        <v>0</v>
      </c>
      <c r="N189" s="402">
        <v>0</v>
      </c>
      <c r="O189" s="402">
        <v>0</v>
      </c>
      <c r="P189" s="402">
        <v>0</v>
      </c>
      <c r="Q189" s="402">
        <v>0</v>
      </c>
      <c r="R189" s="402">
        <v>0</v>
      </c>
      <c r="S189" s="402">
        <v>0</v>
      </c>
      <c r="T189" s="402">
        <v>0</v>
      </c>
      <c r="U189" s="402">
        <v>0</v>
      </c>
      <c r="V189" s="401">
        <f t="shared" si="2"/>
        <v>0</v>
      </c>
      <c r="W189" s="401"/>
      <c r="X189" s="401"/>
      <c r="Y189" s="401"/>
      <c r="Z189" s="389"/>
      <c r="AA189" s="389"/>
      <c r="AB189" s="389"/>
      <c r="AC189" s="389"/>
      <c r="AD189" s="389"/>
      <c r="AE189" s="389"/>
      <c r="AF189" s="389"/>
      <c r="AG189" s="389"/>
      <c r="AH189" s="389"/>
      <c r="AI189" s="389"/>
      <c r="AJ189" s="389"/>
      <c r="AK189" s="389"/>
      <c r="AL189" s="389"/>
      <c r="AM189" s="389"/>
      <c r="AN189" s="389"/>
      <c r="AO189" s="389"/>
    </row>
    <row r="190" spans="1:41" x14ac:dyDescent="0.25">
      <c r="A190" s="603"/>
      <c r="B190" s="592"/>
      <c r="C190" s="592"/>
      <c r="D190" s="592"/>
      <c r="E190" s="592"/>
      <c r="F190" s="587"/>
      <c r="G190" s="587"/>
      <c r="H190" s="592"/>
      <c r="I190" s="401" t="s">
        <v>19</v>
      </c>
      <c r="J190" s="402">
        <v>0</v>
      </c>
      <c r="K190" s="402">
        <v>0</v>
      </c>
      <c r="L190" s="402">
        <v>0</v>
      </c>
      <c r="M190" s="402">
        <v>0</v>
      </c>
      <c r="N190" s="402">
        <v>0</v>
      </c>
      <c r="O190" s="402">
        <v>0</v>
      </c>
      <c r="P190" s="402">
        <v>0</v>
      </c>
      <c r="Q190" s="402">
        <v>0</v>
      </c>
      <c r="R190" s="402">
        <v>0</v>
      </c>
      <c r="S190" s="402">
        <v>0</v>
      </c>
      <c r="T190" s="402">
        <v>0</v>
      </c>
      <c r="U190" s="402">
        <v>0</v>
      </c>
      <c r="V190" s="401">
        <f t="shared" si="2"/>
        <v>0</v>
      </c>
      <c r="W190" s="401"/>
      <c r="X190" s="401"/>
      <c r="Y190" s="401"/>
      <c r="Z190" s="389"/>
      <c r="AA190" s="389"/>
      <c r="AB190" s="389"/>
      <c r="AC190" s="389"/>
      <c r="AD190" s="389"/>
      <c r="AE190" s="389"/>
      <c r="AF190" s="389"/>
      <c r="AG190" s="389"/>
      <c r="AH190" s="389"/>
      <c r="AI190" s="389"/>
      <c r="AJ190" s="389"/>
      <c r="AK190" s="389"/>
      <c r="AL190" s="389"/>
      <c r="AM190" s="389"/>
      <c r="AN190" s="389"/>
      <c r="AO190" s="389"/>
    </row>
    <row r="191" spans="1:41" x14ac:dyDescent="0.25">
      <c r="A191" s="603"/>
      <c r="B191" s="592"/>
      <c r="C191" s="592"/>
      <c r="D191" s="592"/>
      <c r="E191" s="592"/>
      <c r="F191" s="587"/>
      <c r="G191" s="587"/>
      <c r="H191" s="593" t="s">
        <v>20</v>
      </c>
      <c r="I191" s="401" t="s">
        <v>322</v>
      </c>
      <c r="J191" s="402">
        <v>0</v>
      </c>
      <c r="K191" s="402">
        <v>0</v>
      </c>
      <c r="L191" s="402">
        <v>0</v>
      </c>
      <c r="M191" s="402">
        <v>0</v>
      </c>
      <c r="N191" s="402">
        <v>0</v>
      </c>
      <c r="O191" s="402">
        <v>0</v>
      </c>
      <c r="P191" s="402">
        <v>0</v>
      </c>
      <c r="Q191" s="402">
        <v>0</v>
      </c>
      <c r="R191" s="402">
        <v>0</v>
      </c>
      <c r="S191" s="402">
        <v>0</v>
      </c>
      <c r="T191" s="402">
        <v>0</v>
      </c>
      <c r="U191" s="402">
        <v>0</v>
      </c>
      <c r="V191" s="401">
        <f t="shared" si="2"/>
        <v>0</v>
      </c>
      <c r="W191" s="401"/>
      <c r="X191" s="401"/>
      <c r="Y191" s="401"/>
      <c r="Z191" s="389"/>
      <c r="AA191" s="389"/>
      <c r="AB191" s="389"/>
      <c r="AC191" s="389"/>
      <c r="AD191" s="389"/>
      <c r="AE191" s="389"/>
      <c r="AF191" s="389"/>
      <c r="AG191" s="389"/>
      <c r="AH191" s="389"/>
      <c r="AI191" s="389"/>
      <c r="AJ191" s="389"/>
      <c r="AK191" s="389"/>
      <c r="AL191" s="389"/>
      <c r="AM191" s="389"/>
      <c r="AN191" s="389"/>
      <c r="AO191" s="389"/>
    </row>
    <row r="192" spans="1:41" x14ac:dyDescent="0.25">
      <c r="A192" s="603"/>
      <c r="B192" s="592"/>
      <c r="C192" s="592"/>
      <c r="D192" s="592"/>
      <c r="E192" s="592"/>
      <c r="F192" s="588"/>
      <c r="G192" s="588"/>
      <c r="H192" s="593"/>
      <c r="I192" s="401" t="s">
        <v>21</v>
      </c>
      <c r="J192" s="402">
        <v>0</v>
      </c>
      <c r="K192" s="402">
        <v>0</v>
      </c>
      <c r="L192" s="402">
        <v>0</v>
      </c>
      <c r="M192" s="402">
        <v>0</v>
      </c>
      <c r="N192" s="402">
        <v>0</v>
      </c>
      <c r="O192" s="402">
        <v>0</v>
      </c>
      <c r="P192" s="402">
        <v>0</v>
      </c>
      <c r="Q192" s="402">
        <v>0</v>
      </c>
      <c r="R192" s="402">
        <v>0</v>
      </c>
      <c r="S192" s="402">
        <v>0</v>
      </c>
      <c r="T192" s="402">
        <v>0</v>
      </c>
      <c r="U192" s="402">
        <v>0</v>
      </c>
      <c r="V192" s="401">
        <f t="shared" si="2"/>
        <v>0</v>
      </c>
      <c r="W192" s="401"/>
      <c r="X192" s="401"/>
      <c r="Y192" s="401"/>
      <c r="Z192" s="389"/>
      <c r="AA192" s="389"/>
      <c r="AB192" s="389"/>
      <c r="AC192" s="389"/>
      <c r="AD192" s="389"/>
      <c r="AE192" s="389"/>
      <c r="AF192" s="389"/>
      <c r="AG192" s="389"/>
      <c r="AH192" s="389"/>
      <c r="AI192" s="389"/>
      <c r="AJ192" s="389"/>
      <c r="AK192" s="389"/>
      <c r="AL192" s="389"/>
      <c r="AM192" s="389"/>
      <c r="AN192" s="389"/>
      <c r="AO192" s="389"/>
    </row>
    <row r="193" spans="1:41" x14ac:dyDescent="0.25">
      <c r="A193" s="603" t="s">
        <v>331</v>
      </c>
      <c r="B193" s="592"/>
      <c r="C193" s="592"/>
      <c r="D193" s="592"/>
      <c r="E193" s="592" t="s">
        <v>362</v>
      </c>
      <c r="F193" s="586" t="s">
        <v>358</v>
      </c>
      <c r="G193" s="596" t="s">
        <v>363</v>
      </c>
      <c r="H193" s="594" t="s">
        <v>17</v>
      </c>
      <c r="I193" s="401" t="s">
        <v>317</v>
      </c>
      <c r="J193" s="404">
        <v>20</v>
      </c>
      <c r="K193" s="404">
        <v>8</v>
      </c>
      <c r="L193" s="404">
        <v>0</v>
      </c>
      <c r="M193" s="404">
        <f>SUM(J193:L193)</f>
        <v>28</v>
      </c>
      <c r="N193" s="404">
        <v>18</v>
      </c>
      <c r="O193" s="404">
        <v>8</v>
      </c>
      <c r="P193" s="404">
        <v>0</v>
      </c>
      <c r="Q193" s="404">
        <f>SUM(N193:P193)</f>
        <v>26</v>
      </c>
      <c r="R193" s="404">
        <v>20</v>
      </c>
      <c r="S193" s="404">
        <v>8</v>
      </c>
      <c r="T193" s="404">
        <v>0</v>
      </c>
      <c r="U193" s="404">
        <f>SUM(R193:T193)</f>
        <v>28</v>
      </c>
      <c r="V193" s="401">
        <f t="shared" si="2"/>
        <v>82</v>
      </c>
      <c r="W193" s="401"/>
      <c r="X193" s="401"/>
      <c r="Y193" s="401"/>
      <c r="Z193" s="389"/>
      <c r="AA193" s="389"/>
      <c r="AB193" s="389"/>
      <c r="AC193" s="389"/>
      <c r="AD193" s="389"/>
      <c r="AE193" s="389"/>
      <c r="AF193" s="389"/>
      <c r="AG193" s="389"/>
      <c r="AH193" s="389"/>
      <c r="AI193" s="389"/>
      <c r="AJ193" s="389"/>
      <c r="AK193" s="389"/>
      <c r="AL193" s="389"/>
      <c r="AM193" s="389"/>
      <c r="AN193" s="389"/>
      <c r="AO193" s="389"/>
    </row>
    <row r="194" spans="1:41" x14ac:dyDescent="0.25">
      <c r="A194" s="603"/>
      <c r="B194" s="592"/>
      <c r="C194" s="592"/>
      <c r="D194" s="592"/>
      <c r="E194" s="592"/>
      <c r="F194" s="587"/>
      <c r="G194" s="597"/>
      <c r="H194" s="594"/>
      <c r="I194" s="401" t="s">
        <v>318</v>
      </c>
      <c r="J194" s="404">
        <v>20</v>
      </c>
      <c r="K194" s="404">
        <v>12</v>
      </c>
      <c r="L194" s="404">
        <v>0</v>
      </c>
      <c r="M194" s="404">
        <f>SUM(J194:L194)</f>
        <v>32</v>
      </c>
      <c r="N194" s="404">
        <v>20</v>
      </c>
      <c r="O194" s="404">
        <v>12</v>
      </c>
      <c r="P194" s="404">
        <v>0</v>
      </c>
      <c r="Q194" s="404">
        <f>SUM(N194:P194)</f>
        <v>32</v>
      </c>
      <c r="R194" s="404">
        <v>25</v>
      </c>
      <c r="S194" s="404">
        <v>9</v>
      </c>
      <c r="T194" s="404">
        <v>0</v>
      </c>
      <c r="U194" s="404">
        <f>SUM(R194:T194)</f>
        <v>34</v>
      </c>
      <c r="V194" s="401">
        <f t="shared" si="2"/>
        <v>98</v>
      </c>
      <c r="W194" s="401"/>
      <c r="X194" s="401"/>
      <c r="Y194" s="401"/>
      <c r="Z194" s="389"/>
      <c r="AA194" s="389"/>
      <c r="AB194" s="389"/>
      <c r="AC194" s="389"/>
      <c r="AD194" s="389"/>
      <c r="AE194" s="389"/>
      <c r="AF194" s="389"/>
      <c r="AG194" s="389"/>
      <c r="AH194" s="389"/>
      <c r="AI194" s="389"/>
      <c r="AJ194" s="389"/>
      <c r="AK194" s="389"/>
      <c r="AL194" s="389"/>
      <c r="AM194" s="389"/>
      <c r="AN194" s="389"/>
      <c r="AO194" s="389"/>
    </row>
    <row r="195" spans="1:41" x14ac:dyDescent="0.25">
      <c r="A195" s="603"/>
      <c r="B195" s="592"/>
      <c r="C195" s="592"/>
      <c r="D195" s="592"/>
      <c r="E195" s="592"/>
      <c r="F195" s="587"/>
      <c r="G195" s="597"/>
      <c r="H195" s="594"/>
      <c r="I195" s="401" t="s">
        <v>319</v>
      </c>
      <c r="J195" s="404">
        <v>10</v>
      </c>
      <c r="K195" s="404">
        <v>2</v>
      </c>
      <c r="L195" s="404">
        <v>0</v>
      </c>
      <c r="M195" s="404">
        <f>SUM(K195,J195)</f>
        <v>12</v>
      </c>
      <c r="N195" s="404">
        <v>15</v>
      </c>
      <c r="O195" s="404">
        <v>0</v>
      </c>
      <c r="P195" s="404">
        <v>0</v>
      </c>
      <c r="Q195" s="404">
        <f>SUM(N195,O195)</f>
        <v>15</v>
      </c>
      <c r="R195" s="404">
        <v>10</v>
      </c>
      <c r="S195" s="404">
        <v>2</v>
      </c>
      <c r="T195" s="404">
        <v>0</v>
      </c>
      <c r="U195" s="404">
        <f>SUM(S195,R195)</f>
        <v>12</v>
      </c>
      <c r="V195" s="401">
        <f>SUM(M195,Q195,U195)</f>
        <v>39</v>
      </c>
      <c r="W195" s="401"/>
      <c r="X195" s="401"/>
      <c r="Y195" s="401"/>
      <c r="Z195" s="389"/>
      <c r="AA195" s="389"/>
      <c r="AB195" s="389"/>
      <c r="AC195" s="389"/>
      <c r="AD195" s="389"/>
      <c r="AE195" s="389"/>
      <c r="AF195" s="389"/>
      <c r="AG195" s="389"/>
      <c r="AH195" s="389"/>
      <c r="AI195" s="389"/>
      <c r="AJ195" s="389"/>
      <c r="AK195" s="389"/>
      <c r="AL195" s="389"/>
      <c r="AM195" s="389"/>
      <c r="AN195" s="389"/>
      <c r="AO195" s="389"/>
    </row>
    <row r="196" spans="1:41" x14ac:dyDescent="0.25">
      <c r="A196" s="603"/>
      <c r="B196" s="592"/>
      <c r="C196" s="592"/>
      <c r="D196" s="592"/>
      <c r="E196" s="592"/>
      <c r="F196" s="587"/>
      <c r="G196" s="597"/>
      <c r="H196" s="594"/>
      <c r="I196" s="401" t="s">
        <v>320</v>
      </c>
      <c r="J196" s="404">
        <v>0</v>
      </c>
      <c r="K196" s="404">
        <v>0</v>
      </c>
      <c r="L196" s="404">
        <v>0</v>
      </c>
      <c r="M196" s="404">
        <v>0</v>
      </c>
      <c r="N196" s="404">
        <v>0</v>
      </c>
      <c r="O196" s="404">
        <v>0</v>
      </c>
      <c r="P196" s="404">
        <v>0</v>
      </c>
      <c r="Q196" s="404">
        <v>0</v>
      </c>
      <c r="R196" s="404">
        <v>0</v>
      </c>
      <c r="S196" s="404">
        <v>0</v>
      </c>
      <c r="T196" s="404">
        <v>0</v>
      </c>
      <c r="U196" s="404">
        <v>0</v>
      </c>
      <c r="V196" s="401">
        <f t="shared" si="2"/>
        <v>0</v>
      </c>
      <c r="W196" s="401"/>
      <c r="X196" s="401"/>
      <c r="Y196" s="401"/>
      <c r="Z196" s="389"/>
      <c r="AA196" s="389"/>
      <c r="AB196" s="389"/>
      <c r="AC196" s="389"/>
      <c r="AD196" s="389"/>
      <c r="AE196" s="389"/>
      <c r="AF196" s="389"/>
      <c r="AG196" s="389"/>
      <c r="AH196" s="389"/>
      <c r="AI196" s="389"/>
      <c r="AJ196" s="389"/>
      <c r="AK196" s="389"/>
      <c r="AL196" s="389"/>
      <c r="AM196" s="389"/>
      <c r="AN196" s="389"/>
      <c r="AO196" s="389"/>
    </row>
    <row r="197" spans="1:41" x14ac:dyDescent="0.25">
      <c r="A197" s="603"/>
      <c r="B197" s="592"/>
      <c r="C197" s="592"/>
      <c r="D197" s="592"/>
      <c r="E197" s="592"/>
      <c r="F197" s="587"/>
      <c r="G197" s="597"/>
      <c r="H197" s="594"/>
      <c r="I197" s="401" t="s">
        <v>321</v>
      </c>
      <c r="J197" s="404">
        <v>0</v>
      </c>
      <c r="K197" s="404">
        <v>0</v>
      </c>
      <c r="L197" s="404">
        <v>0</v>
      </c>
      <c r="M197" s="404">
        <v>0</v>
      </c>
      <c r="N197" s="404">
        <v>0</v>
      </c>
      <c r="O197" s="404">
        <v>0</v>
      </c>
      <c r="P197" s="404">
        <v>0</v>
      </c>
      <c r="Q197" s="404">
        <v>0</v>
      </c>
      <c r="R197" s="404">
        <v>0</v>
      </c>
      <c r="S197" s="404">
        <v>0</v>
      </c>
      <c r="T197" s="404">
        <v>0</v>
      </c>
      <c r="U197" s="404">
        <v>0</v>
      </c>
      <c r="V197" s="401">
        <f t="shared" si="2"/>
        <v>0</v>
      </c>
      <c r="W197" s="401"/>
      <c r="X197" s="401"/>
      <c r="Y197" s="401"/>
      <c r="Z197" s="389"/>
      <c r="AA197" s="389"/>
      <c r="AB197" s="389"/>
      <c r="AC197" s="389"/>
      <c r="AD197" s="389"/>
      <c r="AE197" s="389"/>
      <c r="AF197" s="389"/>
      <c r="AG197" s="389"/>
      <c r="AH197" s="389"/>
      <c r="AI197" s="389"/>
      <c r="AJ197" s="389"/>
      <c r="AK197" s="389"/>
      <c r="AL197" s="389"/>
      <c r="AM197" s="389"/>
      <c r="AN197" s="389"/>
      <c r="AO197" s="389"/>
    </row>
    <row r="198" spans="1:41" x14ac:dyDescent="0.25">
      <c r="A198" s="603"/>
      <c r="B198" s="592"/>
      <c r="C198" s="592"/>
      <c r="D198" s="592"/>
      <c r="E198" s="592"/>
      <c r="F198" s="587"/>
      <c r="G198" s="597"/>
      <c r="H198" s="592" t="s">
        <v>18</v>
      </c>
      <c r="I198" s="401" t="s">
        <v>22</v>
      </c>
      <c r="J198" s="402">
        <v>0</v>
      </c>
      <c r="K198" s="402">
        <v>0</v>
      </c>
      <c r="L198" s="402">
        <v>0</v>
      </c>
      <c r="M198" s="402">
        <v>0</v>
      </c>
      <c r="N198" s="402">
        <v>0</v>
      </c>
      <c r="O198" s="402">
        <v>0</v>
      </c>
      <c r="P198" s="402">
        <v>0</v>
      </c>
      <c r="Q198" s="402">
        <v>0</v>
      </c>
      <c r="R198" s="402">
        <v>0</v>
      </c>
      <c r="S198" s="402">
        <v>0</v>
      </c>
      <c r="T198" s="402">
        <v>0</v>
      </c>
      <c r="U198" s="402">
        <v>0</v>
      </c>
      <c r="V198" s="401">
        <f t="shared" si="2"/>
        <v>0</v>
      </c>
      <c r="W198" s="401"/>
      <c r="X198" s="401"/>
      <c r="Y198" s="401"/>
      <c r="Z198" s="389"/>
      <c r="AA198" s="389"/>
      <c r="AB198" s="389"/>
      <c r="AC198" s="389"/>
      <c r="AD198" s="389"/>
      <c r="AE198" s="389"/>
      <c r="AF198" s="389"/>
      <c r="AG198" s="389"/>
      <c r="AH198" s="389"/>
      <c r="AI198" s="389"/>
      <c r="AJ198" s="389"/>
      <c r="AK198" s="389"/>
      <c r="AL198" s="389"/>
      <c r="AM198" s="389"/>
      <c r="AN198" s="389"/>
      <c r="AO198" s="389"/>
    </row>
    <row r="199" spans="1:41" x14ac:dyDescent="0.25">
      <c r="A199" s="603"/>
      <c r="B199" s="592"/>
      <c r="C199" s="592"/>
      <c r="D199" s="592"/>
      <c r="E199" s="592"/>
      <c r="F199" s="587"/>
      <c r="G199" s="597"/>
      <c r="H199" s="592"/>
      <c r="I199" s="401" t="s">
        <v>19</v>
      </c>
      <c r="J199" s="402">
        <v>0</v>
      </c>
      <c r="K199" s="402">
        <v>0</v>
      </c>
      <c r="L199" s="402">
        <v>0</v>
      </c>
      <c r="M199" s="402">
        <v>0</v>
      </c>
      <c r="N199" s="402">
        <v>0</v>
      </c>
      <c r="O199" s="402">
        <v>0</v>
      </c>
      <c r="P199" s="402">
        <v>0</v>
      </c>
      <c r="Q199" s="402">
        <v>0</v>
      </c>
      <c r="R199" s="402">
        <v>0</v>
      </c>
      <c r="S199" s="402">
        <v>0</v>
      </c>
      <c r="T199" s="402">
        <v>0</v>
      </c>
      <c r="U199" s="402">
        <v>0</v>
      </c>
      <c r="V199" s="401">
        <f t="shared" si="2"/>
        <v>0</v>
      </c>
      <c r="W199" s="401"/>
      <c r="X199" s="401"/>
      <c r="Y199" s="401"/>
      <c r="Z199" s="389"/>
      <c r="AA199" s="389"/>
      <c r="AB199" s="389"/>
      <c r="AC199" s="389"/>
      <c r="AD199" s="389"/>
      <c r="AE199" s="389"/>
      <c r="AF199" s="389"/>
      <c r="AG199" s="389"/>
      <c r="AH199" s="389"/>
      <c r="AI199" s="389"/>
      <c r="AJ199" s="389"/>
      <c r="AK199" s="389"/>
      <c r="AL199" s="389"/>
      <c r="AM199" s="389"/>
      <c r="AN199" s="389"/>
      <c r="AO199" s="389"/>
    </row>
    <row r="200" spans="1:41" x14ac:dyDescent="0.25">
      <c r="A200" s="603"/>
      <c r="B200" s="592"/>
      <c r="C200" s="592"/>
      <c r="D200" s="592"/>
      <c r="E200" s="592"/>
      <c r="F200" s="587"/>
      <c r="G200" s="597"/>
      <c r="H200" s="593" t="s">
        <v>20</v>
      </c>
      <c r="I200" s="401" t="s">
        <v>322</v>
      </c>
      <c r="J200" s="402">
        <v>0</v>
      </c>
      <c r="K200" s="402">
        <v>0</v>
      </c>
      <c r="L200" s="402">
        <v>0</v>
      </c>
      <c r="M200" s="402">
        <v>0</v>
      </c>
      <c r="N200" s="402">
        <v>0</v>
      </c>
      <c r="O200" s="402">
        <v>0</v>
      </c>
      <c r="P200" s="402">
        <v>0</v>
      </c>
      <c r="Q200" s="402">
        <v>0</v>
      </c>
      <c r="R200" s="402">
        <v>0</v>
      </c>
      <c r="S200" s="402">
        <v>0</v>
      </c>
      <c r="T200" s="402">
        <v>0</v>
      </c>
      <c r="U200" s="402">
        <v>0</v>
      </c>
      <c r="V200" s="401">
        <f t="shared" si="2"/>
        <v>0</v>
      </c>
      <c r="W200" s="401"/>
      <c r="X200" s="401"/>
      <c r="Y200" s="401"/>
      <c r="Z200" s="389"/>
      <c r="AA200" s="389"/>
      <c r="AB200" s="389"/>
      <c r="AC200" s="389"/>
      <c r="AD200" s="389"/>
      <c r="AE200" s="389"/>
      <c r="AF200" s="389"/>
      <c r="AG200" s="389"/>
      <c r="AH200" s="389"/>
      <c r="AI200" s="389"/>
      <c r="AJ200" s="389"/>
      <c r="AK200" s="389"/>
      <c r="AL200" s="389"/>
      <c r="AM200" s="389"/>
      <c r="AN200" s="389"/>
      <c r="AO200" s="389"/>
    </row>
    <row r="201" spans="1:41" x14ac:dyDescent="0.25">
      <c r="A201" s="603"/>
      <c r="B201" s="592"/>
      <c r="C201" s="592"/>
      <c r="D201" s="592"/>
      <c r="E201" s="592"/>
      <c r="F201" s="588"/>
      <c r="G201" s="598"/>
      <c r="H201" s="593"/>
      <c r="I201" s="401" t="s">
        <v>21</v>
      </c>
      <c r="J201" s="402">
        <v>0</v>
      </c>
      <c r="K201" s="402">
        <v>0</v>
      </c>
      <c r="L201" s="402">
        <v>0</v>
      </c>
      <c r="M201" s="402">
        <v>0</v>
      </c>
      <c r="N201" s="402">
        <v>0</v>
      </c>
      <c r="O201" s="402">
        <v>0</v>
      </c>
      <c r="P201" s="402">
        <v>0</v>
      </c>
      <c r="Q201" s="402">
        <v>0</v>
      </c>
      <c r="R201" s="402">
        <v>0</v>
      </c>
      <c r="S201" s="402">
        <v>0</v>
      </c>
      <c r="T201" s="402">
        <v>0</v>
      </c>
      <c r="U201" s="402">
        <v>0</v>
      </c>
      <c r="V201" s="401">
        <f t="shared" si="2"/>
        <v>0</v>
      </c>
      <c r="W201" s="401"/>
      <c r="X201" s="401"/>
      <c r="Y201" s="401"/>
      <c r="Z201" s="389"/>
      <c r="AA201" s="389"/>
      <c r="AB201" s="389"/>
      <c r="AC201" s="389"/>
      <c r="AD201" s="389"/>
      <c r="AE201" s="389"/>
      <c r="AF201" s="389"/>
      <c r="AG201" s="389"/>
      <c r="AH201" s="389"/>
      <c r="AI201" s="389"/>
      <c r="AJ201" s="389"/>
      <c r="AK201" s="389"/>
      <c r="AL201" s="389"/>
      <c r="AM201" s="389"/>
      <c r="AN201" s="389"/>
      <c r="AO201" s="389"/>
    </row>
    <row r="202" spans="1:41" x14ac:dyDescent="0.25">
      <c r="A202" s="595" t="s">
        <v>331</v>
      </c>
      <c r="B202" s="592"/>
      <c r="C202" s="592"/>
      <c r="D202" s="592"/>
      <c r="E202" s="592" t="s">
        <v>364</v>
      </c>
      <c r="F202" s="586" t="s">
        <v>358</v>
      </c>
      <c r="G202" s="596" t="s">
        <v>365</v>
      </c>
      <c r="H202" s="594" t="s">
        <v>17</v>
      </c>
      <c r="I202" s="401" t="s">
        <v>317</v>
      </c>
      <c r="J202" s="404">
        <v>75</v>
      </c>
      <c r="K202" s="404">
        <v>35</v>
      </c>
      <c r="L202" s="404">
        <v>0</v>
      </c>
      <c r="M202" s="404">
        <f>SUM(J202:L202)</f>
        <v>110</v>
      </c>
      <c r="N202" s="404">
        <v>75</v>
      </c>
      <c r="O202" s="404">
        <v>28</v>
      </c>
      <c r="P202" s="404">
        <v>0</v>
      </c>
      <c r="Q202" s="404">
        <f>SUM(N202:P202)</f>
        <v>103</v>
      </c>
      <c r="R202" s="404">
        <v>80</v>
      </c>
      <c r="S202" s="404">
        <v>25</v>
      </c>
      <c r="T202" s="404">
        <v>0</v>
      </c>
      <c r="U202" s="404">
        <f>SUM(R202:T202)</f>
        <v>105</v>
      </c>
      <c r="V202" s="401">
        <f t="shared" si="2"/>
        <v>318</v>
      </c>
      <c r="W202" s="401"/>
      <c r="X202" s="401"/>
      <c r="Y202" s="401"/>
      <c r="Z202" s="389"/>
      <c r="AA202" s="389"/>
      <c r="AB202" s="389"/>
      <c r="AC202" s="389"/>
      <c r="AD202" s="389"/>
      <c r="AE202" s="389"/>
      <c r="AF202" s="389"/>
      <c r="AG202" s="389"/>
      <c r="AH202" s="389"/>
      <c r="AI202" s="389"/>
      <c r="AJ202" s="389"/>
      <c r="AK202" s="389"/>
      <c r="AL202" s="389"/>
      <c r="AM202" s="389"/>
      <c r="AN202" s="389"/>
      <c r="AO202" s="389"/>
    </row>
    <row r="203" spans="1:41" x14ac:dyDescent="0.25">
      <c r="A203" s="595"/>
      <c r="B203" s="592"/>
      <c r="C203" s="592"/>
      <c r="D203" s="592"/>
      <c r="E203" s="592"/>
      <c r="F203" s="587"/>
      <c r="G203" s="597"/>
      <c r="H203" s="594"/>
      <c r="I203" s="401" t="s">
        <v>318</v>
      </c>
      <c r="J203" s="404">
        <v>60</v>
      </c>
      <c r="K203" s="404">
        <v>10</v>
      </c>
      <c r="L203" s="404">
        <v>0</v>
      </c>
      <c r="M203" s="404">
        <f>SUM(J203:L203)</f>
        <v>70</v>
      </c>
      <c r="N203" s="404">
        <v>55</v>
      </c>
      <c r="O203" s="404">
        <v>10</v>
      </c>
      <c r="P203" s="404">
        <v>0</v>
      </c>
      <c r="Q203" s="404">
        <f>SUM(N203:P203)</f>
        <v>65</v>
      </c>
      <c r="R203" s="404">
        <v>55</v>
      </c>
      <c r="S203" s="404">
        <v>10</v>
      </c>
      <c r="T203" s="404">
        <v>0</v>
      </c>
      <c r="U203" s="404">
        <f>SUM(S203:T203,R203)</f>
        <v>65</v>
      </c>
      <c r="V203" s="401">
        <f t="shared" si="2"/>
        <v>200</v>
      </c>
      <c r="W203" s="401"/>
      <c r="X203" s="401"/>
      <c r="Y203" s="401"/>
      <c r="Z203" s="389"/>
      <c r="AA203" s="389"/>
      <c r="AB203" s="389"/>
      <c r="AC203" s="389"/>
      <c r="AD203" s="389"/>
      <c r="AE203" s="389"/>
      <c r="AF203" s="389"/>
      <c r="AG203" s="389"/>
      <c r="AH203" s="389"/>
      <c r="AI203" s="389"/>
      <c r="AJ203" s="389"/>
      <c r="AK203" s="389"/>
      <c r="AL203" s="389"/>
      <c r="AM203" s="389"/>
      <c r="AN203" s="389"/>
      <c r="AO203" s="389"/>
    </row>
    <row r="204" spans="1:41" x14ac:dyDescent="0.25">
      <c r="A204" s="595"/>
      <c r="B204" s="592"/>
      <c r="C204" s="592"/>
      <c r="D204" s="592"/>
      <c r="E204" s="592"/>
      <c r="F204" s="587"/>
      <c r="G204" s="597"/>
      <c r="H204" s="594"/>
      <c r="I204" s="401" t="s">
        <v>319</v>
      </c>
      <c r="J204" s="404">
        <v>0</v>
      </c>
      <c r="K204" s="404">
        <v>0</v>
      </c>
      <c r="L204" s="404">
        <v>0</v>
      </c>
      <c r="M204" s="404">
        <v>0</v>
      </c>
      <c r="N204" s="404">
        <v>0</v>
      </c>
      <c r="O204" s="404">
        <v>0</v>
      </c>
      <c r="P204" s="404">
        <v>0</v>
      </c>
      <c r="Q204" s="404">
        <v>0</v>
      </c>
      <c r="R204" s="404">
        <v>0</v>
      </c>
      <c r="S204" s="404">
        <v>0</v>
      </c>
      <c r="T204" s="404">
        <v>0</v>
      </c>
      <c r="U204" s="404">
        <v>0</v>
      </c>
      <c r="V204" s="401">
        <f t="shared" si="2"/>
        <v>0</v>
      </c>
      <c r="W204" s="401"/>
      <c r="X204" s="401"/>
      <c r="Y204" s="401"/>
      <c r="Z204" s="389"/>
      <c r="AA204" s="389"/>
      <c r="AB204" s="389"/>
      <c r="AC204" s="389"/>
      <c r="AD204" s="389"/>
      <c r="AE204" s="389"/>
      <c r="AF204" s="389"/>
      <c r="AG204" s="389"/>
      <c r="AH204" s="389"/>
      <c r="AI204" s="389"/>
      <c r="AJ204" s="389"/>
      <c r="AK204" s="389"/>
      <c r="AL204" s="389"/>
      <c r="AM204" s="389"/>
      <c r="AN204" s="389"/>
      <c r="AO204" s="389"/>
    </row>
    <row r="205" spans="1:41" x14ac:dyDescent="0.25">
      <c r="A205" s="595"/>
      <c r="B205" s="592"/>
      <c r="C205" s="592"/>
      <c r="D205" s="592"/>
      <c r="E205" s="592"/>
      <c r="F205" s="587"/>
      <c r="G205" s="597"/>
      <c r="H205" s="594"/>
      <c r="I205" s="401" t="s">
        <v>320</v>
      </c>
      <c r="J205" s="404">
        <v>0</v>
      </c>
      <c r="K205" s="404">
        <v>0</v>
      </c>
      <c r="L205" s="404">
        <v>0</v>
      </c>
      <c r="M205" s="404">
        <v>0</v>
      </c>
      <c r="N205" s="404">
        <v>0</v>
      </c>
      <c r="O205" s="404">
        <v>0</v>
      </c>
      <c r="P205" s="404">
        <v>0</v>
      </c>
      <c r="Q205" s="404">
        <v>0</v>
      </c>
      <c r="R205" s="404">
        <v>0</v>
      </c>
      <c r="S205" s="404">
        <v>0</v>
      </c>
      <c r="T205" s="404">
        <v>0</v>
      </c>
      <c r="U205" s="404">
        <v>0</v>
      </c>
      <c r="V205" s="401">
        <f t="shared" si="2"/>
        <v>0</v>
      </c>
      <c r="W205" s="401"/>
      <c r="X205" s="401"/>
      <c r="Y205" s="401"/>
      <c r="Z205" s="389"/>
      <c r="AA205" s="389"/>
      <c r="AB205" s="389"/>
      <c r="AC205" s="389"/>
      <c r="AD205" s="389"/>
      <c r="AE205" s="389"/>
      <c r="AF205" s="389"/>
      <c r="AG205" s="389"/>
      <c r="AH205" s="389"/>
      <c r="AI205" s="389"/>
      <c r="AJ205" s="389"/>
      <c r="AK205" s="389"/>
      <c r="AL205" s="389"/>
      <c r="AM205" s="389"/>
      <c r="AN205" s="389"/>
      <c r="AO205" s="389"/>
    </row>
    <row r="206" spans="1:41" x14ac:dyDescent="0.25">
      <c r="A206" s="595"/>
      <c r="B206" s="592"/>
      <c r="C206" s="592"/>
      <c r="D206" s="592"/>
      <c r="E206" s="592"/>
      <c r="F206" s="587"/>
      <c r="G206" s="597"/>
      <c r="H206" s="594"/>
      <c r="I206" s="401" t="s">
        <v>321</v>
      </c>
      <c r="J206" s="404">
        <v>0</v>
      </c>
      <c r="K206" s="404">
        <v>0</v>
      </c>
      <c r="L206" s="404">
        <v>0</v>
      </c>
      <c r="M206" s="404">
        <v>0</v>
      </c>
      <c r="N206" s="404">
        <v>0</v>
      </c>
      <c r="O206" s="404">
        <v>0</v>
      </c>
      <c r="P206" s="404">
        <v>0</v>
      </c>
      <c r="Q206" s="404">
        <v>0</v>
      </c>
      <c r="R206" s="404">
        <v>0</v>
      </c>
      <c r="S206" s="404">
        <v>0</v>
      </c>
      <c r="T206" s="404">
        <v>0</v>
      </c>
      <c r="U206" s="404">
        <v>0</v>
      </c>
      <c r="V206" s="401">
        <f t="shared" si="2"/>
        <v>0</v>
      </c>
      <c r="W206" s="401"/>
      <c r="X206" s="401"/>
      <c r="Y206" s="401"/>
      <c r="Z206" s="389"/>
      <c r="AA206" s="389"/>
      <c r="AB206" s="389"/>
      <c r="AC206" s="389"/>
      <c r="AD206" s="389"/>
      <c r="AE206" s="389"/>
      <c r="AF206" s="389"/>
      <c r="AG206" s="389"/>
      <c r="AH206" s="389"/>
      <c r="AI206" s="389"/>
      <c r="AJ206" s="389"/>
      <c r="AK206" s="389"/>
      <c r="AL206" s="389"/>
      <c r="AM206" s="389"/>
      <c r="AN206" s="389"/>
      <c r="AO206" s="389"/>
    </row>
    <row r="207" spans="1:41" x14ac:dyDescent="0.25">
      <c r="A207" s="595"/>
      <c r="B207" s="592"/>
      <c r="C207" s="592"/>
      <c r="D207" s="592"/>
      <c r="E207" s="592"/>
      <c r="F207" s="587"/>
      <c r="G207" s="597"/>
      <c r="H207" s="592" t="s">
        <v>18</v>
      </c>
      <c r="I207" s="401" t="s">
        <v>22</v>
      </c>
      <c r="J207" s="402">
        <v>0</v>
      </c>
      <c r="K207" s="402">
        <v>0</v>
      </c>
      <c r="L207" s="402">
        <v>0</v>
      </c>
      <c r="M207" s="402">
        <v>0</v>
      </c>
      <c r="N207" s="402">
        <v>0</v>
      </c>
      <c r="O207" s="402">
        <v>0</v>
      </c>
      <c r="P207" s="402">
        <v>0</v>
      </c>
      <c r="Q207" s="402">
        <v>0</v>
      </c>
      <c r="R207" s="402">
        <v>0</v>
      </c>
      <c r="S207" s="402">
        <v>0</v>
      </c>
      <c r="T207" s="402">
        <v>0</v>
      </c>
      <c r="U207" s="402">
        <v>0</v>
      </c>
      <c r="V207" s="401">
        <f t="shared" si="2"/>
        <v>0</v>
      </c>
      <c r="W207" s="401"/>
      <c r="X207" s="401"/>
      <c r="Y207" s="401"/>
      <c r="Z207" s="389"/>
      <c r="AA207" s="389"/>
      <c r="AB207" s="389"/>
      <c r="AC207" s="389"/>
      <c r="AD207" s="389"/>
      <c r="AE207" s="389"/>
      <c r="AF207" s="389"/>
      <c r="AG207" s="389"/>
      <c r="AH207" s="389"/>
      <c r="AI207" s="389"/>
      <c r="AJ207" s="389"/>
      <c r="AK207" s="389"/>
      <c r="AL207" s="389"/>
      <c r="AM207" s="389"/>
      <c r="AN207" s="389"/>
      <c r="AO207" s="389"/>
    </row>
    <row r="208" spans="1:41" x14ac:dyDescent="0.25">
      <c r="A208" s="595"/>
      <c r="B208" s="592"/>
      <c r="C208" s="592"/>
      <c r="D208" s="592"/>
      <c r="E208" s="592"/>
      <c r="F208" s="587"/>
      <c r="G208" s="597"/>
      <c r="H208" s="592"/>
      <c r="I208" s="401" t="s">
        <v>19</v>
      </c>
      <c r="J208" s="402">
        <v>0</v>
      </c>
      <c r="K208" s="402">
        <v>0</v>
      </c>
      <c r="L208" s="402">
        <v>0</v>
      </c>
      <c r="M208" s="402">
        <v>0</v>
      </c>
      <c r="N208" s="402">
        <v>0</v>
      </c>
      <c r="O208" s="402">
        <v>0</v>
      </c>
      <c r="P208" s="402">
        <v>0</v>
      </c>
      <c r="Q208" s="402">
        <v>0</v>
      </c>
      <c r="R208" s="402">
        <v>0</v>
      </c>
      <c r="S208" s="402">
        <v>0</v>
      </c>
      <c r="T208" s="402">
        <v>0</v>
      </c>
      <c r="U208" s="402">
        <v>0</v>
      </c>
      <c r="V208" s="401">
        <f t="shared" si="2"/>
        <v>0</v>
      </c>
      <c r="W208" s="401"/>
      <c r="X208" s="401"/>
      <c r="Y208" s="401"/>
      <c r="Z208" s="389"/>
      <c r="AA208" s="389"/>
      <c r="AB208" s="389"/>
      <c r="AC208" s="389"/>
      <c r="AD208" s="389"/>
      <c r="AE208" s="389"/>
      <c r="AF208" s="389"/>
      <c r="AG208" s="389"/>
      <c r="AH208" s="389"/>
      <c r="AI208" s="389"/>
      <c r="AJ208" s="389"/>
      <c r="AK208" s="389"/>
      <c r="AL208" s="389"/>
      <c r="AM208" s="389"/>
      <c r="AN208" s="389"/>
      <c r="AO208" s="389"/>
    </row>
    <row r="209" spans="1:41" x14ac:dyDescent="0.25">
      <c r="A209" s="595"/>
      <c r="B209" s="592"/>
      <c r="C209" s="592"/>
      <c r="D209" s="592"/>
      <c r="E209" s="592"/>
      <c r="F209" s="587"/>
      <c r="G209" s="597"/>
      <c r="H209" s="593" t="s">
        <v>20</v>
      </c>
      <c r="I209" s="401" t="s">
        <v>322</v>
      </c>
      <c r="J209" s="402">
        <v>0</v>
      </c>
      <c r="K209" s="402">
        <v>0</v>
      </c>
      <c r="L209" s="402">
        <v>0</v>
      </c>
      <c r="M209" s="402">
        <v>0</v>
      </c>
      <c r="N209" s="402">
        <v>0</v>
      </c>
      <c r="O209" s="402">
        <v>0</v>
      </c>
      <c r="P209" s="402">
        <v>0</v>
      </c>
      <c r="Q209" s="402">
        <v>0</v>
      </c>
      <c r="R209" s="402">
        <v>0</v>
      </c>
      <c r="S209" s="402">
        <v>0</v>
      </c>
      <c r="T209" s="402">
        <v>0</v>
      </c>
      <c r="U209" s="402">
        <v>0</v>
      </c>
      <c r="V209" s="401">
        <f t="shared" ref="V209:V272" si="3">SUM(M209,Q209,U209)</f>
        <v>0</v>
      </c>
      <c r="W209" s="401"/>
      <c r="X209" s="401"/>
      <c r="Y209" s="401"/>
      <c r="Z209" s="389"/>
      <c r="AA209" s="389"/>
      <c r="AB209" s="389"/>
      <c r="AC209" s="389"/>
      <c r="AD209" s="389"/>
      <c r="AE209" s="389"/>
      <c r="AF209" s="389"/>
      <c r="AG209" s="389"/>
      <c r="AH209" s="389"/>
      <c r="AI209" s="389"/>
      <c r="AJ209" s="389"/>
      <c r="AK209" s="389"/>
      <c r="AL209" s="389"/>
      <c r="AM209" s="389"/>
      <c r="AN209" s="389"/>
      <c r="AO209" s="389"/>
    </row>
    <row r="210" spans="1:41" x14ac:dyDescent="0.25">
      <c r="A210" s="595"/>
      <c r="B210" s="592"/>
      <c r="C210" s="592"/>
      <c r="D210" s="592"/>
      <c r="E210" s="592"/>
      <c r="F210" s="588"/>
      <c r="G210" s="598"/>
      <c r="H210" s="593"/>
      <c r="I210" s="401" t="s">
        <v>21</v>
      </c>
      <c r="J210" s="402">
        <v>0</v>
      </c>
      <c r="K210" s="402">
        <v>0</v>
      </c>
      <c r="L210" s="402">
        <v>0</v>
      </c>
      <c r="M210" s="402">
        <v>0</v>
      </c>
      <c r="N210" s="402">
        <v>0</v>
      </c>
      <c r="O210" s="402">
        <v>0</v>
      </c>
      <c r="P210" s="402">
        <v>0</v>
      </c>
      <c r="Q210" s="402">
        <v>0</v>
      </c>
      <c r="R210" s="402">
        <v>0</v>
      </c>
      <c r="S210" s="402">
        <v>0</v>
      </c>
      <c r="T210" s="402">
        <v>0</v>
      </c>
      <c r="U210" s="402">
        <v>0</v>
      </c>
      <c r="V210" s="401">
        <f t="shared" si="3"/>
        <v>0</v>
      </c>
      <c r="W210" s="401"/>
      <c r="X210" s="401"/>
      <c r="Y210" s="401"/>
      <c r="Z210" s="389"/>
      <c r="AA210" s="389"/>
      <c r="AB210" s="389"/>
      <c r="AC210" s="389"/>
      <c r="AD210" s="389"/>
      <c r="AE210" s="389"/>
      <c r="AF210" s="389"/>
      <c r="AG210" s="389"/>
      <c r="AH210" s="389"/>
      <c r="AI210" s="389"/>
      <c r="AJ210" s="389"/>
      <c r="AK210" s="389"/>
      <c r="AL210" s="389"/>
      <c r="AM210" s="389"/>
      <c r="AN210" s="389"/>
      <c r="AO210" s="389"/>
    </row>
    <row r="211" spans="1:41" x14ac:dyDescent="0.25">
      <c r="A211" s="595" t="s">
        <v>331</v>
      </c>
      <c r="B211" s="592"/>
      <c r="C211" s="592"/>
      <c r="D211" s="592"/>
      <c r="E211" s="592" t="s">
        <v>366</v>
      </c>
      <c r="F211" s="586" t="s">
        <v>358</v>
      </c>
      <c r="G211" s="586">
        <v>2800</v>
      </c>
      <c r="H211" s="594" t="s">
        <v>17</v>
      </c>
      <c r="I211" s="401" t="s">
        <v>317</v>
      </c>
      <c r="J211" s="402">
        <v>0</v>
      </c>
      <c r="K211" s="402">
        <v>0</v>
      </c>
      <c r="L211" s="402">
        <v>0</v>
      </c>
      <c r="M211" s="402">
        <v>0</v>
      </c>
      <c r="N211" s="402">
        <v>0</v>
      </c>
      <c r="O211" s="402">
        <v>0</v>
      </c>
      <c r="P211" s="402">
        <v>0</v>
      </c>
      <c r="Q211" s="402">
        <v>0</v>
      </c>
      <c r="R211" s="402">
        <v>0</v>
      </c>
      <c r="S211" s="402">
        <v>0</v>
      </c>
      <c r="T211" s="402">
        <v>0</v>
      </c>
      <c r="U211" s="402">
        <v>0</v>
      </c>
      <c r="V211" s="401">
        <f t="shared" si="3"/>
        <v>0</v>
      </c>
      <c r="W211" s="401"/>
      <c r="X211" s="401"/>
      <c r="Y211" s="401"/>
      <c r="Z211" s="389"/>
      <c r="AA211" s="389"/>
      <c r="AB211" s="389"/>
      <c r="AC211" s="389"/>
      <c r="AD211" s="389"/>
      <c r="AE211" s="389"/>
      <c r="AF211" s="389"/>
      <c r="AG211" s="389"/>
      <c r="AH211" s="389"/>
      <c r="AI211" s="389"/>
      <c r="AJ211" s="389"/>
      <c r="AK211" s="389"/>
      <c r="AL211" s="389"/>
      <c r="AM211" s="389"/>
      <c r="AN211" s="389"/>
      <c r="AO211" s="389"/>
    </row>
    <row r="212" spans="1:41" x14ac:dyDescent="0.25">
      <c r="A212" s="595"/>
      <c r="B212" s="592"/>
      <c r="C212" s="592"/>
      <c r="D212" s="592"/>
      <c r="E212" s="592"/>
      <c r="F212" s="587"/>
      <c r="G212" s="587"/>
      <c r="H212" s="594"/>
      <c r="I212" s="401" t="s">
        <v>318</v>
      </c>
      <c r="J212" s="402">
        <v>0</v>
      </c>
      <c r="K212" s="402">
        <v>0</v>
      </c>
      <c r="L212" s="402">
        <v>0</v>
      </c>
      <c r="M212" s="402">
        <v>0</v>
      </c>
      <c r="N212" s="402">
        <v>0</v>
      </c>
      <c r="O212" s="402">
        <v>0</v>
      </c>
      <c r="P212" s="402">
        <v>0</v>
      </c>
      <c r="Q212" s="402">
        <v>0</v>
      </c>
      <c r="R212" s="402">
        <v>0</v>
      </c>
      <c r="S212" s="402">
        <v>0</v>
      </c>
      <c r="T212" s="402">
        <v>0</v>
      </c>
      <c r="U212" s="402">
        <v>0</v>
      </c>
      <c r="V212" s="401">
        <f t="shared" si="3"/>
        <v>0</v>
      </c>
      <c r="W212" s="401"/>
      <c r="X212" s="401"/>
      <c r="Y212" s="401"/>
      <c r="Z212" s="389"/>
      <c r="AA212" s="389"/>
      <c r="AB212" s="389"/>
      <c r="AC212" s="389"/>
      <c r="AD212" s="389"/>
      <c r="AE212" s="389"/>
      <c r="AF212" s="389"/>
      <c r="AG212" s="389"/>
      <c r="AH212" s="389"/>
      <c r="AI212" s="389"/>
      <c r="AJ212" s="389"/>
      <c r="AK212" s="389"/>
      <c r="AL212" s="389"/>
      <c r="AM212" s="389"/>
      <c r="AN212" s="389"/>
      <c r="AO212" s="389"/>
    </row>
    <row r="213" spans="1:41" x14ac:dyDescent="0.25">
      <c r="A213" s="595"/>
      <c r="B213" s="592"/>
      <c r="C213" s="592"/>
      <c r="D213" s="592"/>
      <c r="E213" s="592"/>
      <c r="F213" s="587"/>
      <c r="G213" s="587"/>
      <c r="H213" s="594"/>
      <c r="I213" s="401" t="s">
        <v>319</v>
      </c>
      <c r="J213" s="402">
        <v>0</v>
      </c>
      <c r="K213" s="402">
        <v>0</v>
      </c>
      <c r="L213" s="402">
        <v>0</v>
      </c>
      <c r="M213" s="402">
        <v>0</v>
      </c>
      <c r="N213" s="402">
        <v>0</v>
      </c>
      <c r="O213" s="402">
        <v>0</v>
      </c>
      <c r="P213" s="402">
        <v>0</v>
      </c>
      <c r="Q213" s="402">
        <v>0</v>
      </c>
      <c r="R213" s="402">
        <v>0</v>
      </c>
      <c r="S213" s="402">
        <v>0</v>
      </c>
      <c r="T213" s="402">
        <v>0</v>
      </c>
      <c r="U213" s="402">
        <v>0</v>
      </c>
      <c r="V213" s="401">
        <f t="shared" si="3"/>
        <v>0</v>
      </c>
      <c r="W213" s="401"/>
      <c r="X213" s="401"/>
      <c r="Y213" s="401"/>
      <c r="Z213" s="389"/>
      <c r="AA213" s="389"/>
      <c r="AB213" s="389"/>
      <c r="AC213" s="389"/>
      <c r="AD213" s="389"/>
      <c r="AE213" s="389"/>
      <c r="AF213" s="389"/>
      <c r="AG213" s="389"/>
      <c r="AH213" s="389"/>
      <c r="AI213" s="389"/>
      <c r="AJ213" s="389"/>
      <c r="AK213" s="389"/>
      <c r="AL213" s="389"/>
      <c r="AM213" s="389"/>
      <c r="AN213" s="389"/>
      <c r="AO213" s="389"/>
    </row>
    <row r="214" spans="1:41" x14ac:dyDescent="0.25">
      <c r="A214" s="595"/>
      <c r="B214" s="592"/>
      <c r="C214" s="592"/>
      <c r="D214" s="592"/>
      <c r="E214" s="592"/>
      <c r="F214" s="587"/>
      <c r="G214" s="587"/>
      <c r="H214" s="594"/>
      <c r="I214" s="401" t="s">
        <v>320</v>
      </c>
      <c r="J214" s="402">
        <v>0</v>
      </c>
      <c r="K214" s="402">
        <v>0</v>
      </c>
      <c r="L214" s="402">
        <v>0</v>
      </c>
      <c r="M214" s="402">
        <v>0</v>
      </c>
      <c r="N214" s="402">
        <v>0</v>
      </c>
      <c r="O214" s="402">
        <v>0</v>
      </c>
      <c r="P214" s="402">
        <v>0</v>
      </c>
      <c r="Q214" s="402">
        <v>0</v>
      </c>
      <c r="R214" s="402">
        <v>0</v>
      </c>
      <c r="S214" s="402">
        <v>0</v>
      </c>
      <c r="T214" s="402">
        <v>0</v>
      </c>
      <c r="U214" s="402">
        <v>0</v>
      </c>
      <c r="V214" s="401">
        <f t="shared" si="3"/>
        <v>0</v>
      </c>
      <c r="W214" s="401"/>
      <c r="X214" s="401"/>
      <c r="Y214" s="401"/>
      <c r="Z214" s="389"/>
      <c r="AA214" s="389"/>
      <c r="AB214" s="389"/>
      <c r="AC214" s="389"/>
      <c r="AD214" s="389"/>
      <c r="AE214" s="389"/>
      <c r="AF214" s="389"/>
      <c r="AG214" s="389"/>
      <c r="AH214" s="389"/>
      <c r="AI214" s="389"/>
      <c r="AJ214" s="389"/>
      <c r="AK214" s="389"/>
      <c r="AL214" s="389"/>
      <c r="AM214" s="389"/>
      <c r="AN214" s="389"/>
      <c r="AO214" s="389"/>
    </row>
    <row r="215" spans="1:41" x14ac:dyDescent="0.25">
      <c r="A215" s="595"/>
      <c r="B215" s="592"/>
      <c r="C215" s="592"/>
      <c r="D215" s="592"/>
      <c r="E215" s="592"/>
      <c r="F215" s="587"/>
      <c r="G215" s="587"/>
      <c r="H215" s="594"/>
      <c r="I215" s="401" t="s">
        <v>321</v>
      </c>
      <c r="J215" s="402">
        <v>0</v>
      </c>
      <c r="K215" s="402">
        <v>0</v>
      </c>
      <c r="L215" s="402">
        <v>0</v>
      </c>
      <c r="M215" s="402">
        <v>0</v>
      </c>
      <c r="N215" s="402">
        <v>0</v>
      </c>
      <c r="O215" s="402">
        <v>0</v>
      </c>
      <c r="P215" s="402">
        <v>0</v>
      </c>
      <c r="Q215" s="402">
        <v>0</v>
      </c>
      <c r="R215" s="402">
        <v>0</v>
      </c>
      <c r="S215" s="402">
        <v>0</v>
      </c>
      <c r="T215" s="402">
        <v>0</v>
      </c>
      <c r="U215" s="402">
        <v>0</v>
      </c>
      <c r="V215" s="401">
        <f t="shared" si="3"/>
        <v>0</v>
      </c>
      <c r="W215" s="401"/>
      <c r="X215" s="401"/>
      <c r="Y215" s="401"/>
      <c r="Z215" s="389"/>
      <c r="AA215" s="389"/>
      <c r="AB215" s="389"/>
      <c r="AC215" s="389"/>
      <c r="AD215" s="389"/>
      <c r="AE215" s="389"/>
      <c r="AF215" s="389"/>
      <c r="AG215" s="389"/>
      <c r="AH215" s="389"/>
      <c r="AI215" s="389"/>
      <c r="AJ215" s="389"/>
      <c r="AK215" s="389"/>
      <c r="AL215" s="389"/>
      <c r="AM215" s="389"/>
      <c r="AN215" s="389"/>
      <c r="AO215" s="389"/>
    </row>
    <row r="216" spans="1:41" x14ac:dyDescent="0.25">
      <c r="A216" s="595"/>
      <c r="B216" s="592"/>
      <c r="C216" s="592"/>
      <c r="D216" s="592"/>
      <c r="E216" s="592"/>
      <c r="F216" s="587"/>
      <c r="G216" s="587"/>
      <c r="H216" s="592" t="s">
        <v>18</v>
      </c>
      <c r="I216" s="401" t="s">
        <v>22</v>
      </c>
      <c r="J216" s="402">
        <v>0</v>
      </c>
      <c r="K216" s="402">
        <v>0</v>
      </c>
      <c r="L216" s="402">
        <v>0</v>
      </c>
      <c r="M216" s="402">
        <v>0</v>
      </c>
      <c r="N216" s="402">
        <v>0</v>
      </c>
      <c r="O216" s="402">
        <v>0</v>
      </c>
      <c r="P216" s="402">
        <v>0</v>
      </c>
      <c r="Q216" s="402">
        <v>0</v>
      </c>
      <c r="R216" s="402">
        <v>0</v>
      </c>
      <c r="S216" s="402">
        <v>0</v>
      </c>
      <c r="T216" s="402">
        <v>0</v>
      </c>
      <c r="U216" s="402">
        <v>0</v>
      </c>
      <c r="V216" s="401">
        <f t="shared" si="3"/>
        <v>0</v>
      </c>
      <c r="W216" s="401"/>
      <c r="X216" s="401"/>
      <c r="Y216" s="401"/>
      <c r="Z216" s="389"/>
      <c r="AA216" s="389"/>
      <c r="AB216" s="389"/>
      <c r="AC216" s="389"/>
      <c r="AD216" s="389"/>
      <c r="AE216" s="389"/>
      <c r="AF216" s="389"/>
      <c r="AG216" s="389"/>
      <c r="AH216" s="389"/>
      <c r="AI216" s="389"/>
      <c r="AJ216" s="389"/>
      <c r="AK216" s="389"/>
      <c r="AL216" s="389"/>
      <c r="AM216" s="389"/>
      <c r="AN216" s="389"/>
      <c r="AO216" s="389"/>
    </row>
    <row r="217" spans="1:41" x14ac:dyDescent="0.25">
      <c r="A217" s="595"/>
      <c r="B217" s="592"/>
      <c r="C217" s="592"/>
      <c r="D217" s="592"/>
      <c r="E217" s="592"/>
      <c r="F217" s="587"/>
      <c r="G217" s="587"/>
      <c r="H217" s="592"/>
      <c r="I217" s="401" t="s">
        <v>19</v>
      </c>
      <c r="J217" s="402">
        <v>0</v>
      </c>
      <c r="K217" s="402">
        <v>0</v>
      </c>
      <c r="L217" s="402">
        <v>0</v>
      </c>
      <c r="M217" s="402">
        <v>0</v>
      </c>
      <c r="N217" s="402">
        <v>0</v>
      </c>
      <c r="O217" s="402">
        <v>0</v>
      </c>
      <c r="P217" s="402">
        <v>0</v>
      </c>
      <c r="Q217" s="402">
        <v>0</v>
      </c>
      <c r="R217" s="402">
        <v>0</v>
      </c>
      <c r="S217" s="402">
        <v>0</v>
      </c>
      <c r="T217" s="402">
        <v>0</v>
      </c>
      <c r="U217" s="402">
        <v>0</v>
      </c>
      <c r="V217" s="401">
        <f t="shared" si="3"/>
        <v>0</v>
      </c>
      <c r="W217" s="401"/>
      <c r="X217" s="401"/>
      <c r="Y217" s="401"/>
      <c r="Z217" s="389"/>
      <c r="AA217" s="389"/>
      <c r="AB217" s="389"/>
      <c r="AC217" s="389"/>
      <c r="AD217" s="389"/>
      <c r="AE217" s="389"/>
      <c r="AF217" s="389"/>
      <c r="AG217" s="389"/>
      <c r="AH217" s="389"/>
      <c r="AI217" s="389"/>
      <c r="AJ217" s="389"/>
      <c r="AK217" s="389"/>
      <c r="AL217" s="389"/>
      <c r="AM217" s="389"/>
      <c r="AN217" s="389"/>
      <c r="AO217" s="389"/>
    </row>
    <row r="218" spans="1:41" x14ac:dyDescent="0.25">
      <c r="A218" s="595"/>
      <c r="B218" s="592"/>
      <c r="C218" s="592"/>
      <c r="D218" s="592"/>
      <c r="E218" s="592"/>
      <c r="F218" s="587"/>
      <c r="G218" s="587"/>
      <c r="H218" s="593" t="s">
        <v>20</v>
      </c>
      <c r="I218" s="401" t="s">
        <v>322</v>
      </c>
      <c r="J218" s="402">
        <v>0</v>
      </c>
      <c r="K218" s="402">
        <v>0</v>
      </c>
      <c r="L218" s="402">
        <v>0</v>
      </c>
      <c r="M218" s="402">
        <v>0</v>
      </c>
      <c r="N218" s="402">
        <v>0</v>
      </c>
      <c r="O218" s="402">
        <v>0</v>
      </c>
      <c r="P218" s="402">
        <v>0</v>
      </c>
      <c r="Q218" s="402">
        <v>0</v>
      </c>
      <c r="R218" s="402">
        <v>0</v>
      </c>
      <c r="S218" s="402">
        <v>0</v>
      </c>
      <c r="T218" s="402">
        <v>0</v>
      </c>
      <c r="U218" s="402">
        <v>0</v>
      </c>
      <c r="V218" s="401">
        <f t="shared" si="3"/>
        <v>0</v>
      </c>
      <c r="W218" s="401"/>
      <c r="X218" s="401"/>
      <c r="Y218" s="401"/>
      <c r="Z218" s="389"/>
      <c r="AA218" s="389"/>
      <c r="AB218" s="389"/>
      <c r="AC218" s="389"/>
      <c r="AD218" s="389"/>
      <c r="AE218" s="389"/>
      <c r="AF218" s="389"/>
      <c r="AG218" s="389"/>
      <c r="AH218" s="389"/>
      <c r="AI218" s="389"/>
      <c r="AJ218" s="389"/>
      <c r="AK218" s="389"/>
      <c r="AL218" s="389"/>
      <c r="AM218" s="389"/>
      <c r="AN218" s="389"/>
      <c r="AO218" s="389"/>
    </row>
    <row r="219" spans="1:41" x14ac:dyDescent="0.25">
      <c r="A219" s="595"/>
      <c r="B219" s="592"/>
      <c r="C219" s="592"/>
      <c r="D219" s="592"/>
      <c r="E219" s="592"/>
      <c r="F219" s="588"/>
      <c r="G219" s="588"/>
      <c r="H219" s="593"/>
      <c r="I219" s="401" t="s">
        <v>21</v>
      </c>
      <c r="J219" s="402">
        <v>0</v>
      </c>
      <c r="K219" s="402">
        <v>0</v>
      </c>
      <c r="L219" s="402">
        <v>0</v>
      </c>
      <c r="M219" s="402">
        <v>0</v>
      </c>
      <c r="N219" s="402">
        <v>0</v>
      </c>
      <c r="O219" s="402">
        <v>0</v>
      </c>
      <c r="P219" s="402">
        <v>0</v>
      </c>
      <c r="Q219" s="402">
        <v>0</v>
      </c>
      <c r="R219" s="402">
        <v>0</v>
      </c>
      <c r="S219" s="402">
        <v>0</v>
      </c>
      <c r="T219" s="402">
        <v>0</v>
      </c>
      <c r="U219" s="402">
        <v>0</v>
      </c>
      <c r="V219" s="401">
        <f t="shared" si="3"/>
        <v>0</v>
      </c>
      <c r="W219" s="401"/>
      <c r="X219" s="401"/>
      <c r="Y219" s="401"/>
      <c r="Z219" s="389"/>
      <c r="AA219" s="389"/>
      <c r="AB219" s="389"/>
      <c r="AC219" s="389"/>
      <c r="AD219" s="389"/>
      <c r="AE219" s="389"/>
      <c r="AF219" s="389"/>
      <c r="AG219" s="389"/>
      <c r="AH219" s="389"/>
      <c r="AI219" s="389"/>
      <c r="AJ219" s="389"/>
      <c r="AK219" s="389"/>
      <c r="AL219" s="389"/>
      <c r="AM219" s="389"/>
      <c r="AN219" s="389"/>
      <c r="AO219" s="389"/>
    </row>
    <row r="220" spans="1:41" x14ac:dyDescent="0.25">
      <c r="A220" s="595" t="s">
        <v>331</v>
      </c>
      <c r="B220" s="592"/>
      <c r="C220" s="592"/>
      <c r="D220" s="592"/>
      <c r="E220" s="592" t="s">
        <v>367</v>
      </c>
      <c r="F220" s="586" t="s">
        <v>358</v>
      </c>
      <c r="G220" s="596" t="s">
        <v>368</v>
      </c>
      <c r="H220" s="594" t="s">
        <v>17</v>
      </c>
      <c r="I220" s="401" t="s">
        <v>317</v>
      </c>
      <c r="J220" s="402">
        <v>65</v>
      </c>
      <c r="K220" s="402">
        <v>70</v>
      </c>
      <c r="L220" s="402">
        <v>0</v>
      </c>
      <c r="M220" s="402">
        <f>SUM(K220,J220)</f>
        <v>135</v>
      </c>
      <c r="N220" s="402">
        <v>65</v>
      </c>
      <c r="O220" s="402">
        <v>75</v>
      </c>
      <c r="P220" s="402">
        <v>0</v>
      </c>
      <c r="Q220" s="402">
        <f>SUM(O220,N220)</f>
        <v>140</v>
      </c>
      <c r="R220" s="402">
        <v>60</v>
      </c>
      <c r="S220" s="402">
        <v>75</v>
      </c>
      <c r="T220" s="402">
        <v>0</v>
      </c>
      <c r="U220" s="402">
        <f>SUM(S220,R220)</f>
        <v>135</v>
      </c>
      <c r="V220" s="401">
        <f t="shared" si="3"/>
        <v>410</v>
      </c>
      <c r="W220" s="401"/>
      <c r="X220" s="401"/>
      <c r="Y220" s="401"/>
      <c r="Z220" s="389"/>
      <c r="AA220" s="389"/>
      <c r="AB220" s="389"/>
      <c r="AC220" s="389"/>
      <c r="AD220" s="389"/>
      <c r="AE220" s="389"/>
      <c r="AF220" s="389"/>
      <c r="AG220" s="389"/>
      <c r="AH220" s="389"/>
      <c r="AI220" s="389"/>
      <c r="AJ220" s="389"/>
      <c r="AK220" s="389"/>
      <c r="AL220" s="389"/>
      <c r="AM220" s="389"/>
      <c r="AN220" s="389"/>
      <c r="AO220" s="389"/>
    </row>
    <row r="221" spans="1:41" x14ac:dyDescent="0.25">
      <c r="A221" s="595"/>
      <c r="B221" s="592"/>
      <c r="C221" s="592"/>
      <c r="D221" s="592"/>
      <c r="E221" s="592"/>
      <c r="F221" s="587"/>
      <c r="G221" s="597"/>
      <c r="H221" s="594"/>
      <c r="I221" s="401" t="s">
        <v>318</v>
      </c>
      <c r="J221" s="402">
        <v>45</v>
      </c>
      <c r="K221" s="402">
        <v>55</v>
      </c>
      <c r="L221" s="402">
        <v>0</v>
      </c>
      <c r="M221" s="402">
        <f>SUM(K221,J221)</f>
        <v>100</v>
      </c>
      <c r="N221" s="402">
        <v>45</v>
      </c>
      <c r="O221" s="402">
        <v>65</v>
      </c>
      <c r="P221" s="402">
        <v>0</v>
      </c>
      <c r="Q221" s="402">
        <f>SUM(O221,N221)</f>
        <v>110</v>
      </c>
      <c r="R221" s="402">
        <v>45</v>
      </c>
      <c r="S221" s="402">
        <v>65</v>
      </c>
      <c r="T221" s="402">
        <v>0</v>
      </c>
      <c r="U221" s="402">
        <f>SUM(S221,R221)</f>
        <v>110</v>
      </c>
      <c r="V221" s="401">
        <f t="shared" si="3"/>
        <v>320</v>
      </c>
      <c r="W221" s="401"/>
      <c r="X221" s="401"/>
      <c r="Y221" s="401"/>
      <c r="Z221" s="389"/>
      <c r="AA221" s="389"/>
      <c r="AB221" s="389"/>
      <c r="AC221" s="389"/>
      <c r="AD221" s="389"/>
      <c r="AE221" s="389"/>
      <c r="AF221" s="389"/>
      <c r="AG221" s="389"/>
      <c r="AH221" s="389"/>
      <c r="AI221" s="389"/>
      <c r="AJ221" s="389"/>
      <c r="AK221" s="389"/>
      <c r="AL221" s="389"/>
      <c r="AM221" s="389"/>
      <c r="AN221" s="389"/>
      <c r="AO221" s="389"/>
    </row>
    <row r="222" spans="1:41" x14ac:dyDescent="0.25">
      <c r="A222" s="595"/>
      <c r="B222" s="592"/>
      <c r="C222" s="592"/>
      <c r="D222" s="592"/>
      <c r="E222" s="592"/>
      <c r="F222" s="587"/>
      <c r="G222" s="597"/>
      <c r="H222" s="594"/>
      <c r="I222" s="401" t="s">
        <v>319</v>
      </c>
      <c r="J222" s="402">
        <v>2</v>
      </c>
      <c r="K222" s="402">
        <v>1</v>
      </c>
      <c r="L222" s="402">
        <v>0</v>
      </c>
      <c r="M222" s="402">
        <f>SUM(K222,J222)</f>
        <v>3</v>
      </c>
      <c r="N222" s="402">
        <v>2</v>
      </c>
      <c r="O222" s="402">
        <v>1</v>
      </c>
      <c r="P222" s="402">
        <v>0</v>
      </c>
      <c r="Q222" s="402">
        <f>SUM(O222,N222)</f>
        <v>3</v>
      </c>
      <c r="R222" s="402">
        <v>1</v>
      </c>
      <c r="S222" s="402">
        <v>1</v>
      </c>
      <c r="T222" s="402">
        <v>0</v>
      </c>
      <c r="U222" s="402">
        <f>SUM(S222,R222)</f>
        <v>2</v>
      </c>
      <c r="V222" s="401">
        <f t="shared" si="3"/>
        <v>8</v>
      </c>
      <c r="W222" s="401"/>
      <c r="X222" s="401"/>
      <c r="Y222" s="401"/>
      <c r="Z222" s="389"/>
      <c r="AA222" s="389"/>
      <c r="AB222" s="389"/>
      <c r="AC222" s="389"/>
      <c r="AD222" s="389"/>
      <c r="AE222" s="389"/>
      <c r="AF222" s="389"/>
      <c r="AG222" s="389"/>
      <c r="AH222" s="389"/>
      <c r="AI222" s="389"/>
      <c r="AJ222" s="389"/>
      <c r="AK222" s="389"/>
      <c r="AL222" s="389"/>
      <c r="AM222" s="389"/>
      <c r="AN222" s="389"/>
      <c r="AO222" s="389"/>
    </row>
    <row r="223" spans="1:41" x14ac:dyDescent="0.25">
      <c r="A223" s="595"/>
      <c r="B223" s="592"/>
      <c r="C223" s="592"/>
      <c r="D223" s="592"/>
      <c r="E223" s="592"/>
      <c r="F223" s="587"/>
      <c r="G223" s="597"/>
      <c r="H223" s="594"/>
      <c r="I223" s="401" t="s">
        <v>320</v>
      </c>
      <c r="J223" s="402">
        <v>0</v>
      </c>
      <c r="K223" s="402">
        <v>0</v>
      </c>
      <c r="L223" s="402">
        <v>0</v>
      </c>
      <c r="M223" s="402">
        <v>0</v>
      </c>
      <c r="N223" s="402">
        <v>0</v>
      </c>
      <c r="O223" s="402">
        <v>0</v>
      </c>
      <c r="P223" s="402">
        <v>0</v>
      </c>
      <c r="Q223" s="402">
        <v>0</v>
      </c>
      <c r="R223" s="402">
        <v>0</v>
      </c>
      <c r="S223" s="402">
        <v>0</v>
      </c>
      <c r="T223" s="402">
        <v>0</v>
      </c>
      <c r="U223" s="402">
        <v>0</v>
      </c>
      <c r="V223" s="401">
        <f t="shared" si="3"/>
        <v>0</v>
      </c>
      <c r="W223" s="401"/>
      <c r="X223" s="401"/>
      <c r="Y223" s="401"/>
      <c r="Z223" s="389"/>
      <c r="AA223" s="389"/>
      <c r="AB223" s="389"/>
      <c r="AC223" s="389"/>
      <c r="AD223" s="389"/>
      <c r="AE223" s="389"/>
      <c r="AF223" s="389"/>
      <c r="AG223" s="389"/>
      <c r="AH223" s="389"/>
      <c r="AI223" s="389"/>
      <c r="AJ223" s="389"/>
      <c r="AK223" s="389"/>
      <c r="AL223" s="389"/>
      <c r="AM223" s="389"/>
      <c r="AN223" s="389"/>
      <c r="AO223" s="389"/>
    </row>
    <row r="224" spans="1:41" x14ac:dyDescent="0.25">
      <c r="A224" s="595"/>
      <c r="B224" s="592"/>
      <c r="C224" s="592"/>
      <c r="D224" s="592"/>
      <c r="E224" s="592"/>
      <c r="F224" s="587"/>
      <c r="G224" s="597"/>
      <c r="H224" s="594"/>
      <c r="I224" s="401" t="s">
        <v>321</v>
      </c>
      <c r="J224" s="402">
        <v>0</v>
      </c>
      <c r="K224" s="402">
        <v>0</v>
      </c>
      <c r="L224" s="402">
        <v>0</v>
      </c>
      <c r="M224" s="402">
        <v>0</v>
      </c>
      <c r="N224" s="402">
        <v>0</v>
      </c>
      <c r="O224" s="402">
        <v>0</v>
      </c>
      <c r="P224" s="402">
        <v>0</v>
      </c>
      <c r="Q224" s="402">
        <v>0</v>
      </c>
      <c r="R224" s="402">
        <v>0</v>
      </c>
      <c r="S224" s="402">
        <v>0</v>
      </c>
      <c r="T224" s="402">
        <v>0</v>
      </c>
      <c r="U224" s="402">
        <v>0</v>
      </c>
      <c r="V224" s="401">
        <f t="shared" si="3"/>
        <v>0</v>
      </c>
      <c r="W224" s="401"/>
      <c r="X224" s="401"/>
      <c r="Y224" s="401"/>
      <c r="Z224" s="389"/>
      <c r="AA224" s="389"/>
      <c r="AB224" s="389"/>
      <c r="AC224" s="389"/>
      <c r="AD224" s="389"/>
      <c r="AE224" s="389"/>
      <c r="AF224" s="389"/>
      <c r="AG224" s="389"/>
      <c r="AH224" s="389"/>
      <c r="AI224" s="389"/>
      <c r="AJ224" s="389"/>
      <c r="AK224" s="389"/>
      <c r="AL224" s="389"/>
      <c r="AM224" s="389"/>
      <c r="AN224" s="389"/>
      <c r="AO224" s="389"/>
    </row>
    <row r="225" spans="1:41" x14ac:dyDescent="0.25">
      <c r="A225" s="595"/>
      <c r="B225" s="592"/>
      <c r="C225" s="592"/>
      <c r="D225" s="592"/>
      <c r="E225" s="592"/>
      <c r="F225" s="587"/>
      <c r="G225" s="597"/>
      <c r="H225" s="592" t="s">
        <v>18</v>
      </c>
      <c r="I225" s="401" t="s">
        <v>22</v>
      </c>
      <c r="J225" s="402">
        <v>0</v>
      </c>
      <c r="K225" s="402">
        <v>0</v>
      </c>
      <c r="L225" s="402">
        <v>0</v>
      </c>
      <c r="M225" s="402">
        <v>0</v>
      </c>
      <c r="N225" s="402">
        <v>0</v>
      </c>
      <c r="O225" s="402">
        <v>0</v>
      </c>
      <c r="P225" s="402">
        <v>0</v>
      </c>
      <c r="Q225" s="402">
        <v>0</v>
      </c>
      <c r="R225" s="402">
        <v>0</v>
      </c>
      <c r="S225" s="402">
        <v>0</v>
      </c>
      <c r="T225" s="402">
        <v>0</v>
      </c>
      <c r="U225" s="402">
        <v>0</v>
      </c>
      <c r="V225" s="401">
        <f t="shared" si="3"/>
        <v>0</v>
      </c>
      <c r="W225" s="401"/>
      <c r="X225" s="401"/>
      <c r="Y225" s="401"/>
      <c r="Z225" s="389"/>
      <c r="AA225" s="389"/>
      <c r="AB225" s="389"/>
      <c r="AC225" s="389"/>
      <c r="AD225" s="389"/>
      <c r="AE225" s="389"/>
      <c r="AF225" s="389"/>
      <c r="AG225" s="389"/>
      <c r="AH225" s="389"/>
      <c r="AI225" s="389"/>
      <c r="AJ225" s="389"/>
      <c r="AK225" s="389"/>
      <c r="AL225" s="389"/>
      <c r="AM225" s="389"/>
      <c r="AN225" s="389"/>
      <c r="AO225" s="389"/>
    </row>
    <row r="226" spans="1:41" x14ac:dyDescent="0.25">
      <c r="A226" s="595"/>
      <c r="B226" s="592"/>
      <c r="C226" s="592"/>
      <c r="D226" s="592"/>
      <c r="E226" s="592"/>
      <c r="F226" s="587"/>
      <c r="G226" s="597"/>
      <c r="H226" s="592"/>
      <c r="I226" s="401" t="s">
        <v>19</v>
      </c>
      <c r="J226" s="402">
        <v>0</v>
      </c>
      <c r="K226" s="402">
        <v>0</v>
      </c>
      <c r="L226" s="402">
        <v>0</v>
      </c>
      <c r="M226" s="402">
        <v>0</v>
      </c>
      <c r="N226" s="402">
        <v>0</v>
      </c>
      <c r="O226" s="402">
        <v>0</v>
      </c>
      <c r="P226" s="402">
        <v>0</v>
      </c>
      <c r="Q226" s="402">
        <v>0</v>
      </c>
      <c r="R226" s="402">
        <v>0</v>
      </c>
      <c r="S226" s="402">
        <v>0</v>
      </c>
      <c r="T226" s="402">
        <v>0</v>
      </c>
      <c r="U226" s="402">
        <v>0</v>
      </c>
      <c r="V226" s="401">
        <f t="shared" si="3"/>
        <v>0</v>
      </c>
      <c r="W226" s="401"/>
      <c r="X226" s="401"/>
      <c r="Y226" s="401"/>
      <c r="Z226" s="389"/>
      <c r="AA226" s="389"/>
      <c r="AB226" s="389"/>
      <c r="AC226" s="389"/>
      <c r="AD226" s="389"/>
      <c r="AE226" s="389"/>
      <c r="AF226" s="389"/>
      <c r="AG226" s="389"/>
      <c r="AH226" s="389"/>
      <c r="AI226" s="389"/>
      <c r="AJ226" s="389"/>
      <c r="AK226" s="389"/>
      <c r="AL226" s="389"/>
      <c r="AM226" s="389"/>
      <c r="AN226" s="389"/>
      <c r="AO226" s="389"/>
    </row>
    <row r="227" spans="1:41" x14ac:dyDescent="0.25">
      <c r="A227" s="595"/>
      <c r="B227" s="592"/>
      <c r="C227" s="592"/>
      <c r="D227" s="592"/>
      <c r="E227" s="592"/>
      <c r="F227" s="587"/>
      <c r="G227" s="597"/>
      <c r="H227" s="593" t="s">
        <v>20</v>
      </c>
      <c r="I227" s="401" t="s">
        <v>322</v>
      </c>
      <c r="J227" s="402">
        <v>0</v>
      </c>
      <c r="K227" s="402">
        <v>0</v>
      </c>
      <c r="L227" s="402">
        <v>0</v>
      </c>
      <c r="M227" s="402">
        <v>0</v>
      </c>
      <c r="N227" s="402">
        <v>0</v>
      </c>
      <c r="O227" s="402">
        <v>0</v>
      </c>
      <c r="P227" s="402">
        <v>0</v>
      </c>
      <c r="Q227" s="402">
        <v>0</v>
      </c>
      <c r="R227" s="402">
        <v>0</v>
      </c>
      <c r="S227" s="402">
        <v>0</v>
      </c>
      <c r="T227" s="402">
        <v>0</v>
      </c>
      <c r="U227" s="402">
        <v>0</v>
      </c>
      <c r="V227" s="401">
        <f t="shared" si="3"/>
        <v>0</v>
      </c>
      <c r="W227" s="401"/>
      <c r="X227" s="401"/>
      <c r="Y227" s="401"/>
      <c r="Z227" s="389"/>
      <c r="AA227" s="389"/>
      <c r="AB227" s="389"/>
      <c r="AC227" s="389"/>
      <c r="AD227" s="389"/>
      <c r="AE227" s="389"/>
      <c r="AF227" s="389"/>
      <c r="AG227" s="389"/>
      <c r="AH227" s="389"/>
      <c r="AI227" s="389"/>
      <c r="AJ227" s="389"/>
      <c r="AK227" s="389"/>
      <c r="AL227" s="389"/>
      <c r="AM227" s="389"/>
      <c r="AN227" s="389"/>
      <c r="AO227" s="389"/>
    </row>
    <row r="228" spans="1:41" x14ac:dyDescent="0.25">
      <c r="A228" s="595"/>
      <c r="B228" s="592"/>
      <c r="C228" s="592"/>
      <c r="D228" s="592"/>
      <c r="E228" s="592"/>
      <c r="F228" s="588"/>
      <c r="G228" s="598"/>
      <c r="H228" s="593"/>
      <c r="I228" s="401" t="s">
        <v>21</v>
      </c>
      <c r="J228" s="402">
        <v>0</v>
      </c>
      <c r="K228" s="402">
        <v>0</v>
      </c>
      <c r="L228" s="402">
        <v>0</v>
      </c>
      <c r="M228" s="402">
        <v>0</v>
      </c>
      <c r="N228" s="402">
        <v>0</v>
      </c>
      <c r="O228" s="402">
        <v>0</v>
      </c>
      <c r="P228" s="402">
        <v>0</v>
      </c>
      <c r="Q228" s="402">
        <v>0</v>
      </c>
      <c r="R228" s="402">
        <v>0</v>
      </c>
      <c r="S228" s="402">
        <v>0</v>
      </c>
      <c r="T228" s="402">
        <v>0</v>
      </c>
      <c r="U228" s="402">
        <v>0</v>
      </c>
      <c r="V228" s="401">
        <f t="shared" si="3"/>
        <v>0</v>
      </c>
      <c r="W228" s="401"/>
      <c r="X228" s="401"/>
      <c r="Y228" s="401"/>
      <c r="Z228" s="389"/>
      <c r="AA228" s="389"/>
      <c r="AB228" s="389"/>
      <c r="AC228" s="389"/>
      <c r="AD228" s="389"/>
      <c r="AE228" s="389"/>
      <c r="AF228" s="389"/>
      <c r="AG228" s="389"/>
      <c r="AH228" s="389"/>
      <c r="AI228" s="389"/>
      <c r="AJ228" s="389"/>
      <c r="AK228" s="389"/>
      <c r="AL228" s="389"/>
      <c r="AM228" s="389"/>
      <c r="AN228" s="389"/>
      <c r="AO228" s="389"/>
    </row>
    <row r="229" spans="1:41" x14ac:dyDescent="0.25">
      <c r="A229" s="595" t="s">
        <v>331</v>
      </c>
      <c r="B229" s="592"/>
      <c r="C229" s="592"/>
      <c r="D229" s="592"/>
      <c r="E229" s="592" t="s">
        <v>369</v>
      </c>
      <c r="F229" s="586" t="s">
        <v>356</v>
      </c>
      <c r="G229" s="596" t="s">
        <v>370</v>
      </c>
      <c r="H229" s="594" t="s">
        <v>17</v>
      </c>
      <c r="I229" s="401" t="s">
        <v>317</v>
      </c>
      <c r="J229" s="404">
        <v>35</v>
      </c>
      <c r="K229" s="404">
        <v>20</v>
      </c>
      <c r="L229" s="404">
        <v>0</v>
      </c>
      <c r="M229" s="404">
        <f>J229+K229</f>
        <v>55</v>
      </c>
      <c r="N229" s="404">
        <v>35</v>
      </c>
      <c r="O229" s="404">
        <v>20</v>
      </c>
      <c r="P229" s="404">
        <v>0</v>
      </c>
      <c r="Q229" s="404">
        <f>SUM(N229:P229)</f>
        <v>55</v>
      </c>
      <c r="R229" s="404">
        <v>35</v>
      </c>
      <c r="S229" s="404">
        <v>15</v>
      </c>
      <c r="T229" s="404">
        <v>0</v>
      </c>
      <c r="U229" s="404">
        <f>SUM(R229:T229)</f>
        <v>50</v>
      </c>
      <c r="V229" s="401">
        <f t="shared" si="3"/>
        <v>160</v>
      </c>
      <c r="W229" s="401"/>
      <c r="X229" s="401"/>
      <c r="Y229" s="401"/>
      <c r="Z229" s="389"/>
      <c r="AA229" s="389"/>
      <c r="AB229" s="389"/>
      <c r="AC229" s="389"/>
      <c r="AD229" s="389"/>
      <c r="AE229" s="389"/>
      <c r="AF229" s="389"/>
      <c r="AG229" s="389"/>
      <c r="AH229" s="389"/>
      <c r="AI229" s="389"/>
      <c r="AJ229" s="389"/>
      <c r="AK229" s="389"/>
      <c r="AL229" s="389"/>
      <c r="AM229" s="389"/>
      <c r="AN229" s="389"/>
      <c r="AO229" s="389"/>
    </row>
    <row r="230" spans="1:41" x14ac:dyDescent="0.25">
      <c r="A230" s="595"/>
      <c r="B230" s="592"/>
      <c r="C230" s="592"/>
      <c r="D230" s="592"/>
      <c r="E230" s="592"/>
      <c r="F230" s="587"/>
      <c r="G230" s="597"/>
      <c r="H230" s="594"/>
      <c r="I230" s="401" t="s">
        <v>318</v>
      </c>
      <c r="J230" s="404">
        <v>25</v>
      </c>
      <c r="K230" s="404">
        <v>15</v>
      </c>
      <c r="L230" s="404">
        <v>0</v>
      </c>
      <c r="M230" s="404">
        <f>J230+K230</f>
        <v>40</v>
      </c>
      <c r="N230" s="404">
        <v>20</v>
      </c>
      <c r="O230" s="404">
        <v>10</v>
      </c>
      <c r="P230" s="404">
        <v>0</v>
      </c>
      <c r="Q230" s="404">
        <f>SUM(N230:P230)</f>
        <v>30</v>
      </c>
      <c r="R230" s="404">
        <v>20</v>
      </c>
      <c r="S230" s="404">
        <v>15</v>
      </c>
      <c r="T230" s="404">
        <v>0</v>
      </c>
      <c r="U230" s="404">
        <f>SUM(R230:T230)</f>
        <v>35</v>
      </c>
      <c r="V230" s="401">
        <f t="shared" si="3"/>
        <v>105</v>
      </c>
      <c r="W230" s="401"/>
      <c r="X230" s="401"/>
      <c r="Y230" s="401"/>
      <c r="Z230" s="389"/>
      <c r="AA230" s="389"/>
      <c r="AB230" s="389"/>
      <c r="AC230" s="389"/>
      <c r="AD230" s="389"/>
      <c r="AE230" s="389"/>
      <c r="AF230" s="389"/>
      <c r="AG230" s="389"/>
      <c r="AH230" s="389"/>
      <c r="AI230" s="389"/>
      <c r="AJ230" s="389"/>
      <c r="AK230" s="389"/>
      <c r="AL230" s="389"/>
      <c r="AM230" s="389"/>
      <c r="AN230" s="389"/>
      <c r="AO230" s="389"/>
    </row>
    <row r="231" spans="1:41" x14ac:dyDescent="0.25">
      <c r="A231" s="595"/>
      <c r="B231" s="592"/>
      <c r="C231" s="592"/>
      <c r="D231" s="592"/>
      <c r="E231" s="592"/>
      <c r="F231" s="587"/>
      <c r="G231" s="597"/>
      <c r="H231" s="594"/>
      <c r="I231" s="401" t="s">
        <v>319</v>
      </c>
      <c r="J231" s="404">
        <v>35</v>
      </c>
      <c r="K231" s="404">
        <v>25</v>
      </c>
      <c r="L231" s="404">
        <v>0</v>
      </c>
      <c r="M231" s="404">
        <f>J231+K231</f>
        <v>60</v>
      </c>
      <c r="N231" s="404">
        <v>35</v>
      </c>
      <c r="O231" s="404">
        <v>25</v>
      </c>
      <c r="P231" s="404">
        <v>0</v>
      </c>
      <c r="Q231" s="404">
        <f>SUM(O231,N231)</f>
        <v>60</v>
      </c>
      <c r="R231" s="404">
        <v>40</v>
      </c>
      <c r="S231" s="404">
        <v>30</v>
      </c>
      <c r="T231" s="404">
        <v>0</v>
      </c>
      <c r="U231" s="404">
        <f>SUM(S231,R231)</f>
        <v>70</v>
      </c>
      <c r="V231" s="401">
        <f t="shared" si="3"/>
        <v>190</v>
      </c>
      <c r="W231" s="401"/>
      <c r="X231" s="401"/>
      <c r="Y231" s="401"/>
      <c r="Z231" s="389"/>
      <c r="AA231" s="389"/>
      <c r="AB231" s="389"/>
      <c r="AC231" s="389"/>
      <c r="AD231" s="389"/>
      <c r="AE231" s="389"/>
      <c r="AF231" s="389"/>
      <c r="AG231" s="389"/>
      <c r="AH231" s="389"/>
      <c r="AI231" s="389"/>
      <c r="AJ231" s="389"/>
      <c r="AK231" s="389"/>
      <c r="AL231" s="389"/>
      <c r="AM231" s="389"/>
      <c r="AN231" s="389"/>
      <c r="AO231" s="389"/>
    </row>
    <row r="232" spans="1:41" x14ac:dyDescent="0.25">
      <c r="A232" s="595"/>
      <c r="B232" s="592"/>
      <c r="C232" s="592"/>
      <c r="D232" s="592"/>
      <c r="E232" s="592"/>
      <c r="F232" s="587"/>
      <c r="G232" s="597"/>
      <c r="H232" s="594"/>
      <c r="I232" s="401" t="s">
        <v>320</v>
      </c>
      <c r="J232" s="404">
        <v>35</v>
      </c>
      <c r="K232" s="404">
        <v>0</v>
      </c>
      <c r="L232" s="404">
        <v>0</v>
      </c>
      <c r="M232" s="404">
        <f>J232+K232</f>
        <v>35</v>
      </c>
      <c r="N232" s="404">
        <v>34</v>
      </c>
      <c r="O232" s="404">
        <v>0</v>
      </c>
      <c r="P232" s="404">
        <v>0</v>
      </c>
      <c r="Q232" s="404">
        <f>SUM(O232,N232)</f>
        <v>34</v>
      </c>
      <c r="R232" s="404">
        <v>35</v>
      </c>
      <c r="S232" s="404">
        <v>0</v>
      </c>
      <c r="T232" s="404">
        <v>0</v>
      </c>
      <c r="U232" s="404">
        <f>SUM(S232,R232)</f>
        <v>35</v>
      </c>
      <c r="V232" s="401">
        <f t="shared" si="3"/>
        <v>104</v>
      </c>
      <c r="W232" s="401"/>
      <c r="X232" s="401"/>
      <c r="Y232" s="401"/>
      <c r="Z232" s="389"/>
      <c r="AA232" s="389"/>
      <c r="AB232" s="389"/>
      <c r="AC232" s="389"/>
      <c r="AD232" s="389"/>
      <c r="AE232" s="389"/>
      <c r="AF232" s="389"/>
      <c r="AG232" s="389"/>
      <c r="AH232" s="389"/>
      <c r="AI232" s="389"/>
      <c r="AJ232" s="389"/>
      <c r="AK232" s="389"/>
      <c r="AL232" s="389"/>
      <c r="AM232" s="389"/>
      <c r="AN232" s="389"/>
      <c r="AO232" s="389"/>
    </row>
    <row r="233" spans="1:41" x14ac:dyDescent="0.25">
      <c r="A233" s="595"/>
      <c r="B233" s="592"/>
      <c r="C233" s="592"/>
      <c r="D233" s="592"/>
      <c r="E233" s="592"/>
      <c r="F233" s="587"/>
      <c r="G233" s="597"/>
      <c r="H233" s="594"/>
      <c r="I233" s="401" t="s">
        <v>321</v>
      </c>
      <c r="J233" s="404">
        <v>30</v>
      </c>
      <c r="K233" s="404">
        <v>0</v>
      </c>
      <c r="L233" s="404">
        <v>0</v>
      </c>
      <c r="M233" s="404">
        <f>SUM(K233,J233)</f>
        <v>30</v>
      </c>
      <c r="N233" s="404">
        <v>30</v>
      </c>
      <c r="O233" s="404">
        <v>0</v>
      </c>
      <c r="P233" s="404">
        <v>0</v>
      </c>
      <c r="Q233" s="404">
        <f>SUM(O233,N233)</f>
        <v>30</v>
      </c>
      <c r="R233" s="404">
        <v>40</v>
      </c>
      <c r="S233" s="404">
        <v>0</v>
      </c>
      <c r="T233" s="404">
        <v>0</v>
      </c>
      <c r="U233" s="404">
        <f>SUM(S233,R233)</f>
        <v>40</v>
      </c>
      <c r="V233" s="401">
        <f t="shared" si="3"/>
        <v>100</v>
      </c>
      <c r="W233" s="401"/>
      <c r="X233" s="401"/>
      <c r="Y233" s="401"/>
      <c r="Z233" s="389"/>
      <c r="AA233" s="389"/>
      <c r="AB233" s="389"/>
      <c r="AC233" s="389"/>
      <c r="AD233" s="389"/>
      <c r="AE233" s="389"/>
      <c r="AF233" s="389"/>
      <c r="AG233" s="389"/>
      <c r="AH233" s="389"/>
      <c r="AI233" s="389"/>
      <c r="AJ233" s="389"/>
      <c r="AK233" s="389"/>
      <c r="AL233" s="389"/>
      <c r="AM233" s="389"/>
      <c r="AN233" s="389"/>
      <c r="AO233" s="389"/>
    </row>
    <row r="234" spans="1:41" x14ac:dyDescent="0.25">
      <c r="A234" s="595"/>
      <c r="B234" s="592"/>
      <c r="C234" s="592"/>
      <c r="D234" s="592"/>
      <c r="E234" s="592"/>
      <c r="F234" s="587"/>
      <c r="G234" s="597"/>
      <c r="H234" s="592" t="s">
        <v>18</v>
      </c>
      <c r="I234" s="401" t="s">
        <v>22</v>
      </c>
      <c r="J234" s="402">
        <v>0</v>
      </c>
      <c r="K234" s="402">
        <v>0</v>
      </c>
      <c r="L234" s="402">
        <v>0</v>
      </c>
      <c r="M234" s="402">
        <v>0</v>
      </c>
      <c r="N234" s="402">
        <v>0</v>
      </c>
      <c r="O234" s="402">
        <v>0</v>
      </c>
      <c r="P234" s="402">
        <v>0</v>
      </c>
      <c r="Q234" s="402">
        <v>0</v>
      </c>
      <c r="R234" s="402">
        <v>0</v>
      </c>
      <c r="S234" s="402">
        <v>0</v>
      </c>
      <c r="T234" s="402">
        <v>0</v>
      </c>
      <c r="U234" s="402">
        <v>0</v>
      </c>
      <c r="V234" s="401">
        <f t="shared" si="3"/>
        <v>0</v>
      </c>
      <c r="W234" s="401"/>
      <c r="X234" s="401"/>
      <c r="Y234" s="401"/>
      <c r="Z234" s="389"/>
      <c r="AA234" s="389"/>
      <c r="AB234" s="389"/>
      <c r="AC234" s="389"/>
      <c r="AD234" s="389"/>
      <c r="AE234" s="389"/>
      <c r="AF234" s="389"/>
      <c r="AG234" s="389"/>
      <c r="AH234" s="389"/>
      <c r="AI234" s="389"/>
      <c r="AJ234" s="389"/>
      <c r="AK234" s="389"/>
      <c r="AL234" s="389"/>
      <c r="AM234" s="389"/>
      <c r="AN234" s="389"/>
      <c r="AO234" s="389"/>
    </row>
    <row r="235" spans="1:41" x14ac:dyDescent="0.25">
      <c r="A235" s="595"/>
      <c r="B235" s="592"/>
      <c r="C235" s="592"/>
      <c r="D235" s="592"/>
      <c r="E235" s="592"/>
      <c r="F235" s="587"/>
      <c r="G235" s="597"/>
      <c r="H235" s="592"/>
      <c r="I235" s="401" t="s">
        <v>19</v>
      </c>
      <c r="J235" s="402">
        <v>0</v>
      </c>
      <c r="K235" s="402">
        <v>0</v>
      </c>
      <c r="L235" s="402">
        <v>0</v>
      </c>
      <c r="M235" s="402">
        <v>0</v>
      </c>
      <c r="N235" s="402">
        <v>0</v>
      </c>
      <c r="O235" s="402">
        <v>0</v>
      </c>
      <c r="P235" s="402">
        <v>0</v>
      </c>
      <c r="Q235" s="402">
        <v>0</v>
      </c>
      <c r="R235" s="402">
        <v>0</v>
      </c>
      <c r="S235" s="402">
        <v>0</v>
      </c>
      <c r="T235" s="402">
        <v>0</v>
      </c>
      <c r="U235" s="402">
        <v>0</v>
      </c>
      <c r="V235" s="401">
        <f t="shared" si="3"/>
        <v>0</v>
      </c>
      <c r="W235" s="401"/>
      <c r="X235" s="401"/>
      <c r="Y235" s="401"/>
      <c r="Z235" s="389"/>
      <c r="AA235" s="389"/>
      <c r="AB235" s="389"/>
      <c r="AC235" s="389"/>
      <c r="AD235" s="389"/>
      <c r="AE235" s="389"/>
      <c r="AF235" s="389"/>
      <c r="AG235" s="389"/>
      <c r="AH235" s="389"/>
      <c r="AI235" s="389"/>
      <c r="AJ235" s="389"/>
      <c r="AK235" s="389"/>
      <c r="AL235" s="389"/>
      <c r="AM235" s="389"/>
      <c r="AN235" s="389"/>
      <c r="AO235" s="389"/>
    </row>
    <row r="236" spans="1:41" x14ac:dyDescent="0.25">
      <c r="A236" s="595"/>
      <c r="B236" s="592"/>
      <c r="C236" s="592"/>
      <c r="D236" s="592"/>
      <c r="E236" s="592"/>
      <c r="F236" s="587"/>
      <c r="G236" s="597"/>
      <c r="H236" s="593" t="s">
        <v>20</v>
      </c>
      <c r="I236" s="401" t="s">
        <v>322</v>
      </c>
      <c r="J236" s="402">
        <v>0</v>
      </c>
      <c r="K236" s="402">
        <v>0</v>
      </c>
      <c r="L236" s="402">
        <v>0</v>
      </c>
      <c r="M236" s="402">
        <v>0</v>
      </c>
      <c r="N236" s="402">
        <v>0</v>
      </c>
      <c r="O236" s="402">
        <v>0</v>
      </c>
      <c r="P236" s="402">
        <v>0</v>
      </c>
      <c r="Q236" s="402">
        <v>0</v>
      </c>
      <c r="R236" s="402">
        <v>0</v>
      </c>
      <c r="S236" s="402">
        <v>0</v>
      </c>
      <c r="T236" s="402">
        <v>0</v>
      </c>
      <c r="U236" s="402">
        <v>0</v>
      </c>
      <c r="V236" s="401">
        <f t="shared" si="3"/>
        <v>0</v>
      </c>
      <c r="W236" s="401"/>
      <c r="X236" s="401"/>
      <c r="Y236" s="401"/>
      <c r="Z236" s="389"/>
      <c r="AA236" s="389"/>
      <c r="AB236" s="389"/>
      <c r="AC236" s="389"/>
      <c r="AD236" s="389"/>
      <c r="AE236" s="389"/>
      <c r="AF236" s="389"/>
      <c r="AG236" s="389"/>
      <c r="AH236" s="389"/>
      <c r="AI236" s="389"/>
      <c r="AJ236" s="389"/>
      <c r="AK236" s="389"/>
      <c r="AL236" s="389"/>
      <c r="AM236" s="389"/>
      <c r="AN236" s="389"/>
      <c r="AO236" s="389"/>
    </row>
    <row r="237" spans="1:41" x14ac:dyDescent="0.25">
      <c r="A237" s="595"/>
      <c r="B237" s="592"/>
      <c r="C237" s="592"/>
      <c r="D237" s="592"/>
      <c r="E237" s="592"/>
      <c r="F237" s="588"/>
      <c r="G237" s="598"/>
      <c r="H237" s="593"/>
      <c r="I237" s="401" t="s">
        <v>21</v>
      </c>
      <c r="J237" s="402">
        <v>0</v>
      </c>
      <c r="K237" s="402">
        <v>0</v>
      </c>
      <c r="L237" s="402">
        <v>0</v>
      </c>
      <c r="M237" s="402">
        <v>0</v>
      </c>
      <c r="N237" s="402">
        <v>0</v>
      </c>
      <c r="O237" s="402">
        <v>0</v>
      </c>
      <c r="P237" s="402">
        <v>0</v>
      </c>
      <c r="Q237" s="402">
        <v>0</v>
      </c>
      <c r="R237" s="402">
        <v>0</v>
      </c>
      <c r="S237" s="402">
        <v>0</v>
      </c>
      <c r="T237" s="402">
        <v>0</v>
      </c>
      <c r="U237" s="402">
        <v>0</v>
      </c>
      <c r="V237" s="401">
        <f t="shared" si="3"/>
        <v>0</v>
      </c>
      <c r="W237" s="401"/>
      <c r="X237" s="401"/>
      <c r="Y237" s="401"/>
      <c r="Z237" s="389"/>
      <c r="AA237" s="389"/>
      <c r="AB237" s="389"/>
      <c r="AC237" s="389"/>
      <c r="AD237" s="389"/>
      <c r="AE237" s="389"/>
      <c r="AF237" s="389"/>
      <c r="AG237" s="389"/>
      <c r="AH237" s="389"/>
      <c r="AI237" s="389"/>
      <c r="AJ237" s="389"/>
      <c r="AK237" s="389"/>
      <c r="AL237" s="389"/>
      <c r="AM237" s="389"/>
      <c r="AN237" s="389"/>
      <c r="AO237" s="389"/>
    </row>
    <row r="238" spans="1:41" x14ac:dyDescent="0.25">
      <c r="A238" s="595" t="s">
        <v>331</v>
      </c>
      <c r="B238" s="592"/>
      <c r="C238" s="592"/>
      <c r="D238" s="592"/>
      <c r="E238" s="592" t="s">
        <v>371</v>
      </c>
      <c r="F238" s="586" t="s">
        <v>356</v>
      </c>
      <c r="G238" s="596" t="s">
        <v>372</v>
      </c>
      <c r="H238" s="594" t="s">
        <v>17</v>
      </c>
      <c r="I238" s="401" t="s">
        <v>317</v>
      </c>
      <c r="J238" s="402">
        <v>15</v>
      </c>
      <c r="K238" s="402">
        <v>15</v>
      </c>
      <c r="L238" s="402">
        <v>0</v>
      </c>
      <c r="M238" s="402">
        <f>SUM(J238:L238)</f>
        <v>30</v>
      </c>
      <c r="N238" s="404">
        <v>15</v>
      </c>
      <c r="O238" s="404">
        <v>15</v>
      </c>
      <c r="P238" s="404">
        <v>0</v>
      </c>
      <c r="Q238" s="404">
        <f>SUM(N238:P238)</f>
        <v>30</v>
      </c>
      <c r="R238" s="404">
        <v>15</v>
      </c>
      <c r="S238" s="404">
        <v>15</v>
      </c>
      <c r="T238" s="404">
        <v>0</v>
      </c>
      <c r="U238" s="404">
        <f>SUM(R238:T238)</f>
        <v>30</v>
      </c>
      <c r="V238" s="401">
        <f t="shared" si="3"/>
        <v>90</v>
      </c>
      <c r="W238" s="401"/>
      <c r="X238" s="401"/>
      <c r="Y238" s="401"/>
      <c r="Z238" s="389"/>
      <c r="AA238" s="389"/>
      <c r="AB238" s="389"/>
      <c r="AC238" s="389"/>
      <c r="AD238" s="389"/>
      <c r="AE238" s="389"/>
      <c r="AF238" s="389"/>
      <c r="AG238" s="389"/>
      <c r="AH238" s="389"/>
      <c r="AI238" s="389"/>
      <c r="AJ238" s="389"/>
      <c r="AK238" s="389"/>
      <c r="AL238" s="389"/>
      <c r="AM238" s="389"/>
      <c r="AN238" s="389"/>
      <c r="AO238" s="389"/>
    </row>
    <row r="239" spans="1:41" x14ac:dyDescent="0.25">
      <c r="A239" s="595"/>
      <c r="B239" s="592"/>
      <c r="C239" s="592"/>
      <c r="D239" s="592"/>
      <c r="E239" s="592"/>
      <c r="F239" s="587"/>
      <c r="G239" s="597"/>
      <c r="H239" s="594"/>
      <c r="I239" s="401" t="s">
        <v>318</v>
      </c>
      <c r="J239" s="402">
        <v>10</v>
      </c>
      <c r="K239" s="402">
        <v>10</v>
      </c>
      <c r="L239" s="402">
        <v>0</v>
      </c>
      <c r="M239" s="402">
        <f>SUM(J239:L239)</f>
        <v>20</v>
      </c>
      <c r="N239" s="404">
        <v>10</v>
      </c>
      <c r="O239" s="404">
        <v>10</v>
      </c>
      <c r="P239" s="404">
        <v>0</v>
      </c>
      <c r="Q239" s="404">
        <f>SUM(N239:P239)</f>
        <v>20</v>
      </c>
      <c r="R239" s="404">
        <v>10</v>
      </c>
      <c r="S239" s="404">
        <v>10</v>
      </c>
      <c r="T239" s="404">
        <v>0</v>
      </c>
      <c r="U239" s="404">
        <f>SUM(R239:T239)</f>
        <v>20</v>
      </c>
      <c r="V239" s="401">
        <f t="shared" si="3"/>
        <v>60</v>
      </c>
      <c r="W239" s="401"/>
      <c r="X239" s="401"/>
      <c r="Y239" s="401"/>
      <c r="Z239" s="389"/>
      <c r="AA239" s="389"/>
      <c r="AB239" s="389"/>
      <c r="AC239" s="389"/>
      <c r="AD239" s="389"/>
      <c r="AE239" s="389"/>
      <c r="AF239" s="389"/>
      <c r="AG239" s="389"/>
      <c r="AH239" s="389"/>
      <c r="AI239" s="389"/>
      <c r="AJ239" s="389"/>
      <c r="AK239" s="389"/>
      <c r="AL239" s="389"/>
      <c r="AM239" s="389"/>
      <c r="AN239" s="389"/>
      <c r="AO239" s="389"/>
    </row>
    <row r="240" spans="1:41" x14ac:dyDescent="0.25">
      <c r="A240" s="595"/>
      <c r="B240" s="592"/>
      <c r="C240" s="592"/>
      <c r="D240" s="592"/>
      <c r="E240" s="592"/>
      <c r="F240" s="587"/>
      <c r="G240" s="597"/>
      <c r="H240" s="594"/>
      <c r="I240" s="401" t="s">
        <v>319</v>
      </c>
      <c r="J240" s="402">
        <v>0</v>
      </c>
      <c r="K240" s="402">
        <v>0</v>
      </c>
      <c r="L240" s="402">
        <v>0</v>
      </c>
      <c r="M240" s="402">
        <v>0</v>
      </c>
      <c r="N240" s="402">
        <v>0</v>
      </c>
      <c r="O240" s="402">
        <v>0</v>
      </c>
      <c r="P240" s="402">
        <v>0</v>
      </c>
      <c r="Q240" s="402">
        <v>0</v>
      </c>
      <c r="R240" s="402">
        <v>0</v>
      </c>
      <c r="S240" s="402">
        <v>0</v>
      </c>
      <c r="T240" s="402">
        <v>0</v>
      </c>
      <c r="U240" s="402">
        <v>0</v>
      </c>
      <c r="V240" s="401">
        <f t="shared" si="3"/>
        <v>0</v>
      </c>
      <c r="W240" s="401"/>
      <c r="X240" s="401"/>
      <c r="Y240" s="401"/>
      <c r="Z240" s="389"/>
      <c r="AA240" s="389"/>
      <c r="AB240" s="389"/>
      <c r="AC240" s="389"/>
      <c r="AD240" s="389"/>
      <c r="AE240" s="389"/>
      <c r="AF240" s="389"/>
      <c r="AG240" s="389"/>
      <c r="AH240" s="389"/>
      <c r="AI240" s="389"/>
      <c r="AJ240" s="389"/>
      <c r="AK240" s="389"/>
      <c r="AL240" s="389"/>
      <c r="AM240" s="389"/>
      <c r="AN240" s="389"/>
      <c r="AO240" s="389"/>
    </row>
    <row r="241" spans="1:41" x14ac:dyDescent="0.25">
      <c r="A241" s="595"/>
      <c r="B241" s="592"/>
      <c r="C241" s="592"/>
      <c r="D241" s="592"/>
      <c r="E241" s="592"/>
      <c r="F241" s="587"/>
      <c r="G241" s="597"/>
      <c r="H241" s="594"/>
      <c r="I241" s="401" t="s">
        <v>320</v>
      </c>
      <c r="J241" s="402">
        <v>0</v>
      </c>
      <c r="K241" s="402">
        <v>0</v>
      </c>
      <c r="L241" s="402">
        <v>0</v>
      </c>
      <c r="M241" s="402">
        <v>0</v>
      </c>
      <c r="N241" s="402">
        <v>0</v>
      </c>
      <c r="O241" s="402">
        <v>0</v>
      </c>
      <c r="P241" s="402">
        <v>0</v>
      </c>
      <c r="Q241" s="402">
        <v>0</v>
      </c>
      <c r="R241" s="402">
        <v>0</v>
      </c>
      <c r="S241" s="402">
        <v>0</v>
      </c>
      <c r="T241" s="402">
        <v>0</v>
      </c>
      <c r="U241" s="402">
        <v>0</v>
      </c>
      <c r="V241" s="401">
        <f t="shared" si="3"/>
        <v>0</v>
      </c>
      <c r="W241" s="401"/>
      <c r="X241" s="401"/>
      <c r="Y241" s="401"/>
      <c r="Z241" s="389"/>
      <c r="AA241" s="389"/>
      <c r="AB241" s="389"/>
      <c r="AC241" s="389"/>
      <c r="AD241" s="389"/>
      <c r="AE241" s="389"/>
      <c r="AF241" s="389"/>
      <c r="AG241" s="389"/>
      <c r="AH241" s="389"/>
      <c r="AI241" s="389"/>
      <c r="AJ241" s="389"/>
      <c r="AK241" s="389"/>
      <c r="AL241" s="389"/>
      <c r="AM241" s="389"/>
      <c r="AN241" s="389"/>
      <c r="AO241" s="389"/>
    </row>
    <row r="242" spans="1:41" x14ac:dyDescent="0.25">
      <c r="A242" s="595"/>
      <c r="B242" s="592"/>
      <c r="C242" s="592"/>
      <c r="D242" s="592"/>
      <c r="E242" s="592"/>
      <c r="F242" s="587"/>
      <c r="G242" s="597"/>
      <c r="H242" s="594"/>
      <c r="I242" s="401" t="s">
        <v>321</v>
      </c>
      <c r="J242" s="402">
        <v>0</v>
      </c>
      <c r="K242" s="402">
        <v>0</v>
      </c>
      <c r="L242" s="402">
        <v>0</v>
      </c>
      <c r="M242" s="402">
        <v>0</v>
      </c>
      <c r="N242" s="402">
        <v>0</v>
      </c>
      <c r="O242" s="402">
        <v>0</v>
      </c>
      <c r="P242" s="402">
        <v>0</v>
      </c>
      <c r="Q242" s="402">
        <v>0</v>
      </c>
      <c r="R242" s="402">
        <v>0</v>
      </c>
      <c r="S242" s="402">
        <v>0</v>
      </c>
      <c r="T242" s="402">
        <v>0</v>
      </c>
      <c r="U242" s="402">
        <v>0</v>
      </c>
      <c r="V242" s="401">
        <f t="shared" si="3"/>
        <v>0</v>
      </c>
      <c r="W242" s="401"/>
      <c r="X242" s="401"/>
      <c r="Y242" s="401"/>
      <c r="Z242" s="389"/>
      <c r="AA242" s="389"/>
      <c r="AB242" s="389"/>
      <c r="AC242" s="389"/>
      <c r="AD242" s="389"/>
      <c r="AE242" s="389"/>
      <c r="AF242" s="389"/>
      <c r="AG242" s="389"/>
      <c r="AH242" s="389"/>
      <c r="AI242" s="389"/>
      <c r="AJ242" s="389"/>
      <c r="AK242" s="389"/>
      <c r="AL242" s="389"/>
      <c r="AM242" s="389"/>
      <c r="AN242" s="389"/>
      <c r="AO242" s="389"/>
    </row>
    <row r="243" spans="1:41" x14ac:dyDescent="0.25">
      <c r="A243" s="595"/>
      <c r="B243" s="592"/>
      <c r="C243" s="592"/>
      <c r="D243" s="592"/>
      <c r="E243" s="592"/>
      <c r="F243" s="587"/>
      <c r="G243" s="597"/>
      <c r="H243" s="592" t="s">
        <v>18</v>
      </c>
      <c r="I243" s="401" t="s">
        <v>22</v>
      </c>
      <c r="J243" s="402">
        <v>0</v>
      </c>
      <c r="K243" s="402">
        <v>0</v>
      </c>
      <c r="L243" s="402">
        <v>0</v>
      </c>
      <c r="M243" s="402">
        <v>0</v>
      </c>
      <c r="N243" s="402">
        <v>0</v>
      </c>
      <c r="O243" s="402">
        <v>0</v>
      </c>
      <c r="P243" s="402">
        <v>0</v>
      </c>
      <c r="Q243" s="402">
        <v>0</v>
      </c>
      <c r="R243" s="402">
        <v>0</v>
      </c>
      <c r="S243" s="402">
        <v>0</v>
      </c>
      <c r="T243" s="402">
        <v>0</v>
      </c>
      <c r="U243" s="402">
        <v>0</v>
      </c>
      <c r="V243" s="401">
        <f t="shared" si="3"/>
        <v>0</v>
      </c>
      <c r="W243" s="401"/>
      <c r="X243" s="401"/>
      <c r="Y243" s="401"/>
      <c r="Z243" s="389"/>
      <c r="AA243" s="389"/>
      <c r="AB243" s="389"/>
      <c r="AC243" s="389"/>
      <c r="AD243" s="389"/>
      <c r="AE243" s="389"/>
      <c r="AF243" s="389"/>
      <c r="AG243" s="389"/>
      <c r="AH243" s="389"/>
      <c r="AI243" s="389"/>
      <c r="AJ243" s="389"/>
      <c r="AK243" s="389"/>
      <c r="AL243" s="389"/>
      <c r="AM243" s="389"/>
      <c r="AN243" s="389"/>
      <c r="AO243" s="389"/>
    </row>
    <row r="244" spans="1:41" x14ac:dyDescent="0.25">
      <c r="A244" s="595"/>
      <c r="B244" s="592"/>
      <c r="C244" s="592"/>
      <c r="D244" s="592"/>
      <c r="E244" s="592"/>
      <c r="F244" s="587"/>
      <c r="G244" s="597"/>
      <c r="H244" s="592"/>
      <c r="I244" s="401" t="s">
        <v>19</v>
      </c>
      <c r="J244" s="402">
        <v>0</v>
      </c>
      <c r="K244" s="402">
        <v>0</v>
      </c>
      <c r="L244" s="402">
        <v>0</v>
      </c>
      <c r="M244" s="402">
        <v>0</v>
      </c>
      <c r="N244" s="402">
        <v>0</v>
      </c>
      <c r="O244" s="402">
        <v>0</v>
      </c>
      <c r="P244" s="402">
        <v>0</v>
      </c>
      <c r="Q244" s="402">
        <v>0</v>
      </c>
      <c r="R244" s="402">
        <v>0</v>
      </c>
      <c r="S244" s="402">
        <v>0</v>
      </c>
      <c r="T244" s="402">
        <v>0</v>
      </c>
      <c r="U244" s="402">
        <v>0</v>
      </c>
      <c r="V244" s="401">
        <f t="shared" si="3"/>
        <v>0</v>
      </c>
      <c r="W244" s="401"/>
      <c r="X244" s="401"/>
      <c r="Y244" s="401"/>
      <c r="Z244" s="389"/>
      <c r="AA244" s="389"/>
      <c r="AB244" s="389"/>
      <c r="AC244" s="389"/>
      <c r="AD244" s="389"/>
      <c r="AE244" s="389"/>
      <c r="AF244" s="389"/>
      <c r="AG244" s="389"/>
      <c r="AH244" s="389"/>
      <c r="AI244" s="389"/>
      <c r="AJ244" s="389"/>
      <c r="AK244" s="389"/>
      <c r="AL244" s="389"/>
      <c r="AM244" s="389"/>
      <c r="AN244" s="389"/>
      <c r="AO244" s="389"/>
    </row>
    <row r="245" spans="1:41" x14ac:dyDescent="0.25">
      <c r="A245" s="595"/>
      <c r="B245" s="592"/>
      <c r="C245" s="592"/>
      <c r="D245" s="592"/>
      <c r="E245" s="592"/>
      <c r="F245" s="587"/>
      <c r="G245" s="597"/>
      <c r="H245" s="593" t="s">
        <v>20</v>
      </c>
      <c r="I245" s="401" t="s">
        <v>322</v>
      </c>
      <c r="J245" s="402">
        <v>0</v>
      </c>
      <c r="K245" s="402">
        <v>0</v>
      </c>
      <c r="L245" s="402">
        <v>0</v>
      </c>
      <c r="M245" s="402">
        <v>0</v>
      </c>
      <c r="N245" s="402">
        <v>0</v>
      </c>
      <c r="O245" s="402">
        <v>0</v>
      </c>
      <c r="P245" s="402">
        <v>0</v>
      </c>
      <c r="Q245" s="402">
        <v>0</v>
      </c>
      <c r="R245" s="402">
        <v>0</v>
      </c>
      <c r="S245" s="402">
        <v>0</v>
      </c>
      <c r="T245" s="402">
        <v>0</v>
      </c>
      <c r="U245" s="402">
        <v>0</v>
      </c>
      <c r="V245" s="401">
        <f t="shared" si="3"/>
        <v>0</v>
      </c>
      <c r="W245" s="401"/>
      <c r="X245" s="401"/>
      <c r="Y245" s="401"/>
      <c r="Z245" s="389"/>
      <c r="AA245" s="389"/>
      <c r="AB245" s="389"/>
      <c r="AC245" s="389"/>
      <c r="AD245" s="389"/>
      <c r="AE245" s="389"/>
      <c r="AF245" s="389"/>
      <c r="AG245" s="389"/>
      <c r="AH245" s="389"/>
      <c r="AI245" s="389"/>
      <c r="AJ245" s="389"/>
      <c r="AK245" s="389"/>
      <c r="AL245" s="389"/>
      <c r="AM245" s="389"/>
      <c r="AN245" s="389"/>
      <c r="AO245" s="389"/>
    </row>
    <row r="246" spans="1:41" x14ac:dyDescent="0.25">
      <c r="A246" s="595"/>
      <c r="B246" s="592"/>
      <c r="C246" s="592"/>
      <c r="D246" s="592"/>
      <c r="E246" s="592"/>
      <c r="F246" s="588"/>
      <c r="G246" s="598"/>
      <c r="H246" s="593"/>
      <c r="I246" s="401" t="s">
        <v>21</v>
      </c>
      <c r="J246" s="402">
        <v>0</v>
      </c>
      <c r="K246" s="402">
        <v>0</v>
      </c>
      <c r="L246" s="402">
        <v>0</v>
      </c>
      <c r="M246" s="402">
        <v>0</v>
      </c>
      <c r="N246" s="402">
        <v>0</v>
      </c>
      <c r="O246" s="402">
        <v>0</v>
      </c>
      <c r="P246" s="402">
        <v>0</v>
      </c>
      <c r="Q246" s="402">
        <v>0</v>
      </c>
      <c r="R246" s="402">
        <v>0</v>
      </c>
      <c r="S246" s="402">
        <v>0</v>
      </c>
      <c r="T246" s="402">
        <v>0</v>
      </c>
      <c r="U246" s="402">
        <v>0</v>
      </c>
      <c r="V246" s="401">
        <f t="shared" si="3"/>
        <v>0</v>
      </c>
      <c r="W246" s="401"/>
      <c r="X246" s="401"/>
      <c r="Y246" s="401"/>
      <c r="Z246" s="389"/>
      <c r="AA246" s="389"/>
      <c r="AB246" s="389"/>
      <c r="AC246" s="389"/>
      <c r="AD246" s="389"/>
      <c r="AE246" s="389"/>
      <c r="AF246" s="389"/>
      <c r="AG246" s="389"/>
      <c r="AH246" s="389"/>
      <c r="AI246" s="389"/>
      <c r="AJ246" s="389"/>
      <c r="AK246" s="389"/>
      <c r="AL246" s="389"/>
      <c r="AM246" s="389"/>
      <c r="AN246" s="389"/>
      <c r="AO246" s="389"/>
    </row>
    <row r="247" spans="1:41" x14ac:dyDescent="0.25">
      <c r="A247" s="595" t="s">
        <v>331</v>
      </c>
      <c r="B247" s="592"/>
      <c r="C247" s="592"/>
      <c r="D247" s="592"/>
      <c r="E247" s="592" t="s">
        <v>373</v>
      </c>
      <c r="F247" s="586" t="s">
        <v>356</v>
      </c>
      <c r="G247" s="596" t="s">
        <v>339</v>
      </c>
      <c r="H247" s="594" t="s">
        <v>17</v>
      </c>
      <c r="I247" s="401" t="s">
        <v>317</v>
      </c>
      <c r="J247" s="404">
        <v>95</v>
      </c>
      <c r="K247" s="404">
        <v>80</v>
      </c>
      <c r="L247" s="404">
        <v>0</v>
      </c>
      <c r="M247" s="404">
        <f>SUM(J247:L247)</f>
        <v>175</v>
      </c>
      <c r="N247" s="404">
        <v>90</v>
      </c>
      <c r="O247" s="404">
        <v>75</v>
      </c>
      <c r="P247" s="404">
        <v>0</v>
      </c>
      <c r="Q247" s="404">
        <f>SUM(N247:P247)</f>
        <v>165</v>
      </c>
      <c r="R247" s="404">
        <v>35</v>
      </c>
      <c r="S247" s="404">
        <v>20</v>
      </c>
      <c r="T247" s="404">
        <v>0</v>
      </c>
      <c r="U247" s="404">
        <f>SUM(R247:T247)</f>
        <v>55</v>
      </c>
      <c r="V247" s="401">
        <f t="shared" si="3"/>
        <v>395</v>
      </c>
      <c r="W247" s="401"/>
      <c r="X247" s="401"/>
      <c r="Y247" s="401"/>
      <c r="Z247" s="389"/>
      <c r="AA247" s="389"/>
      <c r="AB247" s="389"/>
      <c r="AC247" s="389"/>
      <c r="AD247" s="389"/>
      <c r="AE247" s="389"/>
      <c r="AF247" s="389"/>
      <c r="AG247" s="389"/>
      <c r="AH247" s="389"/>
      <c r="AI247" s="389"/>
      <c r="AJ247" s="389"/>
      <c r="AK247" s="389"/>
      <c r="AL247" s="389"/>
      <c r="AM247" s="389"/>
      <c r="AN247" s="389"/>
      <c r="AO247" s="389"/>
    </row>
    <row r="248" spans="1:41" x14ac:dyDescent="0.25">
      <c r="A248" s="595"/>
      <c r="B248" s="592"/>
      <c r="C248" s="592"/>
      <c r="D248" s="592"/>
      <c r="E248" s="592"/>
      <c r="F248" s="587"/>
      <c r="G248" s="597"/>
      <c r="H248" s="594"/>
      <c r="I248" s="401" t="s">
        <v>318</v>
      </c>
      <c r="J248" s="404">
        <v>55</v>
      </c>
      <c r="K248" s="404">
        <v>40</v>
      </c>
      <c r="L248" s="404">
        <v>0</v>
      </c>
      <c r="M248" s="404">
        <f>SUM(J248:L248)</f>
        <v>95</v>
      </c>
      <c r="N248" s="404">
        <v>55</v>
      </c>
      <c r="O248" s="404">
        <v>38</v>
      </c>
      <c r="P248" s="404">
        <v>0</v>
      </c>
      <c r="Q248" s="404">
        <f>SUM(N248:P248)</f>
        <v>93</v>
      </c>
      <c r="R248" s="404">
        <v>5</v>
      </c>
      <c r="S248" s="404">
        <v>5</v>
      </c>
      <c r="T248" s="404">
        <v>0</v>
      </c>
      <c r="U248" s="404">
        <f>SUM(R248:T248)</f>
        <v>10</v>
      </c>
      <c r="V248" s="401">
        <f t="shared" si="3"/>
        <v>198</v>
      </c>
      <c r="W248" s="401"/>
      <c r="X248" s="401"/>
      <c r="Y248" s="401"/>
      <c r="Z248" s="389"/>
      <c r="AA248" s="389"/>
      <c r="AB248" s="389"/>
      <c r="AC248" s="389"/>
      <c r="AD248" s="389"/>
      <c r="AE248" s="389"/>
      <c r="AF248" s="389"/>
      <c r="AG248" s="389"/>
      <c r="AH248" s="389"/>
      <c r="AI248" s="389"/>
      <c r="AJ248" s="389"/>
      <c r="AK248" s="389"/>
      <c r="AL248" s="389"/>
      <c r="AM248" s="389"/>
      <c r="AN248" s="389"/>
      <c r="AO248" s="389"/>
    </row>
    <row r="249" spans="1:41" x14ac:dyDescent="0.25">
      <c r="A249" s="595"/>
      <c r="B249" s="592"/>
      <c r="C249" s="592"/>
      <c r="D249" s="592"/>
      <c r="E249" s="592"/>
      <c r="F249" s="587"/>
      <c r="G249" s="597"/>
      <c r="H249" s="594"/>
      <c r="I249" s="401" t="s">
        <v>319</v>
      </c>
      <c r="J249" s="404">
        <v>2</v>
      </c>
      <c r="K249" s="404">
        <v>1</v>
      </c>
      <c r="L249" s="404">
        <v>0</v>
      </c>
      <c r="M249" s="404">
        <f>SUM(J249:L249)</f>
        <v>3</v>
      </c>
      <c r="N249" s="404">
        <v>0</v>
      </c>
      <c r="O249" s="404">
        <v>0</v>
      </c>
      <c r="P249" s="404">
        <v>0</v>
      </c>
      <c r="Q249" s="404">
        <v>0</v>
      </c>
      <c r="R249" s="404">
        <v>0</v>
      </c>
      <c r="S249" s="404">
        <v>0</v>
      </c>
      <c r="T249" s="404">
        <v>0</v>
      </c>
      <c r="U249" s="404">
        <v>0</v>
      </c>
      <c r="V249" s="401">
        <f t="shared" si="3"/>
        <v>3</v>
      </c>
      <c r="W249" s="401"/>
      <c r="X249" s="401"/>
      <c r="Y249" s="401"/>
      <c r="Z249" s="389"/>
      <c r="AA249" s="389"/>
      <c r="AB249" s="389"/>
      <c r="AC249" s="389"/>
      <c r="AD249" s="389"/>
      <c r="AE249" s="389"/>
      <c r="AF249" s="389"/>
      <c r="AG249" s="389"/>
      <c r="AH249" s="389"/>
      <c r="AI249" s="389"/>
      <c r="AJ249" s="389"/>
      <c r="AK249" s="389"/>
      <c r="AL249" s="389"/>
      <c r="AM249" s="389"/>
      <c r="AN249" s="389"/>
      <c r="AO249" s="389"/>
    </row>
    <row r="250" spans="1:41" x14ac:dyDescent="0.25">
      <c r="A250" s="595"/>
      <c r="B250" s="592"/>
      <c r="C250" s="592"/>
      <c r="D250" s="592"/>
      <c r="E250" s="592"/>
      <c r="F250" s="587"/>
      <c r="G250" s="597"/>
      <c r="H250" s="594"/>
      <c r="I250" s="401" t="s">
        <v>320</v>
      </c>
      <c r="J250" s="404">
        <v>10</v>
      </c>
      <c r="K250" s="404">
        <v>8</v>
      </c>
      <c r="L250" s="404">
        <v>0</v>
      </c>
      <c r="M250" s="404">
        <v>12</v>
      </c>
      <c r="N250" s="404">
        <v>3</v>
      </c>
      <c r="O250" s="404">
        <v>0</v>
      </c>
      <c r="P250" s="404">
        <v>0</v>
      </c>
      <c r="Q250" s="404">
        <f>SUM(N250:P250)</f>
        <v>3</v>
      </c>
      <c r="R250" s="404">
        <v>3</v>
      </c>
      <c r="S250" s="404">
        <v>0</v>
      </c>
      <c r="T250" s="404">
        <v>0</v>
      </c>
      <c r="U250" s="404">
        <v>3</v>
      </c>
      <c r="V250" s="401">
        <f t="shared" si="3"/>
        <v>18</v>
      </c>
      <c r="W250" s="401"/>
      <c r="X250" s="401"/>
      <c r="Y250" s="401"/>
      <c r="Z250" s="389"/>
      <c r="AA250" s="389"/>
      <c r="AB250" s="389"/>
      <c r="AC250" s="389"/>
      <c r="AD250" s="389"/>
      <c r="AE250" s="389"/>
      <c r="AF250" s="389"/>
      <c r="AG250" s="389"/>
      <c r="AH250" s="389"/>
      <c r="AI250" s="389"/>
      <c r="AJ250" s="389"/>
      <c r="AK250" s="389"/>
      <c r="AL250" s="389"/>
      <c r="AM250" s="389"/>
      <c r="AN250" s="389"/>
      <c r="AO250" s="389"/>
    </row>
    <row r="251" spans="1:41" x14ac:dyDescent="0.25">
      <c r="A251" s="595"/>
      <c r="B251" s="592"/>
      <c r="C251" s="592"/>
      <c r="D251" s="592"/>
      <c r="E251" s="592"/>
      <c r="F251" s="587"/>
      <c r="G251" s="597"/>
      <c r="H251" s="594"/>
      <c r="I251" s="401" t="s">
        <v>321</v>
      </c>
      <c r="J251" s="404">
        <v>5</v>
      </c>
      <c r="K251" s="404">
        <v>1</v>
      </c>
      <c r="L251" s="404">
        <v>0</v>
      </c>
      <c r="M251" s="404">
        <f>SUM(J251:L251)</f>
        <v>6</v>
      </c>
      <c r="N251" s="404">
        <v>1</v>
      </c>
      <c r="O251" s="404">
        <v>0</v>
      </c>
      <c r="P251" s="404">
        <v>0</v>
      </c>
      <c r="Q251" s="404">
        <f>SUM(N251:P251)</f>
        <v>1</v>
      </c>
      <c r="R251" s="404">
        <v>0</v>
      </c>
      <c r="S251" s="404">
        <v>0</v>
      </c>
      <c r="T251" s="404">
        <v>0</v>
      </c>
      <c r="U251" s="404">
        <v>0</v>
      </c>
      <c r="V251" s="401">
        <f t="shared" si="3"/>
        <v>7</v>
      </c>
      <c r="W251" s="401"/>
      <c r="X251" s="401"/>
      <c r="Y251" s="401"/>
      <c r="Z251" s="389"/>
      <c r="AA251" s="389"/>
      <c r="AB251" s="389"/>
      <c r="AC251" s="389"/>
      <c r="AD251" s="389"/>
      <c r="AE251" s="389"/>
      <c r="AF251" s="389"/>
      <c r="AG251" s="389"/>
      <c r="AH251" s="389"/>
      <c r="AI251" s="389"/>
      <c r="AJ251" s="389"/>
      <c r="AK251" s="389"/>
      <c r="AL251" s="389"/>
      <c r="AM251" s="389"/>
      <c r="AN251" s="389"/>
      <c r="AO251" s="389"/>
    </row>
    <row r="252" spans="1:41" x14ac:dyDescent="0.25">
      <c r="A252" s="595"/>
      <c r="B252" s="592"/>
      <c r="C252" s="592"/>
      <c r="D252" s="592"/>
      <c r="E252" s="592"/>
      <c r="F252" s="587"/>
      <c r="G252" s="597"/>
      <c r="H252" s="592" t="s">
        <v>18</v>
      </c>
      <c r="I252" s="401" t="s">
        <v>22</v>
      </c>
      <c r="J252" s="402">
        <v>0</v>
      </c>
      <c r="K252" s="402">
        <v>0</v>
      </c>
      <c r="L252" s="402">
        <v>0</v>
      </c>
      <c r="M252" s="402">
        <v>0</v>
      </c>
      <c r="N252" s="402">
        <v>0</v>
      </c>
      <c r="O252" s="402">
        <v>0</v>
      </c>
      <c r="P252" s="402">
        <v>0</v>
      </c>
      <c r="Q252" s="402">
        <v>0</v>
      </c>
      <c r="R252" s="402">
        <v>0</v>
      </c>
      <c r="S252" s="402">
        <v>0</v>
      </c>
      <c r="T252" s="402">
        <v>0</v>
      </c>
      <c r="U252" s="402">
        <v>0</v>
      </c>
      <c r="V252" s="401">
        <f t="shared" si="3"/>
        <v>0</v>
      </c>
      <c r="W252" s="401"/>
      <c r="X252" s="401"/>
      <c r="Y252" s="401"/>
      <c r="Z252" s="389"/>
      <c r="AA252" s="389"/>
      <c r="AB252" s="389"/>
      <c r="AC252" s="389"/>
      <c r="AD252" s="389"/>
      <c r="AE252" s="389"/>
      <c r="AF252" s="389"/>
      <c r="AG252" s="389"/>
      <c r="AH252" s="389"/>
      <c r="AI252" s="389"/>
      <c r="AJ252" s="389"/>
      <c r="AK252" s="389"/>
      <c r="AL252" s="389"/>
      <c r="AM252" s="389"/>
      <c r="AN252" s="389"/>
      <c r="AO252" s="389"/>
    </row>
    <row r="253" spans="1:41" x14ac:dyDescent="0.25">
      <c r="A253" s="595"/>
      <c r="B253" s="592"/>
      <c r="C253" s="592"/>
      <c r="D253" s="592"/>
      <c r="E253" s="592"/>
      <c r="F253" s="587"/>
      <c r="G253" s="597"/>
      <c r="H253" s="592"/>
      <c r="I253" s="401" t="s">
        <v>19</v>
      </c>
      <c r="J253" s="402">
        <v>0</v>
      </c>
      <c r="K253" s="402">
        <v>0</v>
      </c>
      <c r="L253" s="402">
        <v>0</v>
      </c>
      <c r="M253" s="402">
        <v>0</v>
      </c>
      <c r="N253" s="402">
        <v>0</v>
      </c>
      <c r="O253" s="402">
        <v>0</v>
      </c>
      <c r="P253" s="402">
        <v>0</v>
      </c>
      <c r="Q253" s="402">
        <v>0</v>
      </c>
      <c r="R253" s="402">
        <v>0</v>
      </c>
      <c r="S253" s="402">
        <v>0</v>
      </c>
      <c r="T253" s="402">
        <v>0</v>
      </c>
      <c r="U253" s="402">
        <v>0</v>
      </c>
      <c r="V253" s="401">
        <f t="shared" si="3"/>
        <v>0</v>
      </c>
      <c r="W253" s="401"/>
      <c r="X253" s="401"/>
      <c r="Y253" s="401"/>
      <c r="Z253" s="389"/>
      <c r="AA253" s="389"/>
      <c r="AB253" s="389"/>
      <c r="AC253" s="389"/>
      <c r="AD253" s="389"/>
      <c r="AE253" s="389"/>
      <c r="AF253" s="389"/>
      <c r="AG253" s="389"/>
      <c r="AH253" s="389"/>
      <c r="AI253" s="389"/>
      <c r="AJ253" s="389"/>
      <c r="AK253" s="389"/>
      <c r="AL253" s="389"/>
      <c r="AM253" s="389"/>
      <c r="AN253" s="389"/>
      <c r="AO253" s="389"/>
    </row>
    <row r="254" spans="1:41" x14ac:dyDescent="0.25">
      <c r="A254" s="595"/>
      <c r="B254" s="592"/>
      <c r="C254" s="592"/>
      <c r="D254" s="592"/>
      <c r="E254" s="592"/>
      <c r="F254" s="587"/>
      <c r="G254" s="597"/>
      <c r="H254" s="593" t="s">
        <v>20</v>
      </c>
      <c r="I254" s="401" t="s">
        <v>322</v>
      </c>
      <c r="J254" s="402">
        <v>0</v>
      </c>
      <c r="K254" s="402">
        <v>0</v>
      </c>
      <c r="L254" s="402">
        <v>0</v>
      </c>
      <c r="M254" s="402">
        <v>0</v>
      </c>
      <c r="N254" s="402">
        <v>0</v>
      </c>
      <c r="O254" s="402">
        <v>0</v>
      </c>
      <c r="P254" s="402">
        <v>0</v>
      </c>
      <c r="Q254" s="402">
        <v>0</v>
      </c>
      <c r="R254" s="402">
        <v>0</v>
      </c>
      <c r="S254" s="402">
        <v>0</v>
      </c>
      <c r="T254" s="402">
        <v>0</v>
      </c>
      <c r="U254" s="402">
        <v>0</v>
      </c>
      <c r="V254" s="401">
        <f t="shared" si="3"/>
        <v>0</v>
      </c>
      <c r="W254" s="401"/>
      <c r="X254" s="401"/>
      <c r="Y254" s="401"/>
      <c r="Z254" s="389"/>
      <c r="AA254" s="389"/>
      <c r="AB254" s="389"/>
      <c r="AC254" s="389"/>
      <c r="AD254" s="389"/>
      <c r="AE254" s="389"/>
      <c r="AF254" s="389"/>
      <c r="AG254" s="389"/>
      <c r="AH254" s="389"/>
      <c r="AI254" s="389"/>
      <c r="AJ254" s="389"/>
      <c r="AK254" s="389"/>
      <c r="AL254" s="389"/>
      <c r="AM254" s="389"/>
      <c r="AN254" s="389"/>
      <c r="AO254" s="389"/>
    </row>
    <row r="255" spans="1:41" x14ac:dyDescent="0.25">
      <c r="A255" s="595"/>
      <c r="B255" s="592"/>
      <c r="C255" s="592"/>
      <c r="D255" s="592"/>
      <c r="E255" s="592"/>
      <c r="F255" s="588"/>
      <c r="G255" s="598"/>
      <c r="H255" s="593"/>
      <c r="I255" s="401" t="s">
        <v>21</v>
      </c>
      <c r="J255" s="402">
        <v>0</v>
      </c>
      <c r="K255" s="402">
        <v>0</v>
      </c>
      <c r="L255" s="402">
        <v>0</v>
      </c>
      <c r="M255" s="402">
        <v>0</v>
      </c>
      <c r="N255" s="402">
        <v>0</v>
      </c>
      <c r="O255" s="402">
        <v>0</v>
      </c>
      <c r="P255" s="402">
        <v>0</v>
      </c>
      <c r="Q255" s="402">
        <v>0</v>
      </c>
      <c r="R255" s="402">
        <v>0</v>
      </c>
      <c r="S255" s="402">
        <v>0</v>
      </c>
      <c r="T255" s="402">
        <v>0</v>
      </c>
      <c r="U255" s="402">
        <v>0</v>
      </c>
      <c r="V255" s="401">
        <f t="shared" si="3"/>
        <v>0</v>
      </c>
      <c r="W255" s="401"/>
      <c r="X255" s="401"/>
      <c r="Y255" s="401"/>
      <c r="Z255" s="389"/>
      <c r="AA255" s="389"/>
      <c r="AB255" s="389"/>
      <c r="AC255" s="389"/>
      <c r="AD255" s="389"/>
      <c r="AE255" s="389"/>
      <c r="AF255" s="389"/>
      <c r="AG255" s="389"/>
      <c r="AH255" s="389"/>
      <c r="AI255" s="389"/>
      <c r="AJ255" s="389"/>
      <c r="AK255" s="389"/>
      <c r="AL255" s="389"/>
      <c r="AM255" s="389"/>
      <c r="AN255" s="389"/>
      <c r="AO255" s="389"/>
    </row>
    <row r="256" spans="1:41" s="410" customFormat="1" x14ac:dyDescent="0.25">
      <c r="A256" s="602" t="s">
        <v>331</v>
      </c>
      <c r="B256" s="592"/>
      <c r="C256" s="592"/>
      <c r="D256" s="592"/>
      <c r="E256" s="592" t="s">
        <v>374</v>
      </c>
      <c r="F256" s="586" t="s">
        <v>356</v>
      </c>
      <c r="G256" s="596" t="s">
        <v>375</v>
      </c>
      <c r="H256" s="594" t="s">
        <v>17</v>
      </c>
      <c r="I256" s="401" t="s">
        <v>317</v>
      </c>
      <c r="J256" s="404">
        <v>45</v>
      </c>
      <c r="K256" s="404">
        <v>28</v>
      </c>
      <c r="L256" s="404">
        <v>0</v>
      </c>
      <c r="M256" s="404">
        <f>J256+K256</f>
        <v>73</v>
      </c>
      <c r="N256" s="404">
        <v>55</v>
      </c>
      <c r="O256" s="404">
        <v>35</v>
      </c>
      <c r="P256" s="404">
        <v>0</v>
      </c>
      <c r="Q256" s="404">
        <f>SUM(N256:P256)</f>
        <v>90</v>
      </c>
      <c r="R256" s="404">
        <v>66</v>
      </c>
      <c r="S256" s="404">
        <v>30</v>
      </c>
      <c r="T256" s="404">
        <v>0</v>
      </c>
      <c r="U256" s="404">
        <f>SUM(R256:T256)</f>
        <v>96</v>
      </c>
      <c r="V256" s="401">
        <f t="shared" si="3"/>
        <v>259</v>
      </c>
      <c r="W256" s="408"/>
      <c r="X256" s="408"/>
      <c r="Y256" s="408"/>
      <c r="Z256" s="409"/>
      <c r="AA256" s="409"/>
      <c r="AB256" s="409"/>
      <c r="AC256" s="409"/>
      <c r="AD256" s="409"/>
      <c r="AE256" s="409"/>
      <c r="AF256" s="409"/>
      <c r="AG256" s="409"/>
      <c r="AH256" s="409"/>
      <c r="AI256" s="409"/>
      <c r="AJ256" s="409"/>
      <c r="AK256" s="409"/>
      <c r="AL256" s="409"/>
      <c r="AM256" s="409"/>
      <c r="AN256" s="409"/>
      <c r="AO256" s="409"/>
    </row>
    <row r="257" spans="1:41" s="410" customFormat="1" x14ac:dyDescent="0.25">
      <c r="A257" s="602"/>
      <c r="B257" s="592"/>
      <c r="C257" s="592"/>
      <c r="D257" s="592"/>
      <c r="E257" s="592"/>
      <c r="F257" s="587"/>
      <c r="G257" s="597"/>
      <c r="H257" s="594"/>
      <c r="I257" s="401" t="s">
        <v>318</v>
      </c>
      <c r="J257" s="404">
        <v>25</v>
      </c>
      <c r="K257" s="404">
        <v>10</v>
      </c>
      <c r="L257" s="404">
        <v>0</v>
      </c>
      <c r="M257" s="404">
        <f>J257+K257</f>
        <v>35</v>
      </c>
      <c r="N257" s="404">
        <v>40</v>
      </c>
      <c r="O257" s="404">
        <v>32</v>
      </c>
      <c r="P257" s="404">
        <v>0</v>
      </c>
      <c r="Q257" s="404">
        <f>SUM(N257:P257)</f>
        <v>72</v>
      </c>
      <c r="R257" s="404">
        <v>45</v>
      </c>
      <c r="S257" s="404">
        <v>35</v>
      </c>
      <c r="T257" s="404">
        <v>0</v>
      </c>
      <c r="U257" s="404">
        <f>SUM(R257:T257)</f>
        <v>80</v>
      </c>
      <c r="V257" s="401">
        <f t="shared" si="3"/>
        <v>187</v>
      </c>
      <c r="W257" s="408"/>
      <c r="X257" s="408"/>
      <c r="Y257" s="408"/>
      <c r="Z257" s="409"/>
      <c r="AA257" s="409"/>
      <c r="AB257" s="409"/>
      <c r="AC257" s="409"/>
      <c r="AD257" s="409"/>
      <c r="AE257" s="409"/>
      <c r="AF257" s="409"/>
      <c r="AG257" s="409"/>
      <c r="AH257" s="409"/>
      <c r="AI257" s="409"/>
      <c r="AJ257" s="409"/>
      <c r="AK257" s="409"/>
      <c r="AL257" s="409"/>
      <c r="AM257" s="409"/>
      <c r="AN257" s="409"/>
      <c r="AO257" s="409"/>
    </row>
    <row r="258" spans="1:41" s="410" customFormat="1" x14ac:dyDescent="0.25">
      <c r="A258" s="602"/>
      <c r="B258" s="592"/>
      <c r="C258" s="592"/>
      <c r="D258" s="592"/>
      <c r="E258" s="592"/>
      <c r="F258" s="587"/>
      <c r="G258" s="597"/>
      <c r="H258" s="594"/>
      <c r="I258" s="401" t="s">
        <v>319</v>
      </c>
      <c r="J258" s="404">
        <v>0</v>
      </c>
      <c r="K258" s="404">
        <v>0</v>
      </c>
      <c r="L258" s="404">
        <v>0</v>
      </c>
      <c r="M258" s="404">
        <f>J258+K258</f>
        <v>0</v>
      </c>
      <c r="N258" s="404">
        <v>0</v>
      </c>
      <c r="O258" s="404">
        <v>0</v>
      </c>
      <c r="P258" s="404">
        <v>0</v>
      </c>
      <c r="Q258" s="404">
        <f>SUM(N258:P258)</f>
        <v>0</v>
      </c>
      <c r="R258" s="404">
        <v>0</v>
      </c>
      <c r="S258" s="404">
        <v>0</v>
      </c>
      <c r="T258" s="404">
        <v>0</v>
      </c>
      <c r="U258" s="404">
        <f>SUM(R258:T258)</f>
        <v>0</v>
      </c>
      <c r="V258" s="401">
        <f t="shared" si="3"/>
        <v>0</v>
      </c>
      <c r="W258" s="408"/>
      <c r="X258" s="408"/>
      <c r="Y258" s="408"/>
      <c r="Z258" s="409"/>
      <c r="AA258" s="409"/>
      <c r="AB258" s="409"/>
      <c r="AC258" s="409"/>
      <c r="AD258" s="409"/>
      <c r="AE258" s="409"/>
      <c r="AF258" s="409"/>
      <c r="AG258" s="409"/>
      <c r="AH258" s="409"/>
      <c r="AI258" s="409"/>
      <c r="AJ258" s="409"/>
      <c r="AK258" s="409"/>
      <c r="AL258" s="409"/>
      <c r="AM258" s="409"/>
      <c r="AN258" s="409"/>
      <c r="AO258" s="409"/>
    </row>
    <row r="259" spans="1:41" s="410" customFormat="1" x14ac:dyDescent="0.25">
      <c r="A259" s="602"/>
      <c r="B259" s="592"/>
      <c r="C259" s="592"/>
      <c r="D259" s="592"/>
      <c r="E259" s="592"/>
      <c r="F259" s="587"/>
      <c r="G259" s="597"/>
      <c r="H259" s="594"/>
      <c r="I259" s="401" t="s">
        <v>320</v>
      </c>
      <c r="J259" s="404">
        <v>0</v>
      </c>
      <c r="K259" s="404">
        <v>0</v>
      </c>
      <c r="L259" s="404">
        <v>0</v>
      </c>
      <c r="M259" s="404">
        <f>J259+K259</f>
        <v>0</v>
      </c>
      <c r="N259" s="404">
        <v>0</v>
      </c>
      <c r="O259" s="404">
        <v>0</v>
      </c>
      <c r="P259" s="404">
        <v>0</v>
      </c>
      <c r="Q259" s="404">
        <f>SUM(N259:P259)</f>
        <v>0</v>
      </c>
      <c r="R259" s="404">
        <v>0</v>
      </c>
      <c r="S259" s="404">
        <v>0</v>
      </c>
      <c r="T259" s="404">
        <v>0</v>
      </c>
      <c r="U259" s="404">
        <v>0</v>
      </c>
      <c r="V259" s="401">
        <f t="shared" si="3"/>
        <v>0</v>
      </c>
      <c r="W259" s="408"/>
      <c r="X259" s="408"/>
      <c r="Y259" s="408"/>
      <c r="Z259" s="409"/>
      <c r="AA259" s="409"/>
      <c r="AB259" s="409"/>
      <c r="AC259" s="409"/>
      <c r="AD259" s="409"/>
      <c r="AE259" s="409"/>
      <c r="AF259" s="409"/>
      <c r="AG259" s="409"/>
      <c r="AH259" s="409"/>
      <c r="AI259" s="409"/>
      <c r="AJ259" s="409"/>
      <c r="AK259" s="409"/>
      <c r="AL259" s="409"/>
      <c r="AM259" s="409"/>
      <c r="AN259" s="409"/>
      <c r="AO259" s="409"/>
    </row>
    <row r="260" spans="1:41" s="410" customFormat="1" x14ac:dyDescent="0.25">
      <c r="A260" s="602"/>
      <c r="B260" s="592"/>
      <c r="C260" s="592"/>
      <c r="D260" s="592"/>
      <c r="E260" s="592"/>
      <c r="F260" s="587"/>
      <c r="G260" s="597"/>
      <c r="H260" s="594"/>
      <c r="I260" s="401" t="s">
        <v>321</v>
      </c>
      <c r="J260" s="404">
        <v>0</v>
      </c>
      <c r="K260" s="404">
        <v>0</v>
      </c>
      <c r="L260" s="404">
        <v>0</v>
      </c>
      <c r="M260" s="404">
        <v>0</v>
      </c>
      <c r="N260" s="404">
        <v>0</v>
      </c>
      <c r="O260" s="404">
        <v>0</v>
      </c>
      <c r="P260" s="404">
        <v>0</v>
      </c>
      <c r="Q260" s="404">
        <v>0</v>
      </c>
      <c r="R260" s="404">
        <v>0</v>
      </c>
      <c r="S260" s="404">
        <v>0</v>
      </c>
      <c r="T260" s="404">
        <v>0</v>
      </c>
      <c r="U260" s="404">
        <v>0</v>
      </c>
      <c r="V260" s="401">
        <f t="shared" si="3"/>
        <v>0</v>
      </c>
      <c r="W260" s="408"/>
      <c r="X260" s="408"/>
      <c r="Y260" s="408"/>
      <c r="Z260" s="409"/>
      <c r="AA260" s="409"/>
      <c r="AB260" s="409"/>
      <c r="AC260" s="409"/>
      <c r="AD260" s="409"/>
      <c r="AE260" s="409"/>
      <c r="AF260" s="409"/>
      <c r="AG260" s="409"/>
      <c r="AH260" s="409"/>
      <c r="AI260" s="409"/>
      <c r="AJ260" s="409"/>
      <c r="AK260" s="409"/>
      <c r="AL260" s="409"/>
      <c r="AM260" s="409"/>
      <c r="AN260" s="409"/>
      <c r="AO260" s="409"/>
    </row>
    <row r="261" spans="1:41" s="410" customFormat="1" x14ac:dyDescent="0.25">
      <c r="A261" s="602"/>
      <c r="B261" s="592"/>
      <c r="C261" s="592"/>
      <c r="D261" s="592"/>
      <c r="E261" s="592"/>
      <c r="F261" s="587"/>
      <c r="G261" s="597"/>
      <c r="H261" s="592" t="s">
        <v>18</v>
      </c>
      <c r="I261" s="401" t="s">
        <v>22</v>
      </c>
      <c r="J261" s="402">
        <v>0</v>
      </c>
      <c r="K261" s="402">
        <v>0</v>
      </c>
      <c r="L261" s="402">
        <v>0</v>
      </c>
      <c r="M261" s="402">
        <v>0</v>
      </c>
      <c r="N261" s="402">
        <v>0</v>
      </c>
      <c r="O261" s="402">
        <v>0</v>
      </c>
      <c r="P261" s="402">
        <v>0</v>
      </c>
      <c r="Q261" s="402">
        <v>0</v>
      </c>
      <c r="R261" s="402">
        <v>0</v>
      </c>
      <c r="S261" s="402">
        <v>0</v>
      </c>
      <c r="T261" s="402">
        <v>0</v>
      </c>
      <c r="U261" s="402">
        <v>0</v>
      </c>
      <c r="V261" s="401">
        <f t="shared" si="3"/>
        <v>0</v>
      </c>
      <c r="W261" s="408"/>
      <c r="X261" s="408"/>
      <c r="Y261" s="408"/>
      <c r="Z261" s="409"/>
      <c r="AA261" s="409"/>
      <c r="AB261" s="409"/>
      <c r="AC261" s="409"/>
      <c r="AD261" s="409"/>
      <c r="AE261" s="409"/>
      <c r="AF261" s="409"/>
      <c r="AG261" s="409"/>
      <c r="AH261" s="409"/>
      <c r="AI261" s="409"/>
      <c r="AJ261" s="409"/>
      <c r="AK261" s="409"/>
      <c r="AL261" s="409"/>
      <c r="AM261" s="409"/>
      <c r="AN261" s="409"/>
      <c r="AO261" s="409"/>
    </row>
    <row r="262" spans="1:41" s="410" customFormat="1" x14ac:dyDescent="0.25">
      <c r="A262" s="602"/>
      <c r="B262" s="592"/>
      <c r="C262" s="592"/>
      <c r="D262" s="592"/>
      <c r="E262" s="592"/>
      <c r="F262" s="587"/>
      <c r="G262" s="597"/>
      <c r="H262" s="592"/>
      <c r="I262" s="401" t="s">
        <v>19</v>
      </c>
      <c r="J262" s="402">
        <v>0</v>
      </c>
      <c r="K262" s="402">
        <v>0</v>
      </c>
      <c r="L262" s="402">
        <v>0</v>
      </c>
      <c r="M262" s="402">
        <v>0</v>
      </c>
      <c r="N262" s="402">
        <v>0</v>
      </c>
      <c r="O262" s="402">
        <v>0</v>
      </c>
      <c r="P262" s="402">
        <v>0</v>
      </c>
      <c r="Q262" s="402">
        <v>0</v>
      </c>
      <c r="R262" s="402">
        <v>0</v>
      </c>
      <c r="S262" s="402">
        <v>0</v>
      </c>
      <c r="T262" s="402">
        <v>0</v>
      </c>
      <c r="U262" s="402">
        <v>0</v>
      </c>
      <c r="V262" s="401">
        <f t="shared" si="3"/>
        <v>0</v>
      </c>
      <c r="W262" s="408"/>
      <c r="X262" s="408"/>
      <c r="Y262" s="408"/>
      <c r="Z262" s="409"/>
      <c r="AA262" s="409"/>
      <c r="AB262" s="409"/>
      <c r="AC262" s="409"/>
      <c r="AD262" s="409"/>
      <c r="AE262" s="409"/>
      <c r="AF262" s="409"/>
      <c r="AG262" s="409"/>
      <c r="AH262" s="409"/>
      <c r="AI262" s="409"/>
      <c r="AJ262" s="409"/>
      <c r="AK262" s="409"/>
      <c r="AL262" s="409"/>
      <c r="AM262" s="409"/>
      <c r="AN262" s="409"/>
      <c r="AO262" s="409"/>
    </row>
    <row r="263" spans="1:41" s="410" customFormat="1" x14ac:dyDescent="0.25">
      <c r="A263" s="602"/>
      <c r="B263" s="592"/>
      <c r="C263" s="592"/>
      <c r="D263" s="592"/>
      <c r="E263" s="592"/>
      <c r="F263" s="587"/>
      <c r="G263" s="597"/>
      <c r="H263" s="593" t="s">
        <v>20</v>
      </c>
      <c r="I263" s="401" t="s">
        <v>322</v>
      </c>
      <c r="J263" s="402">
        <v>0</v>
      </c>
      <c r="K263" s="402">
        <v>0</v>
      </c>
      <c r="L263" s="402">
        <v>0</v>
      </c>
      <c r="M263" s="402">
        <v>0</v>
      </c>
      <c r="N263" s="402">
        <v>0</v>
      </c>
      <c r="O263" s="402">
        <v>0</v>
      </c>
      <c r="P263" s="402">
        <v>0</v>
      </c>
      <c r="Q263" s="402">
        <v>0</v>
      </c>
      <c r="R263" s="402">
        <v>0</v>
      </c>
      <c r="S263" s="402">
        <v>0</v>
      </c>
      <c r="T263" s="402">
        <v>0</v>
      </c>
      <c r="U263" s="402">
        <v>0</v>
      </c>
      <c r="V263" s="401">
        <f t="shared" si="3"/>
        <v>0</v>
      </c>
      <c r="W263" s="408"/>
      <c r="X263" s="408"/>
      <c r="Y263" s="408"/>
      <c r="Z263" s="409"/>
      <c r="AA263" s="409"/>
      <c r="AB263" s="409"/>
      <c r="AC263" s="409"/>
      <c r="AD263" s="409"/>
      <c r="AE263" s="409"/>
      <c r="AF263" s="409"/>
      <c r="AG263" s="409"/>
      <c r="AH263" s="409"/>
      <c r="AI263" s="409"/>
      <c r="AJ263" s="409"/>
      <c r="AK263" s="409"/>
      <c r="AL263" s="409"/>
      <c r="AM263" s="409"/>
      <c r="AN263" s="409"/>
      <c r="AO263" s="409"/>
    </row>
    <row r="264" spans="1:41" s="410" customFormat="1" x14ac:dyDescent="0.25">
      <c r="A264" s="602"/>
      <c r="B264" s="592"/>
      <c r="C264" s="592"/>
      <c r="D264" s="592"/>
      <c r="E264" s="592"/>
      <c r="F264" s="588"/>
      <c r="G264" s="598"/>
      <c r="H264" s="593"/>
      <c r="I264" s="401" t="s">
        <v>21</v>
      </c>
      <c r="J264" s="402">
        <v>0</v>
      </c>
      <c r="K264" s="402">
        <v>0</v>
      </c>
      <c r="L264" s="402">
        <v>0</v>
      </c>
      <c r="M264" s="402">
        <v>0</v>
      </c>
      <c r="N264" s="402">
        <v>0</v>
      </c>
      <c r="O264" s="402">
        <v>0</v>
      </c>
      <c r="P264" s="402">
        <v>0</v>
      </c>
      <c r="Q264" s="402">
        <v>0</v>
      </c>
      <c r="R264" s="402">
        <v>0</v>
      </c>
      <c r="S264" s="402">
        <v>0</v>
      </c>
      <c r="T264" s="402">
        <v>0</v>
      </c>
      <c r="U264" s="402">
        <v>0</v>
      </c>
      <c r="V264" s="401">
        <f t="shared" si="3"/>
        <v>0</v>
      </c>
      <c r="W264" s="408"/>
      <c r="X264" s="408"/>
      <c r="Y264" s="408"/>
      <c r="Z264" s="409"/>
      <c r="AA264" s="409"/>
      <c r="AB264" s="409"/>
      <c r="AC264" s="409"/>
      <c r="AD264" s="409"/>
      <c r="AE264" s="409"/>
      <c r="AF264" s="409"/>
      <c r="AG264" s="409"/>
      <c r="AH264" s="409"/>
      <c r="AI264" s="409"/>
      <c r="AJ264" s="409"/>
      <c r="AK264" s="409"/>
      <c r="AL264" s="409"/>
      <c r="AM264" s="409"/>
      <c r="AN264" s="409"/>
      <c r="AO264" s="409"/>
    </row>
    <row r="265" spans="1:41" x14ac:dyDescent="0.25">
      <c r="A265" s="595" t="s">
        <v>331</v>
      </c>
      <c r="B265" s="592"/>
      <c r="C265" s="592"/>
      <c r="D265" s="592"/>
      <c r="E265" s="592" t="s">
        <v>376</v>
      </c>
      <c r="F265" s="586" t="s">
        <v>377</v>
      </c>
      <c r="G265" s="596" t="s">
        <v>378</v>
      </c>
      <c r="H265" s="594" t="s">
        <v>17</v>
      </c>
      <c r="I265" s="401" t="s">
        <v>317</v>
      </c>
      <c r="J265" s="402">
        <v>0</v>
      </c>
      <c r="K265" s="402">
        <v>0</v>
      </c>
      <c r="L265" s="402">
        <v>0</v>
      </c>
      <c r="M265" s="402">
        <v>0</v>
      </c>
      <c r="N265" s="402">
        <v>0</v>
      </c>
      <c r="O265" s="402">
        <v>0</v>
      </c>
      <c r="P265" s="402">
        <v>0</v>
      </c>
      <c r="Q265" s="402">
        <v>0</v>
      </c>
      <c r="R265" s="402">
        <v>0</v>
      </c>
      <c r="S265" s="402">
        <v>0</v>
      </c>
      <c r="T265" s="402">
        <v>0</v>
      </c>
      <c r="U265" s="402">
        <v>0</v>
      </c>
      <c r="V265" s="401">
        <f t="shared" si="3"/>
        <v>0</v>
      </c>
      <c r="W265" s="401"/>
      <c r="X265" s="401"/>
      <c r="Y265" s="401"/>
      <c r="Z265" s="389"/>
      <c r="AA265" s="389"/>
      <c r="AB265" s="389"/>
      <c r="AC265" s="389"/>
      <c r="AD265" s="389"/>
      <c r="AE265" s="389"/>
      <c r="AF265" s="389"/>
      <c r="AG265" s="389"/>
      <c r="AH265" s="389"/>
      <c r="AI265" s="389"/>
      <c r="AJ265" s="389"/>
      <c r="AK265" s="389"/>
      <c r="AL265" s="389"/>
      <c r="AM265" s="389"/>
      <c r="AN265" s="389"/>
      <c r="AO265" s="389"/>
    </row>
    <row r="266" spans="1:41" x14ac:dyDescent="0.25">
      <c r="A266" s="595"/>
      <c r="B266" s="592"/>
      <c r="C266" s="592"/>
      <c r="D266" s="592"/>
      <c r="E266" s="592"/>
      <c r="F266" s="587"/>
      <c r="G266" s="597"/>
      <c r="H266" s="594"/>
      <c r="I266" s="401" t="s">
        <v>318</v>
      </c>
      <c r="J266" s="402">
        <v>0</v>
      </c>
      <c r="K266" s="402">
        <v>0</v>
      </c>
      <c r="L266" s="402">
        <v>0</v>
      </c>
      <c r="M266" s="402">
        <v>0</v>
      </c>
      <c r="N266" s="402">
        <v>0</v>
      </c>
      <c r="O266" s="402">
        <v>0</v>
      </c>
      <c r="P266" s="402">
        <v>0</v>
      </c>
      <c r="Q266" s="402">
        <v>0</v>
      </c>
      <c r="R266" s="402">
        <v>0</v>
      </c>
      <c r="S266" s="402">
        <v>0</v>
      </c>
      <c r="T266" s="402">
        <v>0</v>
      </c>
      <c r="U266" s="402">
        <v>0</v>
      </c>
      <c r="V266" s="401">
        <f t="shared" si="3"/>
        <v>0</v>
      </c>
      <c r="W266" s="401"/>
      <c r="X266" s="401"/>
      <c r="Y266" s="401"/>
      <c r="Z266" s="389"/>
      <c r="AA266" s="389"/>
      <c r="AB266" s="389"/>
      <c r="AC266" s="389"/>
      <c r="AD266" s="389"/>
      <c r="AE266" s="389"/>
      <c r="AF266" s="389"/>
      <c r="AG266" s="389"/>
      <c r="AH266" s="389"/>
      <c r="AI266" s="389"/>
      <c r="AJ266" s="389"/>
      <c r="AK266" s="389"/>
      <c r="AL266" s="389"/>
      <c r="AM266" s="389"/>
      <c r="AN266" s="389"/>
      <c r="AO266" s="389"/>
    </row>
    <row r="267" spans="1:41" x14ac:dyDescent="0.25">
      <c r="A267" s="595"/>
      <c r="B267" s="592"/>
      <c r="C267" s="592"/>
      <c r="D267" s="592"/>
      <c r="E267" s="592"/>
      <c r="F267" s="587"/>
      <c r="G267" s="597"/>
      <c r="H267" s="594"/>
      <c r="I267" s="401" t="s">
        <v>319</v>
      </c>
      <c r="J267" s="402">
        <v>10</v>
      </c>
      <c r="K267" s="402">
        <v>6</v>
      </c>
      <c r="L267" s="402">
        <v>0</v>
      </c>
      <c r="M267" s="402">
        <f>SUM(K267,J267)</f>
        <v>16</v>
      </c>
      <c r="N267" s="402">
        <v>10</v>
      </c>
      <c r="O267" s="402">
        <v>6</v>
      </c>
      <c r="P267" s="402">
        <v>0</v>
      </c>
      <c r="Q267" s="402">
        <f>SUM(O267,N267)</f>
        <v>16</v>
      </c>
      <c r="R267" s="402">
        <v>15</v>
      </c>
      <c r="S267" s="402">
        <v>0</v>
      </c>
      <c r="T267" s="402">
        <v>0</v>
      </c>
      <c r="U267" s="402">
        <f>SUM(S267,R267)</f>
        <v>15</v>
      </c>
      <c r="V267" s="401">
        <f t="shared" si="3"/>
        <v>47</v>
      </c>
      <c r="W267" s="401"/>
      <c r="X267" s="401"/>
      <c r="Y267" s="401"/>
      <c r="Z267" s="389"/>
      <c r="AA267" s="389"/>
      <c r="AB267" s="389"/>
      <c r="AC267" s="389"/>
      <c r="AD267" s="389"/>
      <c r="AE267" s="389"/>
      <c r="AF267" s="389"/>
      <c r="AG267" s="389"/>
      <c r="AH267" s="389"/>
      <c r="AI267" s="389"/>
      <c r="AJ267" s="389"/>
      <c r="AK267" s="389"/>
      <c r="AL267" s="389"/>
      <c r="AM267" s="389"/>
      <c r="AN267" s="389"/>
      <c r="AO267" s="389"/>
    </row>
    <row r="268" spans="1:41" x14ac:dyDescent="0.25">
      <c r="A268" s="595"/>
      <c r="B268" s="592"/>
      <c r="C268" s="592"/>
      <c r="D268" s="592"/>
      <c r="E268" s="592"/>
      <c r="F268" s="587"/>
      <c r="G268" s="597"/>
      <c r="H268" s="594"/>
      <c r="I268" s="401" t="s">
        <v>320</v>
      </c>
      <c r="J268" s="402">
        <v>15</v>
      </c>
      <c r="K268" s="402">
        <v>0</v>
      </c>
      <c r="L268" s="402">
        <v>0</v>
      </c>
      <c r="M268" s="402">
        <f>SUM(K268,J268)</f>
        <v>15</v>
      </c>
      <c r="N268" s="402">
        <v>15</v>
      </c>
      <c r="O268" s="402">
        <v>0</v>
      </c>
      <c r="P268" s="402">
        <v>0</v>
      </c>
      <c r="Q268" s="402">
        <f>SUM(O268,N268)</f>
        <v>15</v>
      </c>
      <c r="R268" s="402">
        <v>15</v>
      </c>
      <c r="S268" s="402">
        <v>10</v>
      </c>
      <c r="T268" s="402">
        <v>0</v>
      </c>
      <c r="U268" s="402">
        <f>SUM(S268,R268)</f>
        <v>25</v>
      </c>
      <c r="V268" s="401">
        <f t="shared" si="3"/>
        <v>55</v>
      </c>
      <c r="W268" s="401"/>
      <c r="X268" s="401"/>
      <c r="Y268" s="401"/>
      <c r="Z268" s="389"/>
      <c r="AA268" s="389"/>
      <c r="AB268" s="389"/>
      <c r="AC268" s="389"/>
      <c r="AD268" s="389"/>
      <c r="AE268" s="389"/>
      <c r="AF268" s="389"/>
      <c r="AG268" s="389"/>
      <c r="AH268" s="389"/>
      <c r="AI268" s="389"/>
      <c r="AJ268" s="389"/>
      <c r="AK268" s="389"/>
      <c r="AL268" s="389"/>
      <c r="AM268" s="389"/>
      <c r="AN268" s="389"/>
      <c r="AO268" s="389"/>
    </row>
    <row r="269" spans="1:41" x14ac:dyDescent="0.25">
      <c r="A269" s="595"/>
      <c r="B269" s="592"/>
      <c r="C269" s="592"/>
      <c r="D269" s="592"/>
      <c r="E269" s="592"/>
      <c r="F269" s="587"/>
      <c r="G269" s="597"/>
      <c r="H269" s="594"/>
      <c r="I269" s="401" t="s">
        <v>321</v>
      </c>
      <c r="J269" s="402">
        <v>10</v>
      </c>
      <c r="K269" s="402">
        <v>0</v>
      </c>
      <c r="L269" s="402">
        <v>0</v>
      </c>
      <c r="M269" s="402">
        <f>SUM(K269,J269)</f>
        <v>10</v>
      </c>
      <c r="N269" s="402">
        <v>10</v>
      </c>
      <c r="O269" s="402">
        <v>0</v>
      </c>
      <c r="P269" s="402">
        <v>0</v>
      </c>
      <c r="Q269" s="402">
        <f>SUM(O269,N269)</f>
        <v>10</v>
      </c>
      <c r="R269" s="402">
        <v>10</v>
      </c>
      <c r="S269" s="402">
        <v>5</v>
      </c>
      <c r="T269" s="402">
        <v>0</v>
      </c>
      <c r="U269" s="402">
        <f>SUM(S269,R269)</f>
        <v>15</v>
      </c>
      <c r="V269" s="401">
        <f t="shared" si="3"/>
        <v>35</v>
      </c>
      <c r="W269" s="401"/>
      <c r="X269" s="401"/>
      <c r="Y269" s="401"/>
      <c r="Z269" s="389"/>
      <c r="AA269" s="389"/>
      <c r="AB269" s="389"/>
      <c r="AC269" s="389"/>
      <c r="AD269" s="389"/>
      <c r="AE269" s="389"/>
      <c r="AF269" s="389"/>
      <c r="AG269" s="389"/>
      <c r="AH269" s="389"/>
      <c r="AI269" s="389"/>
      <c r="AJ269" s="389"/>
      <c r="AK269" s="389"/>
      <c r="AL269" s="389"/>
      <c r="AM269" s="389"/>
      <c r="AN269" s="389"/>
      <c r="AO269" s="389"/>
    </row>
    <row r="270" spans="1:41" x14ac:dyDescent="0.25">
      <c r="A270" s="595"/>
      <c r="B270" s="592"/>
      <c r="C270" s="592"/>
      <c r="D270" s="592"/>
      <c r="E270" s="592"/>
      <c r="F270" s="587"/>
      <c r="G270" s="597"/>
      <c r="H270" s="592" t="s">
        <v>18</v>
      </c>
      <c r="I270" s="401" t="s">
        <v>22</v>
      </c>
      <c r="J270" s="402">
        <v>0</v>
      </c>
      <c r="K270" s="402">
        <v>0</v>
      </c>
      <c r="L270" s="402">
        <v>0</v>
      </c>
      <c r="M270" s="402">
        <v>0</v>
      </c>
      <c r="N270" s="402">
        <v>0</v>
      </c>
      <c r="O270" s="402">
        <v>0</v>
      </c>
      <c r="P270" s="402">
        <v>0</v>
      </c>
      <c r="Q270" s="402">
        <v>0</v>
      </c>
      <c r="R270" s="402">
        <v>0</v>
      </c>
      <c r="S270" s="402">
        <v>0</v>
      </c>
      <c r="T270" s="402">
        <v>0</v>
      </c>
      <c r="U270" s="402">
        <v>0</v>
      </c>
      <c r="V270" s="401">
        <f t="shared" si="3"/>
        <v>0</v>
      </c>
      <c r="W270" s="401"/>
      <c r="X270" s="401"/>
      <c r="Y270" s="401"/>
      <c r="Z270" s="389"/>
      <c r="AA270" s="389"/>
      <c r="AB270" s="389"/>
      <c r="AC270" s="389"/>
      <c r="AD270" s="389"/>
      <c r="AE270" s="389"/>
      <c r="AF270" s="389"/>
      <c r="AG270" s="389"/>
      <c r="AH270" s="389"/>
      <c r="AI270" s="389"/>
      <c r="AJ270" s="389"/>
      <c r="AK270" s="389"/>
      <c r="AL270" s="389"/>
      <c r="AM270" s="389"/>
      <c r="AN270" s="389"/>
      <c r="AO270" s="389"/>
    </row>
    <row r="271" spans="1:41" x14ac:dyDescent="0.25">
      <c r="A271" s="595"/>
      <c r="B271" s="592"/>
      <c r="C271" s="592"/>
      <c r="D271" s="592"/>
      <c r="E271" s="592"/>
      <c r="F271" s="587"/>
      <c r="G271" s="597"/>
      <c r="H271" s="592"/>
      <c r="I271" s="401" t="s">
        <v>19</v>
      </c>
      <c r="J271" s="402">
        <v>0</v>
      </c>
      <c r="K271" s="402">
        <v>0</v>
      </c>
      <c r="L271" s="402">
        <v>0</v>
      </c>
      <c r="M271" s="402">
        <v>0</v>
      </c>
      <c r="N271" s="402">
        <v>0</v>
      </c>
      <c r="O271" s="402">
        <v>0</v>
      </c>
      <c r="P271" s="402">
        <v>0</v>
      </c>
      <c r="Q271" s="402">
        <v>0</v>
      </c>
      <c r="R271" s="402">
        <v>0</v>
      </c>
      <c r="S271" s="402">
        <v>0</v>
      </c>
      <c r="T271" s="402">
        <v>0</v>
      </c>
      <c r="U271" s="402">
        <v>0</v>
      </c>
      <c r="V271" s="401">
        <f t="shared" si="3"/>
        <v>0</v>
      </c>
      <c r="W271" s="401"/>
      <c r="X271" s="401"/>
      <c r="Y271" s="401"/>
      <c r="Z271" s="389"/>
      <c r="AA271" s="389"/>
      <c r="AB271" s="389"/>
      <c r="AC271" s="389"/>
      <c r="AD271" s="389"/>
      <c r="AE271" s="389"/>
      <c r="AF271" s="389"/>
      <c r="AG271" s="389"/>
      <c r="AH271" s="389"/>
      <c r="AI271" s="389"/>
      <c r="AJ271" s="389"/>
      <c r="AK271" s="389"/>
      <c r="AL271" s="389"/>
      <c r="AM271" s="389"/>
      <c r="AN271" s="389"/>
      <c r="AO271" s="389"/>
    </row>
    <row r="272" spans="1:41" x14ac:dyDescent="0.25">
      <c r="A272" s="595"/>
      <c r="B272" s="592"/>
      <c r="C272" s="592"/>
      <c r="D272" s="592"/>
      <c r="E272" s="592"/>
      <c r="F272" s="587"/>
      <c r="G272" s="597"/>
      <c r="H272" s="593" t="s">
        <v>20</v>
      </c>
      <c r="I272" s="401" t="s">
        <v>322</v>
      </c>
      <c r="J272" s="402">
        <v>0</v>
      </c>
      <c r="K272" s="402">
        <v>0</v>
      </c>
      <c r="L272" s="402">
        <v>0</v>
      </c>
      <c r="M272" s="402">
        <v>0</v>
      </c>
      <c r="N272" s="402">
        <v>0</v>
      </c>
      <c r="O272" s="402">
        <v>0</v>
      </c>
      <c r="P272" s="402">
        <v>0</v>
      </c>
      <c r="Q272" s="402">
        <v>0</v>
      </c>
      <c r="R272" s="402">
        <v>0</v>
      </c>
      <c r="S272" s="402">
        <v>0</v>
      </c>
      <c r="T272" s="402">
        <v>0</v>
      </c>
      <c r="U272" s="402">
        <v>0</v>
      </c>
      <c r="V272" s="401">
        <f t="shared" si="3"/>
        <v>0</v>
      </c>
      <c r="W272" s="401"/>
      <c r="X272" s="401"/>
      <c r="Y272" s="401"/>
      <c r="Z272" s="389"/>
      <c r="AA272" s="389"/>
      <c r="AB272" s="389"/>
      <c r="AC272" s="389"/>
      <c r="AD272" s="389"/>
      <c r="AE272" s="389"/>
      <c r="AF272" s="389"/>
      <c r="AG272" s="389"/>
      <c r="AH272" s="389"/>
      <c r="AI272" s="389"/>
      <c r="AJ272" s="389"/>
      <c r="AK272" s="389"/>
      <c r="AL272" s="389"/>
      <c r="AM272" s="389"/>
      <c r="AN272" s="389"/>
      <c r="AO272" s="389"/>
    </row>
    <row r="273" spans="1:41" x14ac:dyDescent="0.25">
      <c r="A273" s="595"/>
      <c r="B273" s="592"/>
      <c r="C273" s="592"/>
      <c r="D273" s="592"/>
      <c r="E273" s="592"/>
      <c r="F273" s="588"/>
      <c r="G273" s="598"/>
      <c r="H273" s="593"/>
      <c r="I273" s="401" t="s">
        <v>21</v>
      </c>
      <c r="J273" s="402">
        <v>0</v>
      </c>
      <c r="K273" s="402">
        <v>0</v>
      </c>
      <c r="L273" s="402">
        <v>0</v>
      </c>
      <c r="M273" s="402">
        <v>0</v>
      </c>
      <c r="N273" s="402">
        <v>0</v>
      </c>
      <c r="O273" s="402">
        <v>0</v>
      </c>
      <c r="P273" s="402">
        <v>0</v>
      </c>
      <c r="Q273" s="402">
        <v>0</v>
      </c>
      <c r="R273" s="402">
        <v>0</v>
      </c>
      <c r="S273" s="402">
        <v>0</v>
      </c>
      <c r="T273" s="402">
        <v>0</v>
      </c>
      <c r="U273" s="402">
        <v>0</v>
      </c>
      <c r="V273" s="401">
        <f t="shared" ref="V273:V336" si="4">SUM(M273,Q273,U273)</f>
        <v>0</v>
      </c>
      <c r="W273" s="401"/>
      <c r="X273" s="401"/>
      <c r="Y273" s="401"/>
      <c r="Z273" s="389"/>
      <c r="AA273" s="389"/>
      <c r="AB273" s="389"/>
      <c r="AC273" s="389"/>
      <c r="AD273" s="389"/>
      <c r="AE273" s="389"/>
      <c r="AF273" s="389"/>
      <c r="AG273" s="389"/>
      <c r="AH273" s="389"/>
      <c r="AI273" s="389"/>
      <c r="AJ273" s="389"/>
      <c r="AK273" s="389"/>
      <c r="AL273" s="389"/>
      <c r="AM273" s="389"/>
      <c r="AN273" s="389"/>
      <c r="AO273" s="389"/>
    </row>
    <row r="274" spans="1:41" x14ac:dyDescent="0.25">
      <c r="A274" s="595" t="s">
        <v>331</v>
      </c>
      <c r="B274" s="592"/>
      <c r="C274" s="592"/>
      <c r="D274" s="592"/>
      <c r="E274" s="592" t="s">
        <v>379</v>
      </c>
      <c r="F274" s="586" t="s">
        <v>23</v>
      </c>
      <c r="G274" s="587">
        <v>450</v>
      </c>
      <c r="H274" s="594" t="s">
        <v>17</v>
      </c>
      <c r="I274" s="401" t="s">
        <v>317</v>
      </c>
      <c r="J274" s="402">
        <v>0</v>
      </c>
      <c r="K274" s="402">
        <v>0</v>
      </c>
      <c r="L274" s="402">
        <v>0</v>
      </c>
      <c r="M274" s="402">
        <v>0</v>
      </c>
      <c r="N274" s="402">
        <v>0</v>
      </c>
      <c r="O274" s="402">
        <v>0</v>
      </c>
      <c r="P274" s="402">
        <v>0</v>
      </c>
      <c r="Q274" s="402">
        <v>0</v>
      </c>
      <c r="R274" s="402">
        <v>0</v>
      </c>
      <c r="S274" s="402">
        <v>0</v>
      </c>
      <c r="T274" s="402">
        <v>0</v>
      </c>
      <c r="U274" s="402">
        <v>0</v>
      </c>
      <c r="V274" s="401">
        <f t="shared" si="4"/>
        <v>0</v>
      </c>
      <c r="W274" s="401"/>
      <c r="X274" s="401"/>
      <c r="Y274" s="401"/>
      <c r="Z274" s="389"/>
      <c r="AA274" s="389"/>
      <c r="AB274" s="389"/>
      <c r="AC274" s="389"/>
      <c r="AD274" s="389"/>
      <c r="AE274" s="389"/>
      <c r="AF274" s="389"/>
      <c r="AG274" s="389"/>
      <c r="AH274" s="389"/>
      <c r="AI274" s="389"/>
      <c r="AJ274" s="389"/>
      <c r="AK274" s="389"/>
      <c r="AL274" s="389"/>
      <c r="AM274" s="389"/>
      <c r="AN274" s="389"/>
      <c r="AO274" s="389"/>
    </row>
    <row r="275" spans="1:41" x14ac:dyDescent="0.25">
      <c r="A275" s="595"/>
      <c r="B275" s="592"/>
      <c r="C275" s="592"/>
      <c r="D275" s="592"/>
      <c r="E275" s="592"/>
      <c r="F275" s="587"/>
      <c r="G275" s="587"/>
      <c r="H275" s="594"/>
      <c r="I275" s="401" t="s">
        <v>318</v>
      </c>
      <c r="J275" s="402">
        <v>0</v>
      </c>
      <c r="K275" s="402">
        <v>0</v>
      </c>
      <c r="L275" s="402">
        <v>0</v>
      </c>
      <c r="M275" s="402">
        <v>0</v>
      </c>
      <c r="N275" s="402">
        <v>0</v>
      </c>
      <c r="O275" s="402">
        <v>0</v>
      </c>
      <c r="P275" s="402">
        <v>0</v>
      </c>
      <c r="Q275" s="402">
        <v>0</v>
      </c>
      <c r="R275" s="402">
        <v>0</v>
      </c>
      <c r="S275" s="402">
        <v>0</v>
      </c>
      <c r="T275" s="402">
        <v>0</v>
      </c>
      <c r="U275" s="402">
        <v>0</v>
      </c>
      <c r="V275" s="401">
        <f t="shared" si="4"/>
        <v>0</v>
      </c>
      <c r="W275" s="401"/>
      <c r="X275" s="401"/>
      <c r="Y275" s="401"/>
      <c r="Z275" s="389"/>
      <c r="AA275" s="389"/>
      <c r="AB275" s="389"/>
      <c r="AC275" s="389"/>
      <c r="AD275" s="389"/>
      <c r="AE275" s="389"/>
      <c r="AF275" s="389"/>
      <c r="AG275" s="389"/>
      <c r="AH275" s="389"/>
      <c r="AI275" s="389"/>
      <c r="AJ275" s="389"/>
      <c r="AK275" s="389"/>
      <c r="AL275" s="389"/>
      <c r="AM275" s="389"/>
      <c r="AN275" s="389"/>
      <c r="AO275" s="389"/>
    </row>
    <row r="276" spans="1:41" x14ac:dyDescent="0.25">
      <c r="A276" s="595"/>
      <c r="B276" s="592"/>
      <c r="C276" s="592"/>
      <c r="D276" s="592"/>
      <c r="E276" s="592"/>
      <c r="F276" s="587"/>
      <c r="G276" s="587"/>
      <c r="H276" s="594"/>
      <c r="I276" s="401" t="s">
        <v>319</v>
      </c>
      <c r="J276" s="402">
        <v>0</v>
      </c>
      <c r="K276" s="402">
        <v>0</v>
      </c>
      <c r="L276" s="402">
        <v>0</v>
      </c>
      <c r="M276" s="402">
        <v>0</v>
      </c>
      <c r="N276" s="402">
        <v>0</v>
      </c>
      <c r="O276" s="402">
        <v>0</v>
      </c>
      <c r="P276" s="402">
        <v>0</v>
      </c>
      <c r="Q276" s="402">
        <v>0</v>
      </c>
      <c r="R276" s="402">
        <v>0</v>
      </c>
      <c r="S276" s="402">
        <v>0</v>
      </c>
      <c r="T276" s="402">
        <v>0</v>
      </c>
      <c r="U276" s="402">
        <v>0</v>
      </c>
      <c r="V276" s="401">
        <f t="shared" si="4"/>
        <v>0</v>
      </c>
      <c r="W276" s="401"/>
      <c r="X276" s="401"/>
      <c r="Y276" s="401"/>
      <c r="Z276" s="389"/>
      <c r="AA276" s="389"/>
      <c r="AB276" s="389"/>
      <c r="AC276" s="389"/>
      <c r="AD276" s="389"/>
      <c r="AE276" s="389"/>
      <c r="AF276" s="389"/>
      <c r="AG276" s="389"/>
      <c r="AH276" s="389"/>
      <c r="AI276" s="389"/>
      <c r="AJ276" s="389"/>
      <c r="AK276" s="389"/>
      <c r="AL276" s="389"/>
      <c r="AM276" s="389"/>
      <c r="AN276" s="389"/>
      <c r="AO276" s="389"/>
    </row>
    <row r="277" spans="1:41" x14ac:dyDescent="0.25">
      <c r="A277" s="595"/>
      <c r="B277" s="592"/>
      <c r="C277" s="592"/>
      <c r="D277" s="592"/>
      <c r="E277" s="592"/>
      <c r="F277" s="587"/>
      <c r="G277" s="587"/>
      <c r="H277" s="594"/>
      <c r="I277" s="401" t="s">
        <v>320</v>
      </c>
      <c r="J277" s="402">
        <v>0</v>
      </c>
      <c r="K277" s="402">
        <v>0</v>
      </c>
      <c r="L277" s="402">
        <v>0</v>
      </c>
      <c r="M277" s="402">
        <v>0</v>
      </c>
      <c r="N277" s="402">
        <v>0</v>
      </c>
      <c r="O277" s="402">
        <v>0</v>
      </c>
      <c r="P277" s="402">
        <v>0</v>
      </c>
      <c r="Q277" s="402">
        <v>0</v>
      </c>
      <c r="R277" s="402">
        <v>0</v>
      </c>
      <c r="S277" s="402">
        <v>0</v>
      </c>
      <c r="T277" s="402">
        <v>0</v>
      </c>
      <c r="U277" s="402">
        <v>0</v>
      </c>
      <c r="V277" s="401">
        <f t="shared" si="4"/>
        <v>0</v>
      </c>
      <c r="W277" s="401"/>
      <c r="X277" s="401"/>
      <c r="Y277" s="401"/>
      <c r="Z277" s="389"/>
      <c r="AA277" s="389"/>
      <c r="AB277" s="389"/>
      <c r="AC277" s="389"/>
      <c r="AD277" s="389"/>
      <c r="AE277" s="389"/>
      <c r="AF277" s="389"/>
      <c r="AG277" s="389"/>
      <c r="AH277" s="389"/>
      <c r="AI277" s="389"/>
      <c r="AJ277" s="389"/>
      <c r="AK277" s="389"/>
      <c r="AL277" s="389"/>
      <c r="AM277" s="389"/>
      <c r="AN277" s="389"/>
      <c r="AO277" s="389"/>
    </row>
    <row r="278" spans="1:41" x14ac:dyDescent="0.25">
      <c r="A278" s="595"/>
      <c r="B278" s="592"/>
      <c r="C278" s="592"/>
      <c r="D278" s="592"/>
      <c r="E278" s="592"/>
      <c r="F278" s="587"/>
      <c r="G278" s="587"/>
      <c r="H278" s="594"/>
      <c r="I278" s="401" t="s">
        <v>321</v>
      </c>
      <c r="J278" s="402">
        <v>0</v>
      </c>
      <c r="K278" s="402">
        <v>0</v>
      </c>
      <c r="L278" s="402">
        <v>0</v>
      </c>
      <c r="M278" s="402">
        <v>0</v>
      </c>
      <c r="N278" s="402">
        <v>0</v>
      </c>
      <c r="O278" s="402">
        <v>0</v>
      </c>
      <c r="P278" s="402">
        <v>0</v>
      </c>
      <c r="Q278" s="402">
        <v>0</v>
      </c>
      <c r="R278" s="402">
        <v>0</v>
      </c>
      <c r="S278" s="402">
        <v>0</v>
      </c>
      <c r="T278" s="402">
        <v>0</v>
      </c>
      <c r="U278" s="402">
        <v>0</v>
      </c>
      <c r="V278" s="401">
        <f t="shared" si="4"/>
        <v>0</v>
      </c>
      <c r="W278" s="401"/>
      <c r="X278" s="401"/>
      <c r="Y278" s="401"/>
      <c r="Z278" s="389"/>
      <c r="AA278" s="389"/>
      <c r="AB278" s="389"/>
      <c r="AC278" s="389"/>
      <c r="AD278" s="389"/>
      <c r="AE278" s="389"/>
      <c r="AF278" s="389"/>
      <c r="AG278" s="389"/>
      <c r="AH278" s="389"/>
      <c r="AI278" s="389"/>
      <c r="AJ278" s="389"/>
      <c r="AK278" s="389"/>
      <c r="AL278" s="389"/>
      <c r="AM278" s="389"/>
      <c r="AN278" s="389"/>
      <c r="AO278" s="389"/>
    </row>
    <row r="279" spans="1:41" x14ac:dyDescent="0.25">
      <c r="A279" s="595"/>
      <c r="B279" s="592"/>
      <c r="C279" s="592"/>
      <c r="D279" s="592"/>
      <c r="E279" s="592"/>
      <c r="F279" s="587"/>
      <c r="G279" s="587"/>
      <c r="H279" s="592" t="s">
        <v>18</v>
      </c>
      <c r="I279" s="401" t="s">
        <v>22</v>
      </c>
      <c r="J279" s="402">
        <v>0</v>
      </c>
      <c r="K279" s="402">
        <v>0</v>
      </c>
      <c r="L279" s="402">
        <v>0</v>
      </c>
      <c r="M279" s="402">
        <v>0</v>
      </c>
      <c r="N279" s="402">
        <v>0</v>
      </c>
      <c r="O279" s="402">
        <v>0</v>
      </c>
      <c r="P279" s="402">
        <v>0</v>
      </c>
      <c r="Q279" s="402">
        <v>0</v>
      </c>
      <c r="R279" s="402">
        <v>0</v>
      </c>
      <c r="S279" s="402">
        <v>0</v>
      </c>
      <c r="T279" s="402">
        <v>0</v>
      </c>
      <c r="U279" s="402">
        <v>0</v>
      </c>
      <c r="V279" s="401">
        <f t="shared" si="4"/>
        <v>0</v>
      </c>
      <c r="W279" s="401"/>
      <c r="X279" s="401"/>
      <c r="Y279" s="401"/>
      <c r="Z279" s="389"/>
      <c r="AA279" s="389"/>
      <c r="AB279" s="389"/>
      <c r="AC279" s="389"/>
      <c r="AD279" s="389"/>
      <c r="AE279" s="389"/>
      <c r="AF279" s="389"/>
      <c r="AG279" s="389"/>
      <c r="AH279" s="389"/>
      <c r="AI279" s="389"/>
      <c r="AJ279" s="389"/>
      <c r="AK279" s="389"/>
      <c r="AL279" s="389"/>
      <c r="AM279" s="389"/>
      <c r="AN279" s="389"/>
      <c r="AO279" s="389"/>
    </row>
    <row r="280" spans="1:41" x14ac:dyDescent="0.25">
      <c r="A280" s="595"/>
      <c r="B280" s="592"/>
      <c r="C280" s="592"/>
      <c r="D280" s="592"/>
      <c r="E280" s="592"/>
      <c r="F280" s="587"/>
      <c r="G280" s="587"/>
      <c r="H280" s="592"/>
      <c r="I280" s="401" t="s">
        <v>19</v>
      </c>
      <c r="J280" s="402">
        <v>0</v>
      </c>
      <c r="K280" s="402">
        <v>0</v>
      </c>
      <c r="L280" s="402">
        <v>0</v>
      </c>
      <c r="M280" s="402">
        <v>0</v>
      </c>
      <c r="N280" s="402">
        <v>0</v>
      </c>
      <c r="O280" s="402">
        <v>0</v>
      </c>
      <c r="P280" s="402">
        <v>0</v>
      </c>
      <c r="Q280" s="402">
        <v>0</v>
      </c>
      <c r="R280" s="402">
        <v>0</v>
      </c>
      <c r="S280" s="402">
        <v>0</v>
      </c>
      <c r="T280" s="402">
        <v>0</v>
      </c>
      <c r="U280" s="402">
        <v>0</v>
      </c>
      <c r="V280" s="401">
        <f t="shared" si="4"/>
        <v>0</v>
      </c>
      <c r="W280" s="401"/>
      <c r="X280" s="401"/>
      <c r="Y280" s="401"/>
      <c r="Z280" s="389"/>
      <c r="AA280" s="389"/>
      <c r="AB280" s="389"/>
      <c r="AC280" s="389"/>
      <c r="AD280" s="389"/>
      <c r="AE280" s="389"/>
      <c r="AF280" s="389"/>
      <c r="AG280" s="389"/>
      <c r="AH280" s="389"/>
      <c r="AI280" s="389"/>
      <c r="AJ280" s="389"/>
      <c r="AK280" s="389"/>
      <c r="AL280" s="389"/>
      <c r="AM280" s="389"/>
      <c r="AN280" s="389"/>
      <c r="AO280" s="389"/>
    </row>
    <row r="281" spans="1:41" x14ac:dyDescent="0.25">
      <c r="A281" s="595"/>
      <c r="B281" s="592"/>
      <c r="C281" s="592"/>
      <c r="D281" s="592"/>
      <c r="E281" s="592"/>
      <c r="F281" s="587"/>
      <c r="G281" s="587"/>
      <c r="H281" s="593" t="s">
        <v>20</v>
      </c>
      <c r="I281" s="401" t="s">
        <v>322</v>
      </c>
      <c r="J281" s="402">
        <v>0</v>
      </c>
      <c r="K281" s="402">
        <v>0</v>
      </c>
      <c r="L281" s="402">
        <v>0</v>
      </c>
      <c r="M281" s="402">
        <v>0</v>
      </c>
      <c r="N281" s="402">
        <v>0</v>
      </c>
      <c r="O281" s="402">
        <v>0</v>
      </c>
      <c r="P281" s="402">
        <v>0</v>
      </c>
      <c r="Q281" s="402">
        <v>0</v>
      </c>
      <c r="R281" s="402">
        <v>0</v>
      </c>
      <c r="S281" s="402">
        <v>0</v>
      </c>
      <c r="T281" s="402">
        <v>0</v>
      </c>
      <c r="U281" s="402">
        <v>0</v>
      </c>
      <c r="V281" s="401">
        <f t="shared" si="4"/>
        <v>0</v>
      </c>
      <c r="W281" s="401"/>
      <c r="X281" s="401"/>
      <c r="Y281" s="401"/>
      <c r="Z281" s="389"/>
      <c r="AA281" s="389"/>
      <c r="AB281" s="389"/>
      <c r="AC281" s="389"/>
      <c r="AD281" s="389"/>
      <c r="AE281" s="389"/>
      <c r="AF281" s="389"/>
      <c r="AG281" s="389"/>
      <c r="AH281" s="389"/>
      <c r="AI281" s="389"/>
      <c r="AJ281" s="389"/>
      <c r="AK281" s="389"/>
      <c r="AL281" s="389"/>
      <c r="AM281" s="389"/>
      <c r="AN281" s="389"/>
      <c r="AO281" s="389"/>
    </row>
    <row r="282" spans="1:41" x14ac:dyDescent="0.25">
      <c r="A282" s="595"/>
      <c r="B282" s="592"/>
      <c r="C282" s="592"/>
      <c r="D282" s="592"/>
      <c r="E282" s="592"/>
      <c r="F282" s="588"/>
      <c r="G282" s="588"/>
      <c r="H282" s="593"/>
      <c r="I282" s="401" t="s">
        <v>21</v>
      </c>
      <c r="J282" s="402">
        <v>0</v>
      </c>
      <c r="K282" s="402">
        <v>0</v>
      </c>
      <c r="L282" s="402">
        <v>0</v>
      </c>
      <c r="M282" s="402">
        <v>0</v>
      </c>
      <c r="N282" s="402">
        <v>0</v>
      </c>
      <c r="O282" s="402">
        <v>0</v>
      </c>
      <c r="P282" s="402">
        <v>0</v>
      </c>
      <c r="Q282" s="402">
        <v>0</v>
      </c>
      <c r="R282" s="402">
        <v>0</v>
      </c>
      <c r="S282" s="402">
        <v>0</v>
      </c>
      <c r="T282" s="402">
        <v>0</v>
      </c>
      <c r="U282" s="402">
        <v>0</v>
      </c>
      <c r="V282" s="401">
        <f t="shared" si="4"/>
        <v>0</v>
      </c>
      <c r="W282" s="401"/>
      <c r="X282" s="401"/>
      <c r="Y282" s="401"/>
      <c r="Z282" s="389"/>
      <c r="AA282" s="389"/>
      <c r="AB282" s="389"/>
      <c r="AC282" s="389"/>
      <c r="AD282" s="389"/>
      <c r="AE282" s="389"/>
      <c r="AF282" s="389"/>
      <c r="AG282" s="389"/>
      <c r="AH282" s="389"/>
      <c r="AI282" s="389"/>
      <c r="AJ282" s="389"/>
      <c r="AK282" s="389"/>
      <c r="AL282" s="389"/>
      <c r="AM282" s="389"/>
      <c r="AN282" s="389"/>
      <c r="AO282" s="389"/>
    </row>
    <row r="283" spans="1:41" ht="15" customHeight="1" x14ac:dyDescent="0.25">
      <c r="A283" s="599" t="s">
        <v>331</v>
      </c>
      <c r="B283" s="592"/>
      <c r="C283" s="592"/>
      <c r="D283" s="592"/>
      <c r="E283" s="592" t="s">
        <v>380</v>
      </c>
      <c r="F283" s="586" t="s">
        <v>23</v>
      </c>
      <c r="G283" s="586">
        <v>500</v>
      </c>
      <c r="H283" s="594" t="s">
        <v>17</v>
      </c>
      <c r="I283" s="401" t="s">
        <v>317</v>
      </c>
      <c r="J283" s="402">
        <v>0</v>
      </c>
      <c r="K283" s="402">
        <v>0</v>
      </c>
      <c r="L283" s="402">
        <v>0</v>
      </c>
      <c r="M283" s="402">
        <v>0</v>
      </c>
      <c r="N283" s="402">
        <v>0</v>
      </c>
      <c r="O283" s="402">
        <v>0</v>
      </c>
      <c r="P283" s="402">
        <v>0</v>
      </c>
      <c r="Q283" s="402">
        <v>0</v>
      </c>
      <c r="R283" s="402">
        <v>0</v>
      </c>
      <c r="S283" s="402">
        <v>0</v>
      </c>
      <c r="T283" s="402">
        <v>0</v>
      </c>
      <c r="U283" s="402">
        <v>0</v>
      </c>
      <c r="V283" s="401">
        <f t="shared" si="4"/>
        <v>0</v>
      </c>
      <c r="W283" s="401"/>
      <c r="X283" s="401"/>
      <c r="Y283" s="401"/>
      <c r="Z283" s="389"/>
      <c r="AA283" s="389"/>
      <c r="AB283" s="389"/>
      <c r="AC283" s="389"/>
      <c r="AD283" s="389"/>
      <c r="AE283" s="389"/>
      <c r="AF283" s="389"/>
      <c r="AG283" s="389"/>
      <c r="AH283" s="389"/>
      <c r="AI283" s="389"/>
      <c r="AJ283" s="389"/>
      <c r="AK283" s="389"/>
      <c r="AL283" s="389"/>
      <c r="AM283" s="389"/>
      <c r="AN283" s="389"/>
      <c r="AO283" s="389"/>
    </row>
    <row r="284" spans="1:41" x14ac:dyDescent="0.25">
      <c r="A284" s="600"/>
      <c r="B284" s="592"/>
      <c r="C284" s="592"/>
      <c r="D284" s="592"/>
      <c r="E284" s="592"/>
      <c r="F284" s="587"/>
      <c r="G284" s="587"/>
      <c r="H284" s="594"/>
      <c r="I284" s="401" t="s">
        <v>318</v>
      </c>
      <c r="J284" s="402">
        <v>0</v>
      </c>
      <c r="K284" s="402">
        <v>0</v>
      </c>
      <c r="L284" s="402">
        <v>0</v>
      </c>
      <c r="M284" s="402">
        <v>0</v>
      </c>
      <c r="N284" s="402">
        <v>0</v>
      </c>
      <c r="O284" s="402">
        <v>0</v>
      </c>
      <c r="P284" s="402">
        <v>0</v>
      </c>
      <c r="Q284" s="402">
        <v>0</v>
      </c>
      <c r="R284" s="402">
        <v>0</v>
      </c>
      <c r="S284" s="402">
        <v>0</v>
      </c>
      <c r="T284" s="402">
        <v>0</v>
      </c>
      <c r="U284" s="402">
        <v>0</v>
      </c>
      <c r="V284" s="401">
        <f t="shared" si="4"/>
        <v>0</v>
      </c>
      <c r="W284" s="401"/>
      <c r="X284" s="401"/>
      <c r="Y284" s="401"/>
      <c r="Z284" s="389"/>
      <c r="AA284" s="389"/>
      <c r="AB284" s="389"/>
      <c r="AC284" s="389"/>
      <c r="AD284" s="389"/>
      <c r="AE284" s="389"/>
      <c r="AF284" s="389"/>
      <c r="AG284" s="389"/>
      <c r="AH284" s="389"/>
      <c r="AI284" s="389"/>
      <c r="AJ284" s="389"/>
      <c r="AK284" s="389"/>
      <c r="AL284" s="389"/>
      <c r="AM284" s="389"/>
      <c r="AN284" s="389"/>
      <c r="AO284" s="389"/>
    </row>
    <row r="285" spans="1:41" x14ac:dyDescent="0.25">
      <c r="A285" s="600"/>
      <c r="B285" s="592"/>
      <c r="C285" s="592"/>
      <c r="D285" s="592"/>
      <c r="E285" s="592"/>
      <c r="F285" s="587"/>
      <c r="G285" s="587"/>
      <c r="H285" s="594"/>
      <c r="I285" s="401" t="s">
        <v>319</v>
      </c>
      <c r="J285" s="402">
        <v>0</v>
      </c>
      <c r="K285" s="402">
        <v>0</v>
      </c>
      <c r="L285" s="402">
        <v>0</v>
      </c>
      <c r="M285" s="402">
        <v>0</v>
      </c>
      <c r="N285" s="402">
        <v>0</v>
      </c>
      <c r="O285" s="402">
        <v>0</v>
      </c>
      <c r="P285" s="402">
        <v>0</v>
      </c>
      <c r="Q285" s="402">
        <v>0</v>
      </c>
      <c r="R285" s="402">
        <v>0</v>
      </c>
      <c r="S285" s="402">
        <v>0</v>
      </c>
      <c r="T285" s="402">
        <v>0</v>
      </c>
      <c r="U285" s="402">
        <v>0</v>
      </c>
      <c r="V285" s="401">
        <f t="shared" si="4"/>
        <v>0</v>
      </c>
      <c r="W285" s="401"/>
      <c r="X285" s="401"/>
      <c r="Y285" s="401"/>
      <c r="Z285" s="389"/>
      <c r="AA285" s="389"/>
      <c r="AB285" s="389"/>
      <c r="AC285" s="389"/>
      <c r="AD285" s="389"/>
      <c r="AE285" s="389"/>
      <c r="AF285" s="389"/>
      <c r="AG285" s="389"/>
      <c r="AH285" s="389"/>
      <c r="AI285" s="389"/>
      <c r="AJ285" s="389"/>
      <c r="AK285" s="389"/>
      <c r="AL285" s="389"/>
      <c r="AM285" s="389"/>
      <c r="AN285" s="389"/>
      <c r="AO285" s="389"/>
    </row>
    <row r="286" spans="1:41" x14ac:dyDescent="0.25">
      <c r="A286" s="600"/>
      <c r="B286" s="592"/>
      <c r="C286" s="592"/>
      <c r="D286" s="592"/>
      <c r="E286" s="592"/>
      <c r="F286" s="587"/>
      <c r="G286" s="587"/>
      <c r="H286" s="594"/>
      <c r="I286" s="401" t="s">
        <v>320</v>
      </c>
      <c r="J286" s="402">
        <v>0</v>
      </c>
      <c r="K286" s="402">
        <v>0</v>
      </c>
      <c r="L286" s="402">
        <v>0</v>
      </c>
      <c r="M286" s="402">
        <v>0</v>
      </c>
      <c r="N286" s="402">
        <v>0</v>
      </c>
      <c r="O286" s="402">
        <v>0</v>
      </c>
      <c r="P286" s="402">
        <v>0</v>
      </c>
      <c r="Q286" s="402">
        <v>0</v>
      </c>
      <c r="R286" s="402">
        <v>0</v>
      </c>
      <c r="S286" s="402">
        <v>0</v>
      </c>
      <c r="T286" s="402">
        <v>0</v>
      </c>
      <c r="U286" s="402">
        <v>0</v>
      </c>
      <c r="V286" s="401">
        <f t="shared" si="4"/>
        <v>0</v>
      </c>
      <c r="W286" s="401"/>
      <c r="X286" s="401"/>
      <c r="Y286" s="401"/>
      <c r="Z286" s="389"/>
      <c r="AA286" s="389"/>
      <c r="AB286" s="389"/>
      <c r="AC286" s="389"/>
      <c r="AD286" s="389"/>
      <c r="AE286" s="389"/>
      <c r="AF286" s="389"/>
      <c r="AG286" s="389"/>
      <c r="AH286" s="389"/>
      <c r="AI286" s="389"/>
      <c r="AJ286" s="389"/>
      <c r="AK286" s="389"/>
      <c r="AL286" s="389"/>
      <c r="AM286" s="389"/>
      <c r="AN286" s="389"/>
      <c r="AO286" s="389"/>
    </row>
    <row r="287" spans="1:41" x14ac:dyDescent="0.25">
      <c r="A287" s="600"/>
      <c r="B287" s="592"/>
      <c r="C287" s="592"/>
      <c r="D287" s="592"/>
      <c r="E287" s="592"/>
      <c r="F287" s="587"/>
      <c r="G287" s="587"/>
      <c r="H287" s="594"/>
      <c r="I287" s="401" t="s">
        <v>321</v>
      </c>
      <c r="J287" s="402">
        <v>0</v>
      </c>
      <c r="K287" s="402">
        <v>0</v>
      </c>
      <c r="L287" s="402">
        <v>0</v>
      </c>
      <c r="M287" s="402">
        <v>0</v>
      </c>
      <c r="N287" s="402">
        <v>0</v>
      </c>
      <c r="O287" s="402">
        <v>0</v>
      </c>
      <c r="P287" s="402">
        <v>0</v>
      </c>
      <c r="Q287" s="402">
        <v>0</v>
      </c>
      <c r="R287" s="402">
        <v>0</v>
      </c>
      <c r="S287" s="402">
        <v>0</v>
      </c>
      <c r="T287" s="402">
        <v>0</v>
      </c>
      <c r="U287" s="402">
        <v>0</v>
      </c>
      <c r="V287" s="401">
        <f t="shared" si="4"/>
        <v>0</v>
      </c>
      <c r="W287" s="401"/>
      <c r="X287" s="401"/>
      <c r="Y287" s="401"/>
      <c r="Z287" s="389"/>
      <c r="AA287" s="389"/>
      <c r="AB287" s="389"/>
      <c r="AC287" s="389"/>
      <c r="AD287" s="389"/>
      <c r="AE287" s="389"/>
      <c r="AF287" s="389"/>
      <c r="AG287" s="389"/>
      <c r="AH287" s="389"/>
      <c r="AI287" s="389"/>
      <c r="AJ287" s="389"/>
      <c r="AK287" s="389"/>
      <c r="AL287" s="389"/>
      <c r="AM287" s="389"/>
      <c r="AN287" s="389"/>
      <c r="AO287" s="389"/>
    </row>
    <row r="288" spans="1:41" x14ac:dyDescent="0.25">
      <c r="A288" s="600"/>
      <c r="B288" s="592"/>
      <c r="C288" s="592"/>
      <c r="D288" s="592"/>
      <c r="E288" s="592"/>
      <c r="F288" s="587"/>
      <c r="G288" s="587"/>
      <c r="H288" s="592" t="s">
        <v>18</v>
      </c>
      <c r="I288" s="401" t="s">
        <v>22</v>
      </c>
      <c r="J288" s="402">
        <v>0</v>
      </c>
      <c r="K288" s="402">
        <v>0</v>
      </c>
      <c r="L288" s="402">
        <v>0</v>
      </c>
      <c r="M288" s="402">
        <v>0</v>
      </c>
      <c r="N288" s="402">
        <v>0</v>
      </c>
      <c r="O288" s="402">
        <v>0</v>
      </c>
      <c r="P288" s="402">
        <v>0</v>
      </c>
      <c r="Q288" s="402">
        <v>0</v>
      </c>
      <c r="R288" s="402">
        <v>0</v>
      </c>
      <c r="S288" s="402">
        <v>0</v>
      </c>
      <c r="T288" s="402">
        <v>0</v>
      </c>
      <c r="U288" s="402">
        <v>0</v>
      </c>
      <c r="V288" s="401">
        <f t="shared" si="4"/>
        <v>0</v>
      </c>
      <c r="W288" s="401"/>
      <c r="X288" s="401"/>
      <c r="Y288" s="401"/>
      <c r="Z288" s="389"/>
      <c r="AA288" s="389"/>
      <c r="AB288" s="389"/>
      <c r="AC288" s="389"/>
      <c r="AD288" s="389"/>
      <c r="AE288" s="389"/>
      <c r="AF288" s="389"/>
      <c r="AG288" s="389"/>
      <c r="AH288" s="389"/>
      <c r="AI288" s="389"/>
      <c r="AJ288" s="389"/>
      <c r="AK288" s="389"/>
      <c r="AL288" s="389"/>
      <c r="AM288" s="389"/>
      <c r="AN288" s="389"/>
      <c r="AO288" s="389"/>
    </row>
    <row r="289" spans="1:41" x14ac:dyDescent="0.25">
      <c r="A289" s="600"/>
      <c r="B289" s="592"/>
      <c r="C289" s="592"/>
      <c r="D289" s="592"/>
      <c r="E289" s="592"/>
      <c r="F289" s="587"/>
      <c r="G289" s="587"/>
      <c r="H289" s="592"/>
      <c r="I289" s="401" t="s">
        <v>19</v>
      </c>
      <c r="J289" s="402">
        <v>0</v>
      </c>
      <c r="K289" s="402">
        <v>0</v>
      </c>
      <c r="L289" s="402">
        <v>0</v>
      </c>
      <c r="M289" s="402">
        <v>0</v>
      </c>
      <c r="N289" s="402">
        <v>0</v>
      </c>
      <c r="O289" s="402">
        <v>0</v>
      </c>
      <c r="P289" s="402">
        <v>0</v>
      </c>
      <c r="Q289" s="402">
        <v>0</v>
      </c>
      <c r="R289" s="402">
        <v>0</v>
      </c>
      <c r="S289" s="402">
        <v>0</v>
      </c>
      <c r="T289" s="402">
        <v>0</v>
      </c>
      <c r="U289" s="402">
        <v>0</v>
      </c>
      <c r="V289" s="401">
        <f t="shared" si="4"/>
        <v>0</v>
      </c>
      <c r="W289" s="401"/>
      <c r="X289" s="401"/>
      <c r="Y289" s="401"/>
      <c r="Z289" s="389"/>
      <c r="AA289" s="389"/>
      <c r="AB289" s="389"/>
      <c r="AC289" s="389"/>
      <c r="AD289" s="389"/>
      <c r="AE289" s="389"/>
      <c r="AF289" s="389"/>
      <c r="AG289" s="389"/>
      <c r="AH289" s="389"/>
      <c r="AI289" s="389"/>
      <c r="AJ289" s="389"/>
      <c r="AK289" s="389"/>
      <c r="AL289" s="389"/>
      <c r="AM289" s="389"/>
      <c r="AN289" s="389"/>
      <c r="AO289" s="389"/>
    </row>
    <row r="290" spans="1:41" x14ac:dyDescent="0.25">
      <c r="A290" s="600"/>
      <c r="B290" s="592"/>
      <c r="C290" s="592"/>
      <c r="D290" s="592"/>
      <c r="E290" s="592"/>
      <c r="F290" s="587"/>
      <c r="G290" s="587"/>
      <c r="H290" s="593" t="s">
        <v>20</v>
      </c>
      <c r="I290" s="401" t="s">
        <v>322</v>
      </c>
      <c r="J290" s="402">
        <v>0</v>
      </c>
      <c r="K290" s="402">
        <v>0</v>
      </c>
      <c r="L290" s="402">
        <v>0</v>
      </c>
      <c r="M290" s="402">
        <v>0</v>
      </c>
      <c r="N290" s="402">
        <v>0</v>
      </c>
      <c r="O290" s="402">
        <v>0</v>
      </c>
      <c r="P290" s="402">
        <v>0</v>
      </c>
      <c r="Q290" s="402">
        <v>0</v>
      </c>
      <c r="R290" s="402">
        <v>0</v>
      </c>
      <c r="S290" s="402">
        <v>0</v>
      </c>
      <c r="T290" s="402">
        <v>0</v>
      </c>
      <c r="U290" s="402">
        <v>0</v>
      </c>
      <c r="V290" s="401">
        <f t="shared" si="4"/>
        <v>0</v>
      </c>
      <c r="W290" s="401"/>
      <c r="X290" s="401"/>
      <c r="Y290" s="401"/>
      <c r="Z290" s="389"/>
      <c r="AA290" s="389"/>
      <c r="AB290" s="389"/>
      <c r="AC290" s="389"/>
      <c r="AD290" s="389"/>
      <c r="AE290" s="389"/>
      <c r="AF290" s="389"/>
      <c r="AG290" s="389"/>
      <c r="AH290" s="389"/>
      <c r="AI290" s="389"/>
      <c r="AJ290" s="389"/>
      <c r="AK290" s="389"/>
      <c r="AL290" s="389"/>
      <c r="AM290" s="389"/>
      <c r="AN290" s="389"/>
      <c r="AO290" s="389"/>
    </row>
    <row r="291" spans="1:41" x14ac:dyDescent="0.25">
      <c r="A291" s="600"/>
      <c r="B291" s="592"/>
      <c r="C291" s="592"/>
      <c r="D291" s="592"/>
      <c r="E291" s="592"/>
      <c r="F291" s="588"/>
      <c r="G291" s="588"/>
      <c r="H291" s="593"/>
      <c r="I291" s="401" t="s">
        <v>21</v>
      </c>
      <c r="J291" s="402">
        <v>0</v>
      </c>
      <c r="K291" s="402">
        <v>0</v>
      </c>
      <c r="L291" s="402">
        <v>0</v>
      </c>
      <c r="M291" s="402">
        <v>0</v>
      </c>
      <c r="N291" s="402">
        <v>0</v>
      </c>
      <c r="O291" s="402">
        <v>0</v>
      </c>
      <c r="P291" s="402">
        <v>0</v>
      </c>
      <c r="Q291" s="402">
        <v>0</v>
      </c>
      <c r="R291" s="402">
        <v>0</v>
      </c>
      <c r="S291" s="402">
        <v>0</v>
      </c>
      <c r="T291" s="402">
        <v>0</v>
      </c>
      <c r="U291" s="402">
        <v>0</v>
      </c>
      <c r="V291" s="401">
        <f t="shared" si="4"/>
        <v>0</v>
      </c>
      <c r="W291" s="401"/>
      <c r="X291" s="401"/>
      <c r="Y291" s="401"/>
      <c r="Z291" s="389"/>
      <c r="AA291" s="389"/>
      <c r="AB291" s="389"/>
      <c r="AC291" s="389"/>
      <c r="AD291" s="389"/>
      <c r="AE291" s="389"/>
      <c r="AF291" s="389"/>
      <c r="AG291" s="389"/>
      <c r="AH291" s="389"/>
      <c r="AI291" s="389"/>
      <c r="AJ291" s="389"/>
      <c r="AK291" s="389"/>
      <c r="AL291" s="389"/>
      <c r="AM291" s="389"/>
      <c r="AN291" s="389"/>
      <c r="AO291" s="389"/>
    </row>
    <row r="292" spans="1:41" x14ac:dyDescent="0.25">
      <c r="A292" s="600"/>
      <c r="B292" s="592"/>
      <c r="C292" s="592"/>
      <c r="D292" s="592"/>
      <c r="E292" s="592" t="s">
        <v>381</v>
      </c>
      <c r="F292" s="586" t="s">
        <v>23</v>
      </c>
      <c r="G292" s="586">
        <v>550</v>
      </c>
      <c r="H292" s="594" t="s">
        <v>17</v>
      </c>
      <c r="I292" s="401" t="s">
        <v>317</v>
      </c>
      <c r="J292" s="402">
        <v>0</v>
      </c>
      <c r="K292" s="402">
        <v>0</v>
      </c>
      <c r="L292" s="402">
        <v>0</v>
      </c>
      <c r="M292" s="402">
        <v>0</v>
      </c>
      <c r="N292" s="402">
        <v>0</v>
      </c>
      <c r="O292" s="402">
        <v>0</v>
      </c>
      <c r="P292" s="402">
        <v>0</v>
      </c>
      <c r="Q292" s="402">
        <v>0</v>
      </c>
      <c r="R292" s="402">
        <v>0</v>
      </c>
      <c r="S292" s="402">
        <v>0</v>
      </c>
      <c r="T292" s="402">
        <v>0</v>
      </c>
      <c r="U292" s="402">
        <v>0</v>
      </c>
      <c r="V292" s="401"/>
      <c r="W292" s="401"/>
      <c r="X292" s="401"/>
      <c r="Y292" s="401"/>
      <c r="Z292" s="389"/>
      <c r="AA292" s="389"/>
      <c r="AB292" s="389"/>
      <c r="AC292" s="389"/>
      <c r="AD292" s="389"/>
      <c r="AE292" s="389"/>
      <c r="AF292" s="389"/>
      <c r="AG292" s="389"/>
      <c r="AH292" s="389"/>
      <c r="AI292" s="389"/>
      <c r="AJ292" s="389"/>
      <c r="AK292" s="389"/>
      <c r="AL292" s="389"/>
      <c r="AM292" s="389"/>
      <c r="AN292" s="389"/>
      <c r="AO292" s="389"/>
    </row>
    <row r="293" spans="1:41" x14ac:dyDescent="0.25">
      <c r="A293" s="600"/>
      <c r="B293" s="592"/>
      <c r="C293" s="592"/>
      <c r="D293" s="592"/>
      <c r="E293" s="592"/>
      <c r="F293" s="587"/>
      <c r="G293" s="587"/>
      <c r="H293" s="594"/>
      <c r="I293" s="401" t="s">
        <v>318</v>
      </c>
      <c r="J293" s="402">
        <v>0</v>
      </c>
      <c r="K293" s="402">
        <v>0</v>
      </c>
      <c r="L293" s="402">
        <v>0</v>
      </c>
      <c r="M293" s="402">
        <v>0</v>
      </c>
      <c r="N293" s="402">
        <v>0</v>
      </c>
      <c r="O293" s="402">
        <v>0</v>
      </c>
      <c r="P293" s="402">
        <v>0</v>
      </c>
      <c r="Q293" s="402">
        <v>0</v>
      </c>
      <c r="R293" s="402">
        <v>0</v>
      </c>
      <c r="S293" s="402">
        <v>0</v>
      </c>
      <c r="T293" s="402">
        <v>0</v>
      </c>
      <c r="U293" s="402">
        <v>0</v>
      </c>
      <c r="V293" s="401"/>
      <c r="W293" s="401"/>
      <c r="X293" s="401"/>
      <c r="Y293" s="401"/>
      <c r="Z293" s="389"/>
      <c r="AA293" s="389"/>
      <c r="AB293" s="389"/>
      <c r="AC293" s="389"/>
      <c r="AD293" s="389"/>
      <c r="AE293" s="389"/>
      <c r="AF293" s="389"/>
      <c r="AG293" s="389"/>
      <c r="AH293" s="389"/>
      <c r="AI293" s="389"/>
      <c r="AJ293" s="389"/>
      <c r="AK293" s="389"/>
      <c r="AL293" s="389"/>
      <c r="AM293" s="389"/>
      <c r="AN293" s="389"/>
      <c r="AO293" s="389"/>
    </row>
    <row r="294" spans="1:41" x14ac:dyDescent="0.25">
      <c r="A294" s="600"/>
      <c r="B294" s="592"/>
      <c r="C294" s="592"/>
      <c r="D294" s="592"/>
      <c r="E294" s="592"/>
      <c r="F294" s="587"/>
      <c r="G294" s="587"/>
      <c r="H294" s="594"/>
      <c r="I294" s="401" t="s">
        <v>319</v>
      </c>
      <c r="J294" s="402">
        <v>0</v>
      </c>
      <c r="K294" s="402">
        <v>0</v>
      </c>
      <c r="L294" s="402">
        <v>0</v>
      </c>
      <c r="M294" s="402">
        <v>0</v>
      </c>
      <c r="N294" s="402">
        <v>0</v>
      </c>
      <c r="O294" s="402">
        <v>0</v>
      </c>
      <c r="P294" s="402">
        <v>0</v>
      </c>
      <c r="Q294" s="402">
        <v>0</v>
      </c>
      <c r="R294" s="402">
        <v>0</v>
      </c>
      <c r="S294" s="402">
        <v>0</v>
      </c>
      <c r="T294" s="402">
        <v>0</v>
      </c>
      <c r="U294" s="402">
        <v>0</v>
      </c>
      <c r="V294" s="401"/>
      <c r="W294" s="401"/>
      <c r="X294" s="401"/>
      <c r="Y294" s="401"/>
      <c r="Z294" s="389"/>
      <c r="AA294" s="389"/>
      <c r="AB294" s="389"/>
      <c r="AC294" s="389"/>
      <c r="AD294" s="389"/>
      <c r="AE294" s="389"/>
      <c r="AF294" s="389"/>
      <c r="AG294" s="389"/>
      <c r="AH294" s="389"/>
      <c r="AI294" s="389"/>
      <c r="AJ294" s="389"/>
      <c r="AK294" s="389"/>
      <c r="AL294" s="389"/>
      <c r="AM294" s="389"/>
      <c r="AN294" s="389"/>
      <c r="AO294" s="389"/>
    </row>
    <row r="295" spans="1:41" x14ac:dyDescent="0.25">
      <c r="A295" s="600"/>
      <c r="B295" s="592"/>
      <c r="C295" s="592"/>
      <c r="D295" s="592"/>
      <c r="E295" s="592"/>
      <c r="F295" s="587"/>
      <c r="G295" s="587"/>
      <c r="H295" s="594"/>
      <c r="I295" s="401" t="s">
        <v>320</v>
      </c>
      <c r="J295" s="402">
        <v>0</v>
      </c>
      <c r="K295" s="402">
        <v>0</v>
      </c>
      <c r="L295" s="402">
        <v>0</v>
      </c>
      <c r="M295" s="402">
        <v>0</v>
      </c>
      <c r="N295" s="402">
        <v>0</v>
      </c>
      <c r="O295" s="402">
        <v>0</v>
      </c>
      <c r="P295" s="402">
        <v>0</v>
      </c>
      <c r="Q295" s="402">
        <v>0</v>
      </c>
      <c r="R295" s="402">
        <v>0</v>
      </c>
      <c r="S295" s="402">
        <v>0</v>
      </c>
      <c r="T295" s="402">
        <v>0</v>
      </c>
      <c r="U295" s="402">
        <v>0</v>
      </c>
      <c r="V295" s="401"/>
      <c r="W295" s="401"/>
      <c r="X295" s="401"/>
      <c r="Y295" s="401"/>
      <c r="Z295" s="389"/>
      <c r="AA295" s="389"/>
      <c r="AB295" s="389"/>
      <c r="AC295" s="389"/>
      <c r="AD295" s="389"/>
      <c r="AE295" s="389"/>
      <c r="AF295" s="389"/>
      <c r="AG295" s="389"/>
      <c r="AH295" s="389"/>
      <c r="AI295" s="389"/>
      <c r="AJ295" s="389"/>
      <c r="AK295" s="389"/>
      <c r="AL295" s="389"/>
      <c r="AM295" s="389"/>
      <c r="AN295" s="389"/>
      <c r="AO295" s="389"/>
    </row>
    <row r="296" spans="1:41" x14ac:dyDescent="0.25">
      <c r="A296" s="600"/>
      <c r="B296" s="592"/>
      <c r="C296" s="592"/>
      <c r="D296" s="592"/>
      <c r="E296" s="592"/>
      <c r="F296" s="587"/>
      <c r="G296" s="587"/>
      <c r="H296" s="594"/>
      <c r="I296" s="401" t="s">
        <v>321</v>
      </c>
      <c r="J296" s="402">
        <v>0</v>
      </c>
      <c r="K296" s="402">
        <v>0</v>
      </c>
      <c r="L296" s="402">
        <v>0</v>
      </c>
      <c r="M296" s="402">
        <v>0</v>
      </c>
      <c r="N296" s="402">
        <v>0</v>
      </c>
      <c r="O296" s="402">
        <v>0</v>
      </c>
      <c r="P296" s="402">
        <v>0</v>
      </c>
      <c r="Q296" s="402">
        <v>0</v>
      </c>
      <c r="R296" s="402">
        <v>0</v>
      </c>
      <c r="S296" s="402">
        <v>0</v>
      </c>
      <c r="T296" s="402">
        <v>0</v>
      </c>
      <c r="U296" s="402">
        <v>0</v>
      </c>
      <c r="V296" s="401"/>
      <c r="W296" s="401"/>
      <c r="X296" s="401"/>
      <c r="Y296" s="401"/>
      <c r="Z296" s="389"/>
      <c r="AA296" s="389"/>
      <c r="AB296" s="389"/>
      <c r="AC296" s="389"/>
      <c r="AD296" s="389"/>
      <c r="AE296" s="389"/>
      <c r="AF296" s="389"/>
      <c r="AG296" s="389"/>
      <c r="AH296" s="389"/>
      <c r="AI296" s="389"/>
      <c r="AJ296" s="389"/>
      <c r="AK296" s="389"/>
      <c r="AL296" s="389"/>
      <c r="AM296" s="389"/>
      <c r="AN296" s="389"/>
      <c r="AO296" s="389"/>
    </row>
    <row r="297" spans="1:41" x14ac:dyDescent="0.25">
      <c r="A297" s="600"/>
      <c r="B297" s="592"/>
      <c r="C297" s="592"/>
      <c r="D297" s="592"/>
      <c r="E297" s="592"/>
      <c r="F297" s="587"/>
      <c r="G297" s="587"/>
      <c r="H297" s="592" t="s">
        <v>18</v>
      </c>
      <c r="I297" s="401" t="s">
        <v>22</v>
      </c>
      <c r="J297" s="402">
        <v>0</v>
      </c>
      <c r="K297" s="402">
        <v>0</v>
      </c>
      <c r="L297" s="402">
        <v>0</v>
      </c>
      <c r="M297" s="402">
        <v>0</v>
      </c>
      <c r="N297" s="402">
        <v>0</v>
      </c>
      <c r="O297" s="402">
        <v>0</v>
      </c>
      <c r="P297" s="402">
        <v>0</v>
      </c>
      <c r="Q297" s="402">
        <v>0</v>
      </c>
      <c r="R297" s="402">
        <v>0</v>
      </c>
      <c r="S297" s="402">
        <v>0</v>
      </c>
      <c r="T297" s="402">
        <v>0</v>
      </c>
      <c r="U297" s="402">
        <v>0</v>
      </c>
      <c r="V297" s="401"/>
      <c r="W297" s="401"/>
      <c r="X297" s="401"/>
      <c r="Y297" s="401"/>
      <c r="Z297" s="389"/>
      <c r="AA297" s="389"/>
      <c r="AB297" s="389"/>
      <c r="AC297" s="389"/>
      <c r="AD297" s="389"/>
      <c r="AE297" s="389"/>
      <c r="AF297" s="389"/>
      <c r="AG297" s="389"/>
      <c r="AH297" s="389"/>
      <c r="AI297" s="389"/>
      <c r="AJ297" s="389"/>
      <c r="AK297" s="389"/>
      <c r="AL297" s="389"/>
      <c r="AM297" s="389"/>
      <c r="AN297" s="389"/>
      <c r="AO297" s="389"/>
    </row>
    <row r="298" spans="1:41" x14ac:dyDescent="0.25">
      <c r="A298" s="600"/>
      <c r="B298" s="592"/>
      <c r="C298" s="592"/>
      <c r="D298" s="592"/>
      <c r="E298" s="592"/>
      <c r="F298" s="587"/>
      <c r="G298" s="587"/>
      <c r="H298" s="592"/>
      <c r="I298" s="401" t="s">
        <v>19</v>
      </c>
      <c r="J298" s="402">
        <v>0</v>
      </c>
      <c r="K298" s="402">
        <v>0</v>
      </c>
      <c r="L298" s="402">
        <v>0</v>
      </c>
      <c r="M298" s="402">
        <v>0</v>
      </c>
      <c r="N298" s="402">
        <v>0</v>
      </c>
      <c r="O298" s="402">
        <v>0</v>
      </c>
      <c r="P298" s="402">
        <v>0</v>
      </c>
      <c r="Q298" s="402">
        <v>0</v>
      </c>
      <c r="R298" s="402">
        <v>0</v>
      </c>
      <c r="S298" s="402">
        <v>0</v>
      </c>
      <c r="T298" s="402">
        <v>0</v>
      </c>
      <c r="U298" s="402">
        <v>0</v>
      </c>
      <c r="V298" s="401"/>
      <c r="W298" s="401"/>
      <c r="X298" s="401"/>
      <c r="Y298" s="401"/>
      <c r="Z298" s="389"/>
      <c r="AA298" s="389"/>
      <c r="AB298" s="389"/>
      <c r="AC298" s="389"/>
      <c r="AD298" s="389"/>
      <c r="AE298" s="389"/>
      <c r="AF298" s="389"/>
      <c r="AG298" s="389"/>
      <c r="AH298" s="389"/>
      <c r="AI298" s="389"/>
      <c r="AJ298" s="389"/>
      <c r="AK298" s="389"/>
      <c r="AL298" s="389"/>
      <c r="AM298" s="389"/>
      <c r="AN298" s="389"/>
      <c r="AO298" s="389"/>
    </row>
    <row r="299" spans="1:41" x14ac:dyDescent="0.25">
      <c r="A299" s="600"/>
      <c r="B299" s="592"/>
      <c r="C299" s="592"/>
      <c r="D299" s="592"/>
      <c r="E299" s="592"/>
      <c r="F299" s="587"/>
      <c r="G299" s="587"/>
      <c r="H299" s="593" t="s">
        <v>20</v>
      </c>
      <c r="I299" s="401" t="s">
        <v>322</v>
      </c>
      <c r="J299" s="402">
        <v>0</v>
      </c>
      <c r="K299" s="402">
        <v>0</v>
      </c>
      <c r="L299" s="402">
        <v>0</v>
      </c>
      <c r="M299" s="402">
        <v>0</v>
      </c>
      <c r="N299" s="402">
        <v>0</v>
      </c>
      <c r="O299" s="402">
        <v>0</v>
      </c>
      <c r="P299" s="402">
        <v>0</v>
      </c>
      <c r="Q299" s="402">
        <v>0</v>
      </c>
      <c r="R299" s="402">
        <v>0</v>
      </c>
      <c r="S299" s="402">
        <v>0</v>
      </c>
      <c r="T299" s="402">
        <v>0</v>
      </c>
      <c r="U299" s="402">
        <v>0</v>
      </c>
      <c r="V299" s="401"/>
      <c r="W299" s="401"/>
      <c r="X299" s="401"/>
      <c r="Y299" s="401"/>
      <c r="Z299" s="389"/>
      <c r="AA299" s="389"/>
      <c r="AB299" s="389"/>
      <c r="AC299" s="389"/>
      <c r="AD299" s="389"/>
      <c r="AE299" s="389"/>
      <c r="AF299" s="389"/>
      <c r="AG299" s="389"/>
      <c r="AH299" s="389"/>
      <c r="AI299" s="389"/>
      <c r="AJ299" s="389"/>
      <c r="AK299" s="389"/>
      <c r="AL299" s="389"/>
      <c r="AM299" s="389"/>
      <c r="AN299" s="389"/>
      <c r="AO299" s="389"/>
    </row>
    <row r="300" spans="1:41" x14ac:dyDescent="0.25">
      <c r="A300" s="601"/>
      <c r="B300" s="592"/>
      <c r="C300" s="592"/>
      <c r="D300" s="592"/>
      <c r="E300" s="592"/>
      <c r="F300" s="588"/>
      <c r="G300" s="588"/>
      <c r="H300" s="593"/>
      <c r="I300" s="401" t="s">
        <v>21</v>
      </c>
      <c r="J300" s="402">
        <v>0</v>
      </c>
      <c r="K300" s="402">
        <v>0</v>
      </c>
      <c r="L300" s="402">
        <v>0</v>
      </c>
      <c r="M300" s="402">
        <v>0</v>
      </c>
      <c r="N300" s="402">
        <v>0</v>
      </c>
      <c r="O300" s="402">
        <v>0</v>
      </c>
      <c r="P300" s="402">
        <v>0</v>
      </c>
      <c r="Q300" s="402">
        <v>0</v>
      </c>
      <c r="R300" s="402">
        <v>0</v>
      </c>
      <c r="S300" s="402">
        <v>0</v>
      </c>
      <c r="T300" s="402">
        <v>0</v>
      </c>
      <c r="U300" s="402">
        <v>0</v>
      </c>
      <c r="V300" s="401"/>
      <c r="W300" s="401"/>
      <c r="X300" s="401"/>
      <c r="Y300" s="401"/>
      <c r="Z300" s="389"/>
      <c r="AA300" s="389"/>
      <c r="AB300" s="389"/>
      <c r="AC300" s="389"/>
      <c r="AD300" s="389"/>
      <c r="AE300" s="389"/>
      <c r="AF300" s="389"/>
      <c r="AG300" s="389"/>
      <c r="AH300" s="389"/>
      <c r="AI300" s="389"/>
      <c r="AJ300" s="389"/>
      <c r="AK300" s="389"/>
      <c r="AL300" s="389"/>
      <c r="AM300" s="389"/>
      <c r="AN300" s="389"/>
      <c r="AO300" s="389"/>
    </row>
    <row r="301" spans="1:41" x14ac:dyDescent="0.25">
      <c r="A301" s="595" t="s">
        <v>331</v>
      </c>
      <c r="B301" s="592"/>
      <c r="C301" s="592"/>
      <c r="D301" s="592"/>
      <c r="E301" s="592" t="s">
        <v>382</v>
      </c>
      <c r="F301" s="586" t="s">
        <v>23</v>
      </c>
      <c r="G301" s="596" t="s">
        <v>378</v>
      </c>
      <c r="H301" s="594" t="s">
        <v>17</v>
      </c>
      <c r="I301" s="401" t="s">
        <v>317</v>
      </c>
      <c r="J301" s="402">
        <v>65</v>
      </c>
      <c r="K301" s="402">
        <v>35</v>
      </c>
      <c r="L301" s="402">
        <v>0</v>
      </c>
      <c r="M301" s="402">
        <f>SUM(J301:L301)</f>
        <v>100</v>
      </c>
      <c r="N301" s="402">
        <v>75</v>
      </c>
      <c r="O301" s="402">
        <v>38</v>
      </c>
      <c r="P301" s="402">
        <v>0</v>
      </c>
      <c r="Q301" s="402">
        <f>SUM(N301:P301)</f>
        <v>113</v>
      </c>
      <c r="R301" s="402">
        <v>75</v>
      </c>
      <c r="S301" s="402">
        <v>45</v>
      </c>
      <c r="T301" s="402">
        <v>0</v>
      </c>
      <c r="U301" s="402">
        <f>SUM(R301:T301)</f>
        <v>120</v>
      </c>
      <c r="V301" s="401">
        <f t="shared" si="4"/>
        <v>333</v>
      </c>
      <c r="W301" s="401"/>
      <c r="X301" s="401"/>
      <c r="Y301" s="401"/>
      <c r="Z301" s="389"/>
      <c r="AA301" s="389"/>
      <c r="AB301" s="389"/>
      <c r="AC301" s="389"/>
      <c r="AD301" s="389"/>
      <c r="AE301" s="389"/>
      <c r="AF301" s="389"/>
      <c r="AG301" s="389"/>
      <c r="AH301" s="389"/>
      <c r="AI301" s="389"/>
      <c r="AJ301" s="389"/>
      <c r="AK301" s="389"/>
      <c r="AL301" s="389"/>
      <c r="AM301" s="389"/>
      <c r="AN301" s="389"/>
      <c r="AO301" s="389"/>
    </row>
    <row r="302" spans="1:41" x14ac:dyDescent="0.25">
      <c r="A302" s="595"/>
      <c r="B302" s="592"/>
      <c r="C302" s="592"/>
      <c r="D302" s="592"/>
      <c r="E302" s="592"/>
      <c r="F302" s="587"/>
      <c r="G302" s="597"/>
      <c r="H302" s="594"/>
      <c r="I302" s="401" t="s">
        <v>318</v>
      </c>
      <c r="J302" s="402">
        <v>25</v>
      </c>
      <c r="K302" s="402">
        <v>14</v>
      </c>
      <c r="L302" s="402">
        <v>0</v>
      </c>
      <c r="M302" s="402">
        <f>SUM(J302:L302)</f>
        <v>39</v>
      </c>
      <c r="N302" s="402">
        <v>25</v>
      </c>
      <c r="O302" s="402">
        <v>15</v>
      </c>
      <c r="P302" s="402">
        <v>0</v>
      </c>
      <c r="Q302" s="402">
        <f>SUM(N302:P302)</f>
        <v>40</v>
      </c>
      <c r="R302" s="402">
        <v>30</v>
      </c>
      <c r="S302" s="402">
        <v>18</v>
      </c>
      <c r="T302" s="402">
        <v>0</v>
      </c>
      <c r="U302" s="402">
        <f>SUM(R302:T302)</f>
        <v>48</v>
      </c>
      <c r="V302" s="401">
        <f t="shared" si="4"/>
        <v>127</v>
      </c>
      <c r="W302" s="401"/>
      <c r="X302" s="401"/>
      <c r="Y302" s="401"/>
      <c r="Z302" s="389"/>
      <c r="AA302" s="389"/>
      <c r="AB302" s="389"/>
      <c r="AC302" s="389"/>
      <c r="AD302" s="389"/>
      <c r="AE302" s="389"/>
      <c r="AF302" s="389"/>
      <c r="AG302" s="389"/>
      <c r="AH302" s="389"/>
      <c r="AI302" s="389"/>
      <c r="AJ302" s="389"/>
      <c r="AK302" s="389"/>
      <c r="AL302" s="389"/>
      <c r="AM302" s="389"/>
      <c r="AN302" s="389"/>
      <c r="AO302" s="389"/>
    </row>
    <row r="303" spans="1:41" x14ac:dyDescent="0.25">
      <c r="A303" s="595"/>
      <c r="B303" s="592"/>
      <c r="C303" s="592"/>
      <c r="D303" s="592"/>
      <c r="E303" s="592"/>
      <c r="F303" s="587"/>
      <c r="G303" s="597"/>
      <c r="H303" s="594"/>
      <c r="I303" s="401" t="s">
        <v>319</v>
      </c>
      <c r="J303" s="402">
        <v>0</v>
      </c>
      <c r="K303" s="402">
        <v>0</v>
      </c>
      <c r="L303" s="402">
        <v>0</v>
      </c>
      <c r="M303" s="402">
        <v>0</v>
      </c>
      <c r="N303" s="402">
        <v>0</v>
      </c>
      <c r="O303" s="402">
        <v>0</v>
      </c>
      <c r="P303" s="402">
        <v>0</v>
      </c>
      <c r="Q303" s="402">
        <v>0</v>
      </c>
      <c r="R303" s="402">
        <v>0</v>
      </c>
      <c r="S303" s="402">
        <v>0</v>
      </c>
      <c r="T303" s="402">
        <v>0</v>
      </c>
      <c r="U303" s="402">
        <v>0</v>
      </c>
      <c r="V303" s="401">
        <f t="shared" si="4"/>
        <v>0</v>
      </c>
      <c r="W303" s="401"/>
      <c r="X303" s="401"/>
      <c r="Y303" s="401"/>
      <c r="Z303" s="389"/>
      <c r="AA303" s="389"/>
      <c r="AB303" s="389"/>
      <c r="AC303" s="389"/>
      <c r="AD303" s="389"/>
      <c r="AE303" s="389"/>
      <c r="AF303" s="389"/>
      <c r="AG303" s="389"/>
      <c r="AH303" s="389"/>
      <c r="AI303" s="389"/>
      <c r="AJ303" s="389"/>
      <c r="AK303" s="389"/>
      <c r="AL303" s="389"/>
      <c r="AM303" s="389"/>
      <c r="AN303" s="389"/>
      <c r="AO303" s="389"/>
    </row>
    <row r="304" spans="1:41" x14ac:dyDescent="0.25">
      <c r="A304" s="595"/>
      <c r="B304" s="592"/>
      <c r="C304" s="592"/>
      <c r="D304" s="592"/>
      <c r="E304" s="592"/>
      <c r="F304" s="587"/>
      <c r="G304" s="597"/>
      <c r="H304" s="594"/>
      <c r="I304" s="401" t="s">
        <v>320</v>
      </c>
      <c r="J304" s="402">
        <v>0</v>
      </c>
      <c r="K304" s="402">
        <v>0</v>
      </c>
      <c r="L304" s="402">
        <v>0</v>
      </c>
      <c r="M304" s="402">
        <v>0</v>
      </c>
      <c r="N304" s="402">
        <v>0</v>
      </c>
      <c r="O304" s="402">
        <v>0</v>
      </c>
      <c r="P304" s="402">
        <v>0</v>
      </c>
      <c r="Q304" s="402">
        <v>0</v>
      </c>
      <c r="R304" s="402">
        <v>0</v>
      </c>
      <c r="S304" s="402">
        <v>0</v>
      </c>
      <c r="T304" s="402">
        <v>0</v>
      </c>
      <c r="U304" s="402">
        <v>0</v>
      </c>
      <c r="V304" s="401">
        <f t="shared" si="4"/>
        <v>0</v>
      </c>
      <c r="W304" s="401"/>
      <c r="X304" s="401"/>
      <c r="Y304" s="401"/>
      <c r="Z304" s="389"/>
      <c r="AA304" s="389"/>
      <c r="AB304" s="389"/>
      <c r="AC304" s="389"/>
      <c r="AD304" s="389"/>
      <c r="AE304" s="389"/>
      <c r="AF304" s="389"/>
      <c r="AG304" s="389"/>
      <c r="AH304" s="389"/>
      <c r="AI304" s="389"/>
      <c r="AJ304" s="389"/>
      <c r="AK304" s="389"/>
      <c r="AL304" s="389"/>
      <c r="AM304" s="389"/>
      <c r="AN304" s="389"/>
      <c r="AO304" s="389"/>
    </row>
    <row r="305" spans="1:41" x14ac:dyDescent="0.25">
      <c r="A305" s="595"/>
      <c r="B305" s="592"/>
      <c r="C305" s="592"/>
      <c r="D305" s="592"/>
      <c r="E305" s="592"/>
      <c r="F305" s="587"/>
      <c r="G305" s="597"/>
      <c r="H305" s="594"/>
      <c r="I305" s="401" t="s">
        <v>321</v>
      </c>
      <c r="J305" s="402">
        <v>0</v>
      </c>
      <c r="K305" s="402">
        <v>0</v>
      </c>
      <c r="L305" s="402">
        <v>0</v>
      </c>
      <c r="M305" s="402">
        <v>0</v>
      </c>
      <c r="N305" s="402">
        <v>0</v>
      </c>
      <c r="O305" s="402">
        <v>0</v>
      </c>
      <c r="P305" s="402">
        <v>0</v>
      </c>
      <c r="Q305" s="402">
        <v>0</v>
      </c>
      <c r="R305" s="402">
        <v>0</v>
      </c>
      <c r="S305" s="402">
        <v>0</v>
      </c>
      <c r="T305" s="402">
        <v>0</v>
      </c>
      <c r="U305" s="402">
        <v>0</v>
      </c>
      <c r="V305" s="401">
        <f t="shared" si="4"/>
        <v>0</v>
      </c>
      <c r="W305" s="401"/>
      <c r="X305" s="401"/>
      <c r="Y305" s="401"/>
      <c r="Z305" s="389"/>
      <c r="AA305" s="389"/>
      <c r="AB305" s="389"/>
      <c r="AC305" s="389"/>
      <c r="AD305" s="389"/>
      <c r="AE305" s="389"/>
      <c r="AF305" s="389"/>
      <c r="AG305" s="389"/>
      <c r="AH305" s="389"/>
      <c r="AI305" s="389"/>
      <c r="AJ305" s="389"/>
      <c r="AK305" s="389"/>
      <c r="AL305" s="389"/>
      <c r="AM305" s="389"/>
      <c r="AN305" s="389"/>
      <c r="AO305" s="389"/>
    </row>
    <row r="306" spans="1:41" x14ac:dyDescent="0.25">
      <c r="A306" s="595"/>
      <c r="B306" s="592"/>
      <c r="C306" s="592"/>
      <c r="D306" s="592"/>
      <c r="E306" s="592"/>
      <c r="F306" s="587"/>
      <c r="G306" s="597"/>
      <c r="H306" s="592" t="s">
        <v>18</v>
      </c>
      <c r="I306" s="401" t="s">
        <v>22</v>
      </c>
      <c r="J306" s="402">
        <v>0</v>
      </c>
      <c r="K306" s="402">
        <v>0</v>
      </c>
      <c r="L306" s="402">
        <v>0</v>
      </c>
      <c r="M306" s="402">
        <v>0</v>
      </c>
      <c r="N306" s="402">
        <v>0</v>
      </c>
      <c r="O306" s="402">
        <v>0</v>
      </c>
      <c r="P306" s="402">
        <v>0</v>
      </c>
      <c r="Q306" s="402">
        <v>0</v>
      </c>
      <c r="R306" s="402">
        <v>0</v>
      </c>
      <c r="S306" s="402">
        <v>0</v>
      </c>
      <c r="T306" s="402">
        <v>0</v>
      </c>
      <c r="U306" s="402">
        <v>0</v>
      </c>
      <c r="V306" s="401">
        <f t="shared" si="4"/>
        <v>0</v>
      </c>
      <c r="W306" s="401"/>
      <c r="X306" s="401"/>
      <c r="Y306" s="401"/>
      <c r="Z306" s="389"/>
      <c r="AA306" s="389"/>
      <c r="AB306" s="389"/>
      <c r="AC306" s="389"/>
      <c r="AD306" s="389"/>
      <c r="AE306" s="389"/>
      <c r="AF306" s="389"/>
      <c r="AG306" s="389"/>
      <c r="AH306" s="389"/>
      <c r="AI306" s="389"/>
      <c r="AJ306" s="389"/>
      <c r="AK306" s="389"/>
      <c r="AL306" s="389"/>
      <c r="AM306" s="389"/>
      <c r="AN306" s="389"/>
      <c r="AO306" s="389"/>
    </row>
    <row r="307" spans="1:41" x14ac:dyDescent="0.25">
      <c r="A307" s="595"/>
      <c r="B307" s="592"/>
      <c r="C307" s="592"/>
      <c r="D307" s="592"/>
      <c r="E307" s="592"/>
      <c r="F307" s="587"/>
      <c r="G307" s="597"/>
      <c r="H307" s="592"/>
      <c r="I307" s="401" t="s">
        <v>19</v>
      </c>
      <c r="J307" s="402">
        <v>0</v>
      </c>
      <c r="K307" s="402">
        <v>0</v>
      </c>
      <c r="L307" s="402">
        <v>0</v>
      </c>
      <c r="M307" s="402">
        <v>0</v>
      </c>
      <c r="N307" s="402">
        <v>0</v>
      </c>
      <c r="O307" s="402">
        <v>0</v>
      </c>
      <c r="P307" s="402">
        <v>0</v>
      </c>
      <c r="Q307" s="402">
        <v>0</v>
      </c>
      <c r="R307" s="402">
        <v>0</v>
      </c>
      <c r="S307" s="402">
        <v>0</v>
      </c>
      <c r="T307" s="402">
        <v>0</v>
      </c>
      <c r="U307" s="402">
        <v>0</v>
      </c>
      <c r="V307" s="401">
        <f t="shared" si="4"/>
        <v>0</v>
      </c>
      <c r="W307" s="401"/>
      <c r="X307" s="401"/>
      <c r="Y307" s="401"/>
      <c r="Z307" s="389"/>
      <c r="AA307" s="389"/>
      <c r="AB307" s="389"/>
      <c r="AC307" s="389"/>
      <c r="AD307" s="389"/>
      <c r="AE307" s="389"/>
      <c r="AF307" s="389"/>
      <c r="AG307" s="389"/>
      <c r="AH307" s="389"/>
      <c r="AI307" s="389"/>
      <c r="AJ307" s="389"/>
      <c r="AK307" s="389"/>
      <c r="AL307" s="389"/>
      <c r="AM307" s="389"/>
      <c r="AN307" s="389"/>
      <c r="AO307" s="389"/>
    </row>
    <row r="308" spans="1:41" x14ac:dyDescent="0.25">
      <c r="A308" s="595"/>
      <c r="B308" s="592"/>
      <c r="C308" s="592"/>
      <c r="D308" s="592"/>
      <c r="E308" s="592"/>
      <c r="F308" s="587"/>
      <c r="G308" s="597"/>
      <c r="H308" s="593" t="s">
        <v>20</v>
      </c>
      <c r="I308" s="401" t="s">
        <v>322</v>
      </c>
      <c r="J308" s="402">
        <v>0</v>
      </c>
      <c r="K308" s="402">
        <v>0</v>
      </c>
      <c r="L308" s="402">
        <v>0</v>
      </c>
      <c r="M308" s="402">
        <v>0</v>
      </c>
      <c r="N308" s="402">
        <v>0</v>
      </c>
      <c r="O308" s="402">
        <v>0</v>
      </c>
      <c r="P308" s="402">
        <v>0</v>
      </c>
      <c r="Q308" s="402">
        <v>0</v>
      </c>
      <c r="R308" s="402">
        <v>0</v>
      </c>
      <c r="S308" s="402">
        <v>0</v>
      </c>
      <c r="T308" s="402">
        <v>0</v>
      </c>
      <c r="U308" s="402">
        <v>0</v>
      </c>
      <c r="V308" s="401">
        <f t="shared" si="4"/>
        <v>0</v>
      </c>
      <c r="W308" s="401"/>
      <c r="X308" s="401"/>
      <c r="Y308" s="401"/>
      <c r="Z308" s="389"/>
      <c r="AA308" s="389"/>
      <c r="AB308" s="389"/>
      <c r="AC308" s="389"/>
      <c r="AD308" s="389"/>
      <c r="AE308" s="389"/>
      <c r="AF308" s="389"/>
      <c r="AG308" s="389"/>
      <c r="AH308" s="389"/>
      <c r="AI308" s="389"/>
      <c r="AJ308" s="389"/>
      <c r="AK308" s="389"/>
      <c r="AL308" s="389"/>
      <c r="AM308" s="389"/>
      <c r="AN308" s="389"/>
      <c r="AO308" s="389"/>
    </row>
    <row r="309" spans="1:41" x14ac:dyDescent="0.25">
      <c r="A309" s="595"/>
      <c r="B309" s="592"/>
      <c r="C309" s="592"/>
      <c r="D309" s="592"/>
      <c r="E309" s="592"/>
      <c r="F309" s="588"/>
      <c r="G309" s="598"/>
      <c r="H309" s="593"/>
      <c r="I309" s="401" t="s">
        <v>21</v>
      </c>
      <c r="J309" s="402">
        <v>0</v>
      </c>
      <c r="K309" s="402">
        <v>0</v>
      </c>
      <c r="L309" s="402">
        <v>0</v>
      </c>
      <c r="M309" s="402">
        <v>0</v>
      </c>
      <c r="N309" s="402">
        <v>0</v>
      </c>
      <c r="O309" s="402">
        <v>0</v>
      </c>
      <c r="P309" s="402">
        <v>0</v>
      </c>
      <c r="Q309" s="402">
        <v>0</v>
      </c>
      <c r="R309" s="402">
        <v>0</v>
      </c>
      <c r="S309" s="402">
        <v>0</v>
      </c>
      <c r="T309" s="402">
        <v>0</v>
      </c>
      <c r="U309" s="402">
        <v>0</v>
      </c>
      <c r="V309" s="401">
        <f t="shared" si="4"/>
        <v>0</v>
      </c>
      <c r="W309" s="401"/>
      <c r="X309" s="401"/>
      <c r="Y309" s="401"/>
      <c r="Z309" s="389"/>
      <c r="AA309" s="389"/>
      <c r="AB309" s="389"/>
      <c r="AC309" s="389"/>
      <c r="AD309" s="389"/>
      <c r="AE309" s="389"/>
      <c r="AF309" s="389"/>
      <c r="AG309" s="389"/>
      <c r="AH309" s="389"/>
      <c r="AI309" s="389"/>
      <c r="AJ309" s="389"/>
      <c r="AK309" s="389"/>
      <c r="AL309" s="389"/>
      <c r="AM309" s="389"/>
      <c r="AN309" s="389"/>
      <c r="AO309" s="389"/>
    </row>
    <row r="310" spans="1:41" x14ac:dyDescent="0.25">
      <c r="A310" s="595" t="s">
        <v>331</v>
      </c>
      <c r="B310" s="592"/>
      <c r="C310" s="592"/>
      <c r="D310" s="592"/>
      <c r="E310" s="592" t="s">
        <v>383</v>
      </c>
      <c r="F310" s="586" t="s">
        <v>23</v>
      </c>
      <c r="G310" s="586">
        <v>450</v>
      </c>
      <c r="H310" s="594" t="s">
        <v>17</v>
      </c>
      <c r="I310" s="401" t="s">
        <v>317</v>
      </c>
      <c r="J310" s="402">
        <v>0</v>
      </c>
      <c r="K310" s="402">
        <v>0</v>
      </c>
      <c r="L310" s="402">
        <v>0</v>
      </c>
      <c r="M310" s="402">
        <v>0</v>
      </c>
      <c r="N310" s="402">
        <v>0</v>
      </c>
      <c r="O310" s="402">
        <v>0</v>
      </c>
      <c r="P310" s="402">
        <v>0</v>
      </c>
      <c r="Q310" s="402">
        <v>0</v>
      </c>
      <c r="R310" s="402">
        <v>0</v>
      </c>
      <c r="S310" s="402">
        <v>0</v>
      </c>
      <c r="T310" s="402">
        <v>0</v>
      </c>
      <c r="U310" s="402">
        <v>0</v>
      </c>
      <c r="V310" s="401">
        <f t="shared" si="4"/>
        <v>0</v>
      </c>
      <c r="W310" s="401"/>
      <c r="X310" s="401"/>
      <c r="Y310" s="401"/>
      <c r="Z310" s="389"/>
      <c r="AA310" s="389"/>
      <c r="AB310" s="389"/>
      <c r="AC310" s="389"/>
      <c r="AD310" s="389"/>
      <c r="AE310" s="389"/>
      <c r="AF310" s="389"/>
      <c r="AG310" s="389"/>
      <c r="AH310" s="389"/>
      <c r="AI310" s="389"/>
      <c r="AJ310" s="389"/>
      <c r="AK310" s="389"/>
      <c r="AL310" s="389"/>
      <c r="AM310" s="389"/>
      <c r="AN310" s="389"/>
      <c r="AO310" s="389"/>
    </row>
    <row r="311" spans="1:41" x14ac:dyDescent="0.25">
      <c r="A311" s="595"/>
      <c r="B311" s="592"/>
      <c r="C311" s="592"/>
      <c r="D311" s="592"/>
      <c r="E311" s="592"/>
      <c r="F311" s="587"/>
      <c r="G311" s="587"/>
      <c r="H311" s="594"/>
      <c r="I311" s="401" t="s">
        <v>318</v>
      </c>
      <c r="J311" s="402">
        <v>0</v>
      </c>
      <c r="K311" s="402">
        <v>0</v>
      </c>
      <c r="L311" s="402">
        <v>0</v>
      </c>
      <c r="M311" s="402">
        <v>0</v>
      </c>
      <c r="N311" s="402">
        <v>0</v>
      </c>
      <c r="O311" s="402">
        <v>0</v>
      </c>
      <c r="P311" s="402">
        <v>0</v>
      </c>
      <c r="Q311" s="402">
        <v>0</v>
      </c>
      <c r="R311" s="402">
        <v>0</v>
      </c>
      <c r="S311" s="402">
        <v>0</v>
      </c>
      <c r="T311" s="402">
        <v>0</v>
      </c>
      <c r="U311" s="402">
        <v>0</v>
      </c>
      <c r="V311" s="401">
        <f t="shared" si="4"/>
        <v>0</v>
      </c>
      <c r="W311" s="401"/>
      <c r="X311" s="401"/>
      <c r="Y311" s="401"/>
      <c r="Z311" s="389"/>
      <c r="AA311" s="389"/>
      <c r="AB311" s="389"/>
      <c r="AC311" s="389"/>
      <c r="AD311" s="389"/>
      <c r="AE311" s="389"/>
      <c r="AF311" s="389"/>
      <c r="AG311" s="389"/>
      <c r="AH311" s="389"/>
      <c r="AI311" s="389"/>
      <c r="AJ311" s="389"/>
      <c r="AK311" s="389"/>
      <c r="AL311" s="389"/>
      <c r="AM311" s="389"/>
      <c r="AN311" s="389"/>
      <c r="AO311" s="389"/>
    </row>
    <row r="312" spans="1:41" x14ac:dyDescent="0.25">
      <c r="A312" s="595"/>
      <c r="B312" s="592"/>
      <c r="C312" s="592"/>
      <c r="D312" s="592"/>
      <c r="E312" s="592"/>
      <c r="F312" s="587"/>
      <c r="G312" s="587"/>
      <c r="H312" s="594"/>
      <c r="I312" s="401" t="s">
        <v>319</v>
      </c>
      <c r="J312" s="402">
        <v>0</v>
      </c>
      <c r="K312" s="402">
        <v>0</v>
      </c>
      <c r="L312" s="402">
        <v>0</v>
      </c>
      <c r="M312" s="402">
        <v>0</v>
      </c>
      <c r="N312" s="402">
        <v>0</v>
      </c>
      <c r="O312" s="402">
        <v>0</v>
      </c>
      <c r="P312" s="402">
        <v>0</v>
      </c>
      <c r="Q312" s="402">
        <v>0</v>
      </c>
      <c r="R312" s="402">
        <v>0</v>
      </c>
      <c r="S312" s="402">
        <v>0</v>
      </c>
      <c r="T312" s="402">
        <v>0</v>
      </c>
      <c r="U312" s="402">
        <v>0</v>
      </c>
      <c r="V312" s="401">
        <f t="shared" si="4"/>
        <v>0</v>
      </c>
      <c r="W312" s="401"/>
      <c r="X312" s="401"/>
      <c r="Y312" s="401"/>
      <c r="Z312" s="389"/>
      <c r="AA312" s="389"/>
      <c r="AB312" s="389"/>
      <c r="AC312" s="389"/>
      <c r="AD312" s="389"/>
      <c r="AE312" s="389"/>
      <c r="AF312" s="389"/>
      <c r="AG312" s="389"/>
      <c r="AH312" s="389"/>
      <c r="AI312" s="389"/>
      <c r="AJ312" s="389"/>
      <c r="AK312" s="389"/>
      <c r="AL312" s="389"/>
      <c r="AM312" s="389"/>
      <c r="AN312" s="389"/>
      <c r="AO312" s="389"/>
    </row>
    <row r="313" spans="1:41" x14ac:dyDescent="0.25">
      <c r="A313" s="595"/>
      <c r="B313" s="592"/>
      <c r="C313" s="592"/>
      <c r="D313" s="592"/>
      <c r="E313" s="592"/>
      <c r="F313" s="587"/>
      <c r="G313" s="587"/>
      <c r="H313" s="594"/>
      <c r="I313" s="401" t="s">
        <v>320</v>
      </c>
      <c r="J313" s="402">
        <v>0</v>
      </c>
      <c r="K313" s="402">
        <v>0</v>
      </c>
      <c r="L313" s="402">
        <v>0</v>
      </c>
      <c r="M313" s="402">
        <v>0</v>
      </c>
      <c r="N313" s="402">
        <v>0</v>
      </c>
      <c r="O313" s="402">
        <v>0</v>
      </c>
      <c r="P313" s="402">
        <v>0</v>
      </c>
      <c r="Q313" s="402">
        <v>0</v>
      </c>
      <c r="R313" s="402">
        <v>0</v>
      </c>
      <c r="S313" s="402">
        <v>0</v>
      </c>
      <c r="T313" s="402">
        <v>0</v>
      </c>
      <c r="U313" s="402">
        <v>0</v>
      </c>
      <c r="V313" s="401">
        <f t="shared" si="4"/>
        <v>0</v>
      </c>
      <c r="W313" s="401"/>
      <c r="X313" s="401"/>
      <c r="Y313" s="401"/>
      <c r="Z313" s="389"/>
      <c r="AA313" s="389"/>
      <c r="AB313" s="389"/>
      <c r="AC313" s="389"/>
      <c r="AD313" s="389"/>
      <c r="AE313" s="389"/>
      <c r="AF313" s="389"/>
      <c r="AG313" s="389"/>
      <c r="AH313" s="389"/>
      <c r="AI313" s="389"/>
      <c r="AJ313" s="389"/>
      <c r="AK313" s="389"/>
      <c r="AL313" s="389"/>
      <c r="AM313" s="389"/>
      <c r="AN313" s="389"/>
      <c r="AO313" s="389"/>
    </row>
    <row r="314" spans="1:41" x14ac:dyDescent="0.25">
      <c r="A314" s="595"/>
      <c r="B314" s="592"/>
      <c r="C314" s="592"/>
      <c r="D314" s="592"/>
      <c r="E314" s="592"/>
      <c r="F314" s="587"/>
      <c r="G314" s="587"/>
      <c r="H314" s="594"/>
      <c r="I314" s="401" t="s">
        <v>321</v>
      </c>
      <c r="J314" s="402">
        <v>0</v>
      </c>
      <c r="K314" s="402">
        <v>0</v>
      </c>
      <c r="L314" s="402">
        <v>0</v>
      </c>
      <c r="M314" s="402">
        <v>0</v>
      </c>
      <c r="N314" s="402">
        <v>0</v>
      </c>
      <c r="O314" s="402">
        <v>0</v>
      </c>
      <c r="P314" s="402">
        <v>0</v>
      </c>
      <c r="Q314" s="402">
        <v>0</v>
      </c>
      <c r="R314" s="402">
        <v>0</v>
      </c>
      <c r="S314" s="402">
        <v>0</v>
      </c>
      <c r="T314" s="402">
        <v>0</v>
      </c>
      <c r="U314" s="402">
        <v>0</v>
      </c>
      <c r="V314" s="401">
        <f t="shared" si="4"/>
        <v>0</v>
      </c>
      <c r="W314" s="401"/>
      <c r="X314" s="401"/>
      <c r="Y314" s="401"/>
      <c r="Z314" s="389"/>
      <c r="AA314" s="389"/>
      <c r="AB314" s="389"/>
      <c r="AC314" s="389"/>
      <c r="AD314" s="389"/>
      <c r="AE314" s="389"/>
      <c r="AF314" s="389"/>
      <c r="AG314" s="389"/>
      <c r="AH314" s="389"/>
      <c r="AI314" s="389"/>
      <c r="AJ314" s="389"/>
      <c r="AK314" s="389"/>
      <c r="AL314" s="389"/>
      <c r="AM314" s="389"/>
      <c r="AN314" s="389"/>
      <c r="AO314" s="389"/>
    </row>
    <row r="315" spans="1:41" x14ac:dyDescent="0.25">
      <c r="A315" s="595"/>
      <c r="B315" s="592"/>
      <c r="C315" s="592"/>
      <c r="D315" s="592"/>
      <c r="E315" s="592"/>
      <c r="F315" s="587"/>
      <c r="G315" s="587"/>
      <c r="H315" s="592" t="s">
        <v>18</v>
      </c>
      <c r="I315" s="401" t="s">
        <v>22</v>
      </c>
      <c r="J315" s="402">
        <v>0</v>
      </c>
      <c r="K315" s="402">
        <v>0</v>
      </c>
      <c r="L315" s="402">
        <v>0</v>
      </c>
      <c r="M315" s="402">
        <v>0</v>
      </c>
      <c r="N315" s="402">
        <v>0</v>
      </c>
      <c r="O315" s="402">
        <v>0</v>
      </c>
      <c r="P315" s="402">
        <v>0</v>
      </c>
      <c r="Q315" s="402">
        <v>0</v>
      </c>
      <c r="R315" s="402">
        <v>0</v>
      </c>
      <c r="S315" s="402">
        <v>0</v>
      </c>
      <c r="T315" s="402">
        <v>0</v>
      </c>
      <c r="U315" s="402">
        <v>0</v>
      </c>
      <c r="V315" s="401">
        <f t="shared" si="4"/>
        <v>0</v>
      </c>
      <c r="W315" s="401"/>
      <c r="X315" s="401"/>
      <c r="Y315" s="401"/>
      <c r="Z315" s="389"/>
      <c r="AA315" s="389"/>
      <c r="AB315" s="389"/>
      <c r="AC315" s="389"/>
      <c r="AD315" s="389"/>
      <c r="AE315" s="389"/>
      <c r="AF315" s="389"/>
      <c r="AG315" s="389"/>
      <c r="AH315" s="389"/>
      <c r="AI315" s="389"/>
      <c r="AJ315" s="389"/>
      <c r="AK315" s="389"/>
      <c r="AL315" s="389"/>
      <c r="AM315" s="389"/>
      <c r="AN315" s="389"/>
      <c r="AO315" s="389"/>
    </row>
    <row r="316" spans="1:41" x14ac:dyDescent="0.25">
      <c r="A316" s="595"/>
      <c r="B316" s="592"/>
      <c r="C316" s="592"/>
      <c r="D316" s="592"/>
      <c r="E316" s="592"/>
      <c r="F316" s="587"/>
      <c r="G316" s="587"/>
      <c r="H316" s="592"/>
      <c r="I316" s="401" t="s">
        <v>19</v>
      </c>
      <c r="J316" s="402">
        <v>0</v>
      </c>
      <c r="K316" s="402">
        <v>0</v>
      </c>
      <c r="L316" s="402">
        <v>0</v>
      </c>
      <c r="M316" s="402">
        <v>0</v>
      </c>
      <c r="N316" s="402">
        <v>0</v>
      </c>
      <c r="O316" s="402">
        <v>0</v>
      </c>
      <c r="P316" s="402">
        <v>0</v>
      </c>
      <c r="Q316" s="402">
        <v>0</v>
      </c>
      <c r="R316" s="402">
        <v>0</v>
      </c>
      <c r="S316" s="402">
        <v>0</v>
      </c>
      <c r="T316" s="402">
        <v>0</v>
      </c>
      <c r="U316" s="402">
        <v>0</v>
      </c>
      <c r="V316" s="401">
        <f t="shared" si="4"/>
        <v>0</v>
      </c>
      <c r="W316" s="401"/>
      <c r="X316" s="401"/>
      <c r="Y316" s="401"/>
      <c r="Z316" s="389"/>
      <c r="AA316" s="389"/>
      <c r="AB316" s="389"/>
      <c r="AC316" s="389"/>
      <c r="AD316" s="389"/>
      <c r="AE316" s="389"/>
      <c r="AF316" s="389"/>
      <c r="AG316" s="389"/>
      <c r="AH316" s="389"/>
      <c r="AI316" s="389"/>
      <c r="AJ316" s="389"/>
      <c r="AK316" s="389"/>
      <c r="AL316" s="389"/>
      <c r="AM316" s="389"/>
      <c r="AN316" s="389"/>
      <c r="AO316" s="389"/>
    </row>
    <row r="317" spans="1:41" x14ac:dyDescent="0.25">
      <c r="A317" s="595"/>
      <c r="B317" s="592"/>
      <c r="C317" s="592"/>
      <c r="D317" s="592"/>
      <c r="E317" s="592"/>
      <c r="F317" s="587"/>
      <c r="G317" s="587"/>
      <c r="H317" s="593" t="s">
        <v>20</v>
      </c>
      <c r="I317" s="401" t="s">
        <v>322</v>
      </c>
      <c r="J317" s="402">
        <v>0</v>
      </c>
      <c r="K317" s="402">
        <v>0</v>
      </c>
      <c r="L317" s="402">
        <v>0</v>
      </c>
      <c r="M317" s="402">
        <v>0</v>
      </c>
      <c r="N317" s="402">
        <v>0</v>
      </c>
      <c r="O317" s="402">
        <v>0</v>
      </c>
      <c r="P317" s="402">
        <v>0</v>
      </c>
      <c r="Q317" s="402">
        <v>0</v>
      </c>
      <c r="R317" s="402">
        <v>0</v>
      </c>
      <c r="S317" s="402">
        <v>0</v>
      </c>
      <c r="T317" s="402">
        <v>0</v>
      </c>
      <c r="U317" s="402">
        <v>0</v>
      </c>
      <c r="V317" s="401">
        <f t="shared" si="4"/>
        <v>0</v>
      </c>
      <c r="W317" s="401"/>
      <c r="X317" s="401"/>
      <c r="Y317" s="401"/>
      <c r="Z317" s="389"/>
      <c r="AA317" s="389"/>
      <c r="AB317" s="389"/>
      <c r="AC317" s="389"/>
      <c r="AD317" s="389"/>
      <c r="AE317" s="389"/>
      <c r="AF317" s="389"/>
      <c r="AG317" s="389"/>
      <c r="AH317" s="389"/>
      <c r="AI317" s="389"/>
      <c r="AJ317" s="389"/>
      <c r="AK317" s="389"/>
      <c r="AL317" s="389"/>
      <c r="AM317" s="389"/>
      <c r="AN317" s="389"/>
      <c r="AO317" s="389"/>
    </row>
    <row r="318" spans="1:41" x14ac:dyDescent="0.25">
      <c r="A318" s="595"/>
      <c r="B318" s="592"/>
      <c r="C318" s="592"/>
      <c r="D318" s="592"/>
      <c r="E318" s="592"/>
      <c r="F318" s="588"/>
      <c r="G318" s="588"/>
      <c r="H318" s="593"/>
      <c r="I318" s="401" t="s">
        <v>21</v>
      </c>
      <c r="J318" s="402">
        <v>0</v>
      </c>
      <c r="K318" s="402">
        <v>0</v>
      </c>
      <c r="L318" s="402">
        <v>0</v>
      </c>
      <c r="M318" s="402">
        <v>0</v>
      </c>
      <c r="N318" s="402">
        <v>0</v>
      </c>
      <c r="O318" s="402">
        <v>0</v>
      </c>
      <c r="P318" s="402">
        <v>0</v>
      </c>
      <c r="Q318" s="402">
        <v>0</v>
      </c>
      <c r="R318" s="402">
        <v>0</v>
      </c>
      <c r="S318" s="402">
        <v>0</v>
      </c>
      <c r="T318" s="402">
        <v>0</v>
      </c>
      <c r="U318" s="402">
        <v>0</v>
      </c>
      <c r="V318" s="401">
        <f t="shared" si="4"/>
        <v>0</v>
      </c>
      <c r="W318" s="401"/>
      <c r="X318" s="401"/>
      <c r="Y318" s="401"/>
      <c r="Z318" s="389"/>
      <c r="AA318" s="389"/>
      <c r="AB318" s="389"/>
      <c r="AC318" s="389"/>
      <c r="AD318" s="389"/>
      <c r="AE318" s="389"/>
      <c r="AF318" s="389"/>
      <c r="AG318" s="389"/>
      <c r="AH318" s="389"/>
      <c r="AI318" s="389"/>
      <c r="AJ318" s="389"/>
      <c r="AK318" s="389"/>
      <c r="AL318" s="389"/>
      <c r="AM318" s="389"/>
      <c r="AN318" s="389"/>
      <c r="AO318" s="389"/>
    </row>
    <row r="319" spans="1:41" x14ac:dyDescent="0.25">
      <c r="A319" s="595" t="s">
        <v>331</v>
      </c>
      <c r="B319" s="592"/>
      <c r="C319" s="592"/>
      <c r="D319" s="592"/>
      <c r="E319" s="592" t="s">
        <v>384</v>
      </c>
      <c r="F319" s="586" t="s">
        <v>23</v>
      </c>
      <c r="G319" s="596" t="s">
        <v>378</v>
      </c>
      <c r="H319" s="594" t="s">
        <v>17</v>
      </c>
      <c r="I319" s="401" t="s">
        <v>317</v>
      </c>
      <c r="J319" s="402">
        <v>20</v>
      </c>
      <c r="K319" s="402">
        <v>15</v>
      </c>
      <c r="L319" s="402">
        <v>0</v>
      </c>
      <c r="M319" s="402">
        <v>0</v>
      </c>
      <c r="N319" s="402">
        <v>0</v>
      </c>
      <c r="O319" s="402">
        <v>0</v>
      </c>
      <c r="P319" s="402">
        <v>0</v>
      </c>
      <c r="Q319" s="402">
        <v>0</v>
      </c>
      <c r="R319" s="402">
        <v>0</v>
      </c>
      <c r="S319" s="402">
        <v>0</v>
      </c>
      <c r="T319" s="402">
        <v>0</v>
      </c>
      <c r="U319" s="402">
        <v>0</v>
      </c>
      <c r="V319" s="401">
        <f t="shared" si="4"/>
        <v>0</v>
      </c>
      <c r="W319" s="401"/>
      <c r="X319" s="401"/>
      <c r="Y319" s="401"/>
      <c r="Z319" s="389"/>
      <c r="AA319" s="389"/>
      <c r="AB319" s="389"/>
      <c r="AC319" s="389"/>
      <c r="AD319" s="389"/>
      <c r="AE319" s="389"/>
      <c r="AF319" s="389"/>
      <c r="AG319" s="389"/>
      <c r="AH319" s="389"/>
      <c r="AI319" s="389"/>
      <c r="AJ319" s="389"/>
      <c r="AK319" s="389"/>
      <c r="AL319" s="389"/>
      <c r="AM319" s="389"/>
      <c r="AN319" s="389"/>
      <c r="AO319" s="389"/>
    </row>
    <row r="320" spans="1:41" x14ac:dyDescent="0.25">
      <c r="A320" s="595"/>
      <c r="B320" s="592"/>
      <c r="C320" s="592"/>
      <c r="D320" s="592"/>
      <c r="E320" s="592"/>
      <c r="F320" s="587"/>
      <c r="G320" s="597"/>
      <c r="H320" s="594"/>
      <c r="I320" s="401" t="s">
        <v>318</v>
      </c>
      <c r="J320" s="402">
        <v>25</v>
      </c>
      <c r="K320" s="402">
        <v>10</v>
      </c>
      <c r="L320" s="402">
        <v>0</v>
      </c>
      <c r="M320" s="402">
        <f>SUM(J320:L320)</f>
        <v>35</v>
      </c>
      <c r="N320" s="402">
        <v>35</v>
      </c>
      <c r="O320" s="402">
        <v>15</v>
      </c>
      <c r="P320" s="402">
        <v>0</v>
      </c>
      <c r="Q320" s="402">
        <f>SUM(N320:P320)</f>
        <v>50</v>
      </c>
      <c r="R320" s="402">
        <v>30</v>
      </c>
      <c r="S320" s="402">
        <v>27</v>
      </c>
      <c r="T320" s="402">
        <v>0</v>
      </c>
      <c r="U320" s="402">
        <f>SUM(R320:T320)</f>
        <v>57</v>
      </c>
      <c r="V320" s="401">
        <f t="shared" si="4"/>
        <v>142</v>
      </c>
      <c r="W320" s="401"/>
      <c r="X320" s="401"/>
      <c r="Y320" s="401"/>
      <c r="Z320" s="389"/>
      <c r="AA320" s="389"/>
      <c r="AB320" s="389"/>
      <c r="AC320" s="389"/>
      <c r="AD320" s="389"/>
      <c r="AE320" s="389"/>
      <c r="AF320" s="389"/>
      <c r="AG320" s="389"/>
      <c r="AH320" s="389"/>
      <c r="AI320" s="389"/>
      <c r="AJ320" s="389"/>
      <c r="AK320" s="389"/>
      <c r="AL320" s="389"/>
      <c r="AM320" s="389"/>
      <c r="AN320" s="389"/>
      <c r="AO320" s="389"/>
    </row>
    <row r="321" spans="1:41" x14ac:dyDescent="0.25">
      <c r="A321" s="595"/>
      <c r="B321" s="592"/>
      <c r="C321" s="592"/>
      <c r="D321" s="592"/>
      <c r="E321" s="592"/>
      <c r="F321" s="587"/>
      <c r="G321" s="597"/>
      <c r="H321" s="594"/>
      <c r="I321" s="401" t="s">
        <v>319</v>
      </c>
      <c r="J321" s="402">
        <v>10</v>
      </c>
      <c r="K321" s="402">
        <v>5</v>
      </c>
      <c r="L321" s="402">
        <v>0</v>
      </c>
      <c r="M321" s="402">
        <f>SUM(J321:L321)</f>
        <v>15</v>
      </c>
      <c r="N321" s="402">
        <v>30</v>
      </c>
      <c r="O321" s="402">
        <v>25</v>
      </c>
      <c r="P321" s="402">
        <v>0</v>
      </c>
      <c r="Q321" s="402">
        <f>SUM(N321:P321)</f>
        <v>55</v>
      </c>
      <c r="R321" s="404">
        <v>25</v>
      </c>
      <c r="S321" s="404">
        <v>20</v>
      </c>
      <c r="T321" s="404">
        <v>0</v>
      </c>
      <c r="U321" s="404">
        <f>SUM(R321:T321)</f>
        <v>45</v>
      </c>
      <c r="V321" s="401">
        <f t="shared" si="4"/>
        <v>115</v>
      </c>
      <c r="W321" s="401"/>
      <c r="X321" s="401"/>
      <c r="Y321" s="401"/>
      <c r="Z321" s="389"/>
      <c r="AA321" s="389"/>
      <c r="AB321" s="389"/>
      <c r="AC321" s="389"/>
      <c r="AD321" s="389"/>
      <c r="AE321" s="389"/>
      <c r="AF321" s="389"/>
      <c r="AG321" s="389"/>
      <c r="AH321" s="389"/>
      <c r="AI321" s="389"/>
      <c r="AJ321" s="389"/>
      <c r="AK321" s="389"/>
      <c r="AL321" s="389"/>
      <c r="AM321" s="389"/>
      <c r="AN321" s="389"/>
      <c r="AO321" s="389"/>
    </row>
    <row r="322" spans="1:41" x14ac:dyDescent="0.25">
      <c r="A322" s="595"/>
      <c r="B322" s="592"/>
      <c r="C322" s="592"/>
      <c r="D322" s="592"/>
      <c r="E322" s="592"/>
      <c r="F322" s="587"/>
      <c r="G322" s="597"/>
      <c r="H322" s="594"/>
      <c r="I322" s="401" t="s">
        <v>320</v>
      </c>
      <c r="J322" s="402">
        <v>15</v>
      </c>
      <c r="K322" s="402">
        <v>2</v>
      </c>
      <c r="L322" s="402">
        <v>0</v>
      </c>
      <c r="M322" s="402">
        <f>SUM(J322:L322)</f>
        <v>17</v>
      </c>
      <c r="N322" s="402">
        <v>15</v>
      </c>
      <c r="O322" s="402">
        <v>5</v>
      </c>
      <c r="P322" s="402">
        <v>0</v>
      </c>
      <c r="Q322" s="402">
        <f>SUM(N322:P322)</f>
        <v>20</v>
      </c>
      <c r="R322" s="404">
        <v>5</v>
      </c>
      <c r="S322" s="404">
        <v>2</v>
      </c>
      <c r="T322" s="404">
        <v>0</v>
      </c>
      <c r="U322" s="404">
        <f>SUM(R322:T322)</f>
        <v>7</v>
      </c>
      <c r="V322" s="401">
        <f t="shared" si="4"/>
        <v>44</v>
      </c>
      <c r="W322" s="401"/>
      <c r="X322" s="401"/>
      <c r="Y322" s="401"/>
      <c r="Z322" s="389"/>
      <c r="AA322" s="389"/>
      <c r="AB322" s="389"/>
      <c r="AC322" s="389"/>
      <c r="AD322" s="389"/>
      <c r="AE322" s="389"/>
      <c r="AF322" s="389"/>
      <c r="AG322" s="389"/>
      <c r="AH322" s="389"/>
      <c r="AI322" s="389"/>
      <c r="AJ322" s="389"/>
      <c r="AK322" s="389"/>
      <c r="AL322" s="389"/>
      <c r="AM322" s="389"/>
      <c r="AN322" s="389"/>
      <c r="AO322" s="389"/>
    </row>
    <row r="323" spans="1:41" x14ac:dyDescent="0.25">
      <c r="A323" s="595"/>
      <c r="B323" s="592"/>
      <c r="C323" s="592"/>
      <c r="D323" s="592"/>
      <c r="E323" s="592"/>
      <c r="F323" s="587"/>
      <c r="G323" s="597"/>
      <c r="H323" s="594"/>
      <c r="I323" s="401" t="s">
        <v>321</v>
      </c>
      <c r="J323" s="402">
        <v>0</v>
      </c>
      <c r="K323" s="402">
        <v>0</v>
      </c>
      <c r="L323" s="402">
        <v>0</v>
      </c>
      <c r="M323" s="402">
        <v>0</v>
      </c>
      <c r="N323" s="402">
        <v>0</v>
      </c>
      <c r="O323" s="402">
        <v>0</v>
      </c>
      <c r="P323" s="402">
        <v>0</v>
      </c>
      <c r="Q323" s="402">
        <v>0</v>
      </c>
      <c r="R323" s="402">
        <v>0</v>
      </c>
      <c r="S323" s="402">
        <v>0</v>
      </c>
      <c r="T323" s="402">
        <v>0</v>
      </c>
      <c r="U323" s="402">
        <v>0</v>
      </c>
      <c r="V323" s="401">
        <f t="shared" si="4"/>
        <v>0</v>
      </c>
      <c r="W323" s="401"/>
      <c r="X323" s="401"/>
      <c r="Y323" s="401"/>
      <c r="Z323" s="389"/>
      <c r="AA323" s="389"/>
      <c r="AB323" s="389"/>
      <c r="AC323" s="389"/>
      <c r="AD323" s="389"/>
      <c r="AE323" s="389"/>
      <c r="AF323" s="389"/>
      <c r="AG323" s="389"/>
      <c r="AH323" s="389"/>
      <c r="AI323" s="389"/>
      <c r="AJ323" s="389"/>
      <c r="AK323" s="389"/>
      <c r="AL323" s="389"/>
      <c r="AM323" s="389"/>
      <c r="AN323" s="389"/>
      <c r="AO323" s="389"/>
    </row>
    <row r="324" spans="1:41" x14ac:dyDescent="0.25">
      <c r="A324" s="595"/>
      <c r="B324" s="592"/>
      <c r="C324" s="592"/>
      <c r="D324" s="592"/>
      <c r="E324" s="592"/>
      <c r="F324" s="587"/>
      <c r="G324" s="597"/>
      <c r="H324" s="592" t="s">
        <v>18</v>
      </c>
      <c r="I324" s="401" t="s">
        <v>22</v>
      </c>
      <c r="J324" s="402">
        <v>0</v>
      </c>
      <c r="K324" s="402">
        <v>0</v>
      </c>
      <c r="L324" s="402">
        <v>0</v>
      </c>
      <c r="M324" s="402">
        <v>0</v>
      </c>
      <c r="N324" s="402">
        <v>0</v>
      </c>
      <c r="O324" s="402">
        <v>0</v>
      </c>
      <c r="P324" s="402">
        <v>0</v>
      </c>
      <c r="Q324" s="402">
        <v>0</v>
      </c>
      <c r="R324" s="402">
        <v>0</v>
      </c>
      <c r="S324" s="402">
        <v>0</v>
      </c>
      <c r="T324" s="402">
        <v>0</v>
      </c>
      <c r="U324" s="402">
        <v>0</v>
      </c>
      <c r="V324" s="401">
        <f t="shared" si="4"/>
        <v>0</v>
      </c>
      <c r="W324" s="401"/>
      <c r="X324" s="401"/>
      <c r="Y324" s="401"/>
      <c r="Z324" s="389"/>
      <c r="AA324" s="389"/>
      <c r="AB324" s="389"/>
      <c r="AC324" s="389"/>
      <c r="AD324" s="389"/>
      <c r="AE324" s="389"/>
      <c r="AF324" s="389"/>
      <c r="AG324" s="389"/>
      <c r="AH324" s="389"/>
      <c r="AI324" s="389"/>
      <c r="AJ324" s="389"/>
      <c r="AK324" s="389"/>
      <c r="AL324" s="389"/>
      <c r="AM324" s="389"/>
      <c r="AN324" s="389"/>
      <c r="AO324" s="389"/>
    </row>
    <row r="325" spans="1:41" x14ac:dyDescent="0.25">
      <c r="A325" s="595"/>
      <c r="B325" s="592"/>
      <c r="C325" s="592"/>
      <c r="D325" s="592"/>
      <c r="E325" s="592"/>
      <c r="F325" s="587"/>
      <c r="G325" s="597"/>
      <c r="H325" s="592"/>
      <c r="I325" s="401" t="s">
        <v>19</v>
      </c>
      <c r="J325" s="402">
        <v>0</v>
      </c>
      <c r="K325" s="402">
        <v>0</v>
      </c>
      <c r="L325" s="402">
        <v>0</v>
      </c>
      <c r="M325" s="402">
        <v>0</v>
      </c>
      <c r="N325" s="402">
        <v>0</v>
      </c>
      <c r="O325" s="402">
        <v>0</v>
      </c>
      <c r="P325" s="402">
        <v>0</v>
      </c>
      <c r="Q325" s="402">
        <v>0</v>
      </c>
      <c r="R325" s="402">
        <v>0</v>
      </c>
      <c r="S325" s="402">
        <v>0</v>
      </c>
      <c r="T325" s="402">
        <v>0</v>
      </c>
      <c r="U325" s="402">
        <v>0</v>
      </c>
      <c r="V325" s="401">
        <f t="shared" si="4"/>
        <v>0</v>
      </c>
      <c r="W325" s="401"/>
      <c r="X325" s="401"/>
      <c r="Y325" s="401"/>
      <c r="Z325" s="389"/>
      <c r="AA325" s="389"/>
      <c r="AB325" s="389"/>
      <c r="AC325" s="389"/>
      <c r="AD325" s="389"/>
      <c r="AE325" s="389"/>
      <c r="AF325" s="389"/>
      <c r="AG325" s="389"/>
      <c r="AH325" s="389"/>
      <c r="AI325" s="389"/>
      <c r="AJ325" s="389"/>
      <c r="AK325" s="389"/>
      <c r="AL325" s="389"/>
      <c r="AM325" s="389"/>
      <c r="AN325" s="389"/>
      <c r="AO325" s="389"/>
    </row>
    <row r="326" spans="1:41" x14ac:dyDescent="0.25">
      <c r="A326" s="595"/>
      <c r="B326" s="592"/>
      <c r="C326" s="592"/>
      <c r="D326" s="592"/>
      <c r="E326" s="592"/>
      <c r="F326" s="587"/>
      <c r="G326" s="597"/>
      <c r="H326" s="593" t="s">
        <v>20</v>
      </c>
      <c r="I326" s="401" t="s">
        <v>322</v>
      </c>
      <c r="J326" s="402">
        <v>0</v>
      </c>
      <c r="K326" s="402">
        <v>0</v>
      </c>
      <c r="L326" s="402">
        <v>0</v>
      </c>
      <c r="M326" s="402">
        <v>0</v>
      </c>
      <c r="N326" s="402">
        <v>0</v>
      </c>
      <c r="O326" s="402">
        <v>0</v>
      </c>
      <c r="P326" s="402">
        <v>0</v>
      </c>
      <c r="Q326" s="402">
        <v>0</v>
      </c>
      <c r="R326" s="402">
        <v>0</v>
      </c>
      <c r="S326" s="402">
        <v>0</v>
      </c>
      <c r="T326" s="402">
        <v>0</v>
      </c>
      <c r="U326" s="402">
        <v>0</v>
      </c>
      <c r="V326" s="401">
        <f t="shared" si="4"/>
        <v>0</v>
      </c>
      <c r="W326" s="401"/>
      <c r="X326" s="401"/>
      <c r="Y326" s="401"/>
      <c r="Z326" s="389"/>
      <c r="AA326" s="389"/>
      <c r="AB326" s="389"/>
      <c r="AC326" s="389"/>
      <c r="AD326" s="389"/>
      <c r="AE326" s="389"/>
      <c r="AF326" s="389"/>
      <c r="AG326" s="389"/>
      <c r="AH326" s="389"/>
      <c r="AI326" s="389"/>
      <c r="AJ326" s="389"/>
      <c r="AK326" s="389"/>
      <c r="AL326" s="389"/>
      <c r="AM326" s="389"/>
      <c r="AN326" s="389"/>
      <c r="AO326" s="389"/>
    </row>
    <row r="327" spans="1:41" x14ac:dyDescent="0.25">
      <c r="A327" s="595"/>
      <c r="B327" s="592"/>
      <c r="C327" s="592"/>
      <c r="D327" s="592"/>
      <c r="E327" s="592"/>
      <c r="F327" s="588"/>
      <c r="G327" s="598"/>
      <c r="H327" s="593"/>
      <c r="I327" s="401" t="s">
        <v>21</v>
      </c>
      <c r="J327" s="402">
        <v>0</v>
      </c>
      <c r="K327" s="402">
        <v>0</v>
      </c>
      <c r="L327" s="402">
        <v>0</v>
      </c>
      <c r="M327" s="402">
        <v>0</v>
      </c>
      <c r="N327" s="402">
        <v>0</v>
      </c>
      <c r="O327" s="402">
        <v>0</v>
      </c>
      <c r="P327" s="402">
        <v>0</v>
      </c>
      <c r="Q327" s="402">
        <v>0</v>
      </c>
      <c r="R327" s="402">
        <v>0</v>
      </c>
      <c r="S327" s="402">
        <v>0</v>
      </c>
      <c r="T327" s="402">
        <v>0</v>
      </c>
      <c r="U327" s="402">
        <v>0</v>
      </c>
      <c r="V327" s="401">
        <f t="shared" si="4"/>
        <v>0</v>
      </c>
      <c r="W327" s="401"/>
      <c r="X327" s="401"/>
      <c r="Y327" s="401"/>
      <c r="Z327" s="389"/>
      <c r="AA327" s="389"/>
      <c r="AB327" s="389"/>
      <c r="AC327" s="389"/>
      <c r="AD327" s="389"/>
      <c r="AE327" s="389"/>
      <c r="AF327" s="389"/>
      <c r="AG327" s="389"/>
      <c r="AH327" s="389"/>
      <c r="AI327" s="389"/>
      <c r="AJ327" s="389"/>
      <c r="AK327" s="389"/>
      <c r="AL327" s="389"/>
      <c r="AM327" s="389"/>
      <c r="AN327" s="389"/>
      <c r="AO327" s="389"/>
    </row>
    <row r="328" spans="1:41" x14ac:dyDescent="0.25">
      <c r="A328" s="595" t="s">
        <v>331</v>
      </c>
      <c r="B328" s="592"/>
      <c r="C328" s="592"/>
      <c r="D328" s="592"/>
      <c r="E328" s="592" t="s">
        <v>385</v>
      </c>
      <c r="F328" s="586" t="s">
        <v>23</v>
      </c>
      <c r="G328" s="586">
        <v>500</v>
      </c>
      <c r="H328" s="404"/>
      <c r="I328" s="401" t="s">
        <v>317</v>
      </c>
      <c r="J328" s="402">
        <v>0</v>
      </c>
      <c r="K328" s="402">
        <v>0</v>
      </c>
      <c r="L328" s="402">
        <v>0</v>
      </c>
      <c r="M328" s="402">
        <v>0</v>
      </c>
      <c r="N328" s="402">
        <v>0</v>
      </c>
      <c r="O328" s="402">
        <v>0</v>
      </c>
      <c r="P328" s="402">
        <v>0</v>
      </c>
      <c r="Q328" s="402">
        <v>0</v>
      </c>
      <c r="R328" s="402">
        <v>0</v>
      </c>
      <c r="S328" s="402">
        <v>0</v>
      </c>
      <c r="T328" s="402">
        <v>0</v>
      </c>
      <c r="U328" s="402">
        <v>0</v>
      </c>
      <c r="V328" s="401">
        <f t="shared" si="4"/>
        <v>0</v>
      </c>
      <c r="W328" s="401"/>
      <c r="X328" s="401"/>
      <c r="Y328" s="401"/>
      <c r="Z328" s="389"/>
      <c r="AA328" s="389"/>
      <c r="AB328" s="389"/>
      <c r="AC328" s="389"/>
      <c r="AD328" s="389"/>
      <c r="AE328" s="389"/>
      <c r="AF328" s="389"/>
      <c r="AG328" s="389"/>
      <c r="AH328" s="389"/>
      <c r="AI328" s="389"/>
      <c r="AJ328" s="389"/>
      <c r="AK328" s="389"/>
      <c r="AL328" s="389"/>
      <c r="AM328" s="389"/>
      <c r="AN328" s="389"/>
      <c r="AO328" s="389"/>
    </row>
    <row r="329" spans="1:41" x14ac:dyDescent="0.25">
      <c r="A329" s="595"/>
      <c r="B329" s="592"/>
      <c r="C329" s="592"/>
      <c r="D329" s="592"/>
      <c r="E329" s="592"/>
      <c r="F329" s="587"/>
      <c r="G329" s="587"/>
      <c r="H329" s="593"/>
      <c r="I329" s="401" t="s">
        <v>318</v>
      </c>
      <c r="J329" s="402">
        <v>0</v>
      </c>
      <c r="K329" s="402">
        <v>0</v>
      </c>
      <c r="L329" s="402">
        <v>0</v>
      </c>
      <c r="M329" s="402">
        <v>0</v>
      </c>
      <c r="N329" s="402">
        <v>0</v>
      </c>
      <c r="O329" s="402">
        <v>0</v>
      </c>
      <c r="P329" s="402">
        <v>0</v>
      </c>
      <c r="Q329" s="402">
        <v>0</v>
      </c>
      <c r="R329" s="402">
        <v>0</v>
      </c>
      <c r="S329" s="402">
        <v>0</v>
      </c>
      <c r="T329" s="402">
        <v>0</v>
      </c>
      <c r="U329" s="402">
        <v>0</v>
      </c>
      <c r="V329" s="401">
        <f t="shared" si="4"/>
        <v>0</v>
      </c>
      <c r="W329" s="401"/>
      <c r="X329" s="401"/>
      <c r="Y329" s="401"/>
      <c r="Z329" s="389"/>
      <c r="AA329" s="389"/>
      <c r="AB329" s="389"/>
      <c r="AC329" s="389"/>
      <c r="AD329" s="389"/>
      <c r="AE329" s="389"/>
      <c r="AF329" s="389"/>
      <c r="AG329" s="389"/>
      <c r="AH329" s="389"/>
      <c r="AI329" s="389"/>
      <c r="AJ329" s="389"/>
      <c r="AK329" s="389"/>
      <c r="AL329" s="389"/>
      <c r="AM329" s="389"/>
      <c r="AN329" s="389"/>
      <c r="AO329" s="389"/>
    </row>
    <row r="330" spans="1:41" x14ac:dyDescent="0.25">
      <c r="A330" s="595"/>
      <c r="B330" s="592"/>
      <c r="C330" s="592"/>
      <c r="D330" s="592"/>
      <c r="E330" s="592"/>
      <c r="F330" s="587"/>
      <c r="G330" s="587"/>
      <c r="H330" s="593"/>
      <c r="I330" s="401" t="s">
        <v>319</v>
      </c>
      <c r="J330" s="402">
        <v>0</v>
      </c>
      <c r="K330" s="402">
        <v>0</v>
      </c>
      <c r="L330" s="402">
        <v>0</v>
      </c>
      <c r="M330" s="402">
        <v>0</v>
      </c>
      <c r="N330" s="402">
        <v>0</v>
      </c>
      <c r="O330" s="402">
        <v>0</v>
      </c>
      <c r="P330" s="402">
        <v>0</v>
      </c>
      <c r="Q330" s="402">
        <v>0</v>
      </c>
      <c r="R330" s="402">
        <v>0</v>
      </c>
      <c r="S330" s="402">
        <v>0</v>
      </c>
      <c r="T330" s="402">
        <v>0</v>
      </c>
      <c r="U330" s="402">
        <v>0</v>
      </c>
      <c r="V330" s="401">
        <f t="shared" si="4"/>
        <v>0</v>
      </c>
      <c r="W330" s="401"/>
      <c r="X330" s="401"/>
      <c r="Y330" s="401"/>
      <c r="Z330" s="389"/>
      <c r="AA330" s="389"/>
      <c r="AB330" s="389"/>
      <c r="AC330" s="389"/>
      <c r="AD330" s="389"/>
      <c r="AE330" s="389"/>
      <c r="AF330" s="389"/>
      <c r="AG330" s="389"/>
      <c r="AH330" s="389"/>
      <c r="AI330" s="389"/>
      <c r="AJ330" s="389"/>
      <c r="AK330" s="389"/>
      <c r="AL330" s="389"/>
      <c r="AM330" s="389"/>
      <c r="AN330" s="389"/>
      <c r="AO330" s="389"/>
    </row>
    <row r="331" spans="1:41" x14ac:dyDescent="0.25">
      <c r="A331" s="595"/>
      <c r="B331" s="592"/>
      <c r="C331" s="592"/>
      <c r="D331" s="592"/>
      <c r="E331" s="592"/>
      <c r="F331" s="587"/>
      <c r="G331" s="587"/>
      <c r="H331" s="593"/>
      <c r="I331" s="401" t="s">
        <v>320</v>
      </c>
      <c r="J331" s="402">
        <v>0</v>
      </c>
      <c r="K331" s="402">
        <v>0</v>
      </c>
      <c r="L331" s="402">
        <v>0</v>
      </c>
      <c r="M331" s="402">
        <v>0</v>
      </c>
      <c r="N331" s="402">
        <v>0</v>
      </c>
      <c r="O331" s="402">
        <v>0</v>
      </c>
      <c r="P331" s="402">
        <v>0</v>
      </c>
      <c r="Q331" s="402">
        <v>0</v>
      </c>
      <c r="R331" s="402">
        <v>0</v>
      </c>
      <c r="S331" s="402">
        <v>0</v>
      </c>
      <c r="T331" s="402">
        <v>0</v>
      </c>
      <c r="U331" s="402">
        <v>0</v>
      </c>
      <c r="V331" s="401">
        <f t="shared" si="4"/>
        <v>0</v>
      </c>
      <c r="W331" s="401"/>
      <c r="X331" s="401"/>
      <c r="Y331" s="401"/>
      <c r="Z331" s="389"/>
      <c r="AA331" s="389"/>
      <c r="AB331" s="389"/>
      <c r="AC331" s="389"/>
      <c r="AD331" s="389"/>
      <c r="AE331" s="389"/>
      <c r="AF331" s="389"/>
      <c r="AG331" s="389"/>
      <c r="AH331" s="389"/>
      <c r="AI331" s="389"/>
      <c r="AJ331" s="389"/>
      <c r="AK331" s="389"/>
      <c r="AL331" s="389"/>
      <c r="AM331" s="389"/>
      <c r="AN331" s="389"/>
      <c r="AO331" s="389"/>
    </row>
    <row r="332" spans="1:41" x14ac:dyDescent="0.25">
      <c r="A332" s="595"/>
      <c r="B332" s="592"/>
      <c r="C332" s="592"/>
      <c r="D332" s="592"/>
      <c r="E332" s="592"/>
      <c r="F332" s="587"/>
      <c r="G332" s="587"/>
      <c r="H332" s="593"/>
      <c r="I332" s="401" t="s">
        <v>321</v>
      </c>
      <c r="J332" s="402">
        <v>0</v>
      </c>
      <c r="K332" s="402">
        <v>0</v>
      </c>
      <c r="L332" s="402">
        <v>0</v>
      </c>
      <c r="M332" s="402">
        <v>0</v>
      </c>
      <c r="N332" s="402">
        <v>0</v>
      </c>
      <c r="O332" s="402">
        <v>0</v>
      </c>
      <c r="P332" s="402">
        <v>0</v>
      </c>
      <c r="Q332" s="402">
        <v>0</v>
      </c>
      <c r="R332" s="402">
        <v>0</v>
      </c>
      <c r="S332" s="402">
        <v>0</v>
      </c>
      <c r="T332" s="402">
        <v>0</v>
      </c>
      <c r="U332" s="402">
        <v>0</v>
      </c>
      <c r="V332" s="401">
        <f t="shared" si="4"/>
        <v>0</v>
      </c>
      <c r="W332" s="401"/>
      <c r="X332" s="401"/>
      <c r="Y332" s="401"/>
      <c r="Z332" s="389"/>
      <c r="AA332" s="389"/>
      <c r="AB332" s="389"/>
      <c r="AC332" s="389"/>
      <c r="AD332" s="389"/>
      <c r="AE332" s="389"/>
      <c r="AF332" s="389"/>
      <c r="AG332" s="389"/>
      <c r="AH332" s="389"/>
      <c r="AI332" s="389"/>
      <c r="AJ332" s="389"/>
      <c r="AK332" s="389"/>
      <c r="AL332" s="389"/>
      <c r="AM332" s="389"/>
      <c r="AN332" s="389"/>
      <c r="AO332" s="389"/>
    </row>
    <row r="333" spans="1:41" x14ac:dyDescent="0.25">
      <c r="A333" s="595"/>
      <c r="B333" s="592"/>
      <c r="C333" s="592"/>
      <c r="D333" s="592"/>
      <c r="E333" s="592"/>
      <c r="F333" s="587"/>
      <c r="G333" s="587"/>
      <c r="H333" s="593"/>
      <c r="I333" s="401" t="s">
        <v>22</v>
      </c>
      <c r="J333" s="402">
        <v>0</v>
      </c>
      <c r="K333" s="402">
        <v>0</v>
      </c>
      <c r="L333" s="402">
        <v>0</v>
      </c>
      <c r="M333" s="402">
        <v>0</v>
      </c>
      <c r="N333" s="402">
        <v>0</v>
      </c>
      <c r="O333" s="402">
        <v>0</v>
      </c>
      <c r="P333" s="402">
        <v>0</v>
      </c>
      <c r="Q333" s="402">
        <v>0</v>
      </c>
      <c r="R333" s="402">
        <v>0</v>
      </c>
      <c r="S333" s="402">
        <v>0</v>
      </c>
      <c r="T333" s="402">
        <v>0</v>
      </c>
      <c r="U333" s="402">
        <v>0</v>
      </c>
      <c r="V333" s="401">
        <f t="shared" si="4"/>
        <v>0</v>
      </c>
      <c r="W333" s="401"/>
      <c r="X333" s="401"/>
      <c r="Y333" s="401"/>
      <c r="Z333" s="389"/>
      <c r="AA333" s="389"/>
      <c r="AB333" s="389"/>
      <c r="AC333" s="389"/>
      <c r="AD333" s="389"/>
      <c r="AE333" s="389"/>
      <c r="AF333" s="389"/>
      <c r="AG333" s="389"/>
      <c r="AH333" s="389"/>
      <c r="AI333" s="389"/>
      <c r="AJ333" s="389"/>
      <c r="AK333" s="389"/>
      <c r="AL333" s="389"/>
      <c r="AM333" s="389"/>
      <c r="AN333" s="389"/>
      <c r="AO333" s="389"/>
    </row>
    <row r="334" spans="1:41" x14ac:dyDescent="0.25">
      <c r="A334" s="595"/>
      <c r="B334" s="592"/>
      <c r="C334" s="592"/>
      <c r="D334" s="592"/>
      <c r="E334" s="592"/>
      <c r="F334" s="587"/>
      <c r="G334" s="587"/>
      <c r="H334" s="593"/>
      <c r="I334" s="401" t="s">
        <v>19</v>
      </c>
      <c r="J334" s="402">
        <v>0</v>
      </c>
      <c r="K334" s="402">
        <v>0</v>
      </c>
      <c r="L334" s="402">
        <v>0</v>
      </c>
      <c r="M334" s="402">
        <v>0</v>
      </c>
      <c r="N334" s="402">
        <v>0</v>
      </c>
      <c r="O334" s="402">
        <v>0</v>
      </c>
      <c r="P334" s="402">
        <v>0</v>
      </c>
      <c r="Q334" s="402">
        <v>0</v>
      </c>
      <c r="R334" s="402">
        <v>0</v>
      </c>
      <c r="S334" s="402">
        <v>0</v>
      </c>
      <c r="T334" s="402">
        <v>0</v>
      </c>
      <c r="U334" s="402">
        <v>0</v>
      </c>
      <c r="V334" s="401">
        <f t="shared" si="4"/>
        <v>0</v>
      </c>
      <c r="W334" s="401"/>
      <c r="X334" s="401"/>
      <c r="Y334" s="401"/>
      <c r="Z334" s="389"/>
      <c r="AA334" s="389"/>
      <c r="AB334" s="389"/>
      <c r="AC334" s="389"/>
      <c r="AD334" s="389"/>
      <c r="AE334" s="389"/>
      <c r="AF334" s="389"/>
      <c r="AG334" s="389"/>
      <c r="AH334" s="389"/>
      <c r="AI334" s="389"/>
      <c r="AJ334" s="389"/>
      <c r="AK334" s="389"/>
      <c r="AL334" s="389"/>
      <c r="AM334" s="389"/>
      <c r="AN334" s="389"/>
      <c r="AO334" s="389"/>
    </row>
    <row r="335" spans="1:41" x14ac:dyDescent="0.25">
      <c r="A335" s="595"/>
      <c r="B335" s="592"/>
      <c r="C335" s="592"/>
      <c r="D335" s="592"/>
      <c r="E335" s="592"/>
      <c r="F335" s="587"/>
      <c r="G335" s="587"/>
      <c r="H335" s="593"/>
      <c r="I335" s="401" t="s">
        <v>322</v>
      </c>
      <c r="J335" s="402">
        <v>0</v>
      </c>
      <c r="K335" s="402">
        <v>0</v>
      </c>
      <c r="L335" s="402">
        <v>0</v>
      </c>
      <c r="M335" s="402">
        <v>0</v>
      </c>
      <c r="N335" s="402">
        <v>0</v>
      </c>
      <c r="O335" s="402">
        <v>0</v>
      </c>
      <c r="P335" s="402">
        <v>0</v>
      </c>
      <c r="Q335" s="402">
        <v>0</v>
      </c>
      <c r="R335" s="402">
        <v>0</v>
      </c>
      <c r="S335" s="402">
        <v>0</v>
      </c>
      <c r="T335" s="402">
        <v>0</v>
      </c>
      <c r="U335" s="402">
        <v>0</v>
      </c>
      <c r="V335" s="401">
        <f t="shared" si="4"/>
        <v>0</v>
      </c>
      <c r="W335" s="401"/>
      <c r="X335" s="401"/>
      <c r="Y335" s="401"/>
      <c r="Z335" s="389"/>
      <c r="AA335" s="389"/>
      <c r="AB335" s="389"/>
      <c r="AC335" s="389"/>
      <c r="AD335" s="389"/>
      <c r="AE335" s="389"/>
      <c r="AF335" s="389"/>
      <c r="AG335" s="389"/>
      <c r="AH335" s="389"/>
      <c r="AI335" s="389"/>
      <c r="AJ335" s="389"/>
      <c r="AK335" s="389"/>
      <c r="AL335" s="389"/>
      <c r="AM335" s="389"/>
      <c r="AN335" s="389"/>
      <c r="AO335" s="389"/>
    </row>
    <row r="336" spans="1:41" x14ac:dyDescent="0.25">
      <c r="A336" s="595"/>
      <c r="B336" s="592"/>
      <c r="C336" s="592"/>
      <c r="D336" s="592"/>
      <c r="E336" s="592"/>
      <c r="F336" s="588"/>
      <c r="G336" s="588"/>
      <c r="H336" s="593"/>
      <c r="I336" s="401" t="s">
        <v>21</v>
      </c>
      <c r="J336" s="402">
        <v>0</v>
      </c>
      <c r="K336" s="402">
        <v>0</v>
      </c>
      <c r="L336" s="402">
        <v>0</v>
      </c>
      <c r="M336" s="402">
        <v>0</v>
      </c>
      <c r="N336" s="402">
        <v>0</v>
      </c>
      <c r="O336" s="402">
        <v>0</v>
      </c>
      <c r="P336" s="402">
        <v>0</v>
      </c>
      <c r="Q336" s="402">
        <v>0</v>
      </c>
      <c r="R336" s="402">
        <v>0</v>
      </c>
      <c r="S336" s="402">
        <v>0</v>
      </c>
      <c r="T336" s="402">
        <v>0</v>
      </c>
      <c r="U336" s="402">
        <v>0</v>
      </c>
      <c r="V336" s="401">
        <f t="shared" si="4"/>
        <v>0</v>
      </c>
      <c r="W336" s="401"/>
      <c r="X336" s="401"/>
      <c r="Y336" s="401"/>
      <c r="Z336" s="389"/>
      <c r="AA336" s="389"/>
      <c r="AB336" s="389"/>
      <c r="AC336" s="389"/>
      <c r="AD336" s="389"/>
      <c r="AE336" s="389"/>
      <c r="AF336" s="389"/>
      <c r="AG336" s="389"/>
      <c r="AH336" s="389"/>
      <c r="AI336" s="389"/>
      <c r="AJ336" s="389"/>
      <c r="AK336" s="389"/>
      <c r="AL336" s="389"/>
      <c r="AM336" s="389"/>
      <c r="AN336" s="389"/>
      <c r="AO336" s="389"/>
    </row>
    <row r="337" spans="1:41" ht="22.5" customHeight="1" x14ac:dyDescent="0.25">
      <c r="A337" s="592" t="s">
        <v>386</v>
      </c>
      <c r="B337" s="594">
        <v>15529</v>
      </c>
      <c r="C337" s="592" t="s">
        <v>387</v>
      </c>
      <c r="D337" s="592" t="s">
        <v>388</v>
      </c>
      <c r="E337" s="592" t="s">
        <v>389</v>
      </c>
      <c r="F337" s="586" t="s">
        <v>246</v>
      </c>
      <c r="G337" s="586" t="s">
        <v>390</v>
      </c>
      <c r="H337" s="594" t="s">
        <v>17</v>
      </c>
      <c r="I337" s="401" t="s">
        <v>317</v>
      </c>
      <c r="J337" s="402">
        <v>1280</v>
      </c>
      <c r="K337" s="402">
        <v>1270</v>
      </c>
      <c r="L337" s="402">
        <v>0</v>
      </c>
      <c r="M337" s="402">
        <f>SUM(K337,J337)</f>
        <v>2550</v>
      </c>
      <c r="N337" s="404">
        <v>2650</v>
      </c>
      <c r="O337" s="404">
        <v>2440</v>
      </c>
      <c r="P337" s="404">
        <v>0</v>
      </c>
      <c r="Q337" s="404">
        <f>SUM(O337,N337)</f>
        <v>5090</v>
      </c>
      <c r="R337" s="404">
        <v>5150</v>
      </c>
      <c r="S337" s="404">
        <v>4150</v>
      </c>
      <c r="T337" s="404">
        <v>0</v>
      </c>
      <c r="U337" s="404">
        <f>SUM(R337,S337,T337)</f>
        <v>9300</v>
      </c>
      <c r="V337" s="401">
        <f t="shared" ref="V337:V361" si="5">SUM(M337,Q337,U337)</f>
        <v>16940</v>
      </c>
      <c r="W337" s="401"/>
      <c r="X337" s="401"/>
      <c r="Y337" s="401"/>
      <c r="Z337" s="389"/>
      <c r="AA337" s="389"/>
      <c r="AB337" s="389"/>
      <c r="AC337" s="389"/>
      <c r="AD337" s="389"/>
      <c r="AE337" s="389"/>
      <c r="AF337" s="389"/>
      <c r="AG337" s="389"/>
      <c r="AH337" s="389"/>
      <c r="AI337" s="389"/>
      <c r="AJ337" s="389"/>
      <c r="AK337" s="389"/>
      <c r="AL337" s="389"/>
      <c r="AM337" s="389"/>
      <c r="AN337" s="389"/>
      <c r="AO337" s="389"/>
    </row>
    <row r="338" spans="1:41" x14ac:dyDescent="0.25">
      <c r="A338" s="592"/>
      <c r="B338" s="594"/>
      <c r="C338" s="592"/>
      <c r="D338" s="592"/>
      <c r="E338" s="592"/>
      <c r="F338" s="587"/>
      <c r="G338" s="587"/>
      <c r="H338" s="594"/>
      <c r="I338" s="401" t="s">
        <v>318</v>
      </c>
      <c r="J338" s="404">
        <v>800</v>
      </c>
      <c r="K338" s="404">
        <v>945</v>
      </c>
      <c r="L338" s="404">
        <v>0</v>
      </c>
      <c r="M338" s="404">
        <f>SUM(K338,J338)</f>
        <v>1745</v>
      </c>
      <c r="N338" s="404">
        <v>1395</v>
      </c>
      <c r="O338" s="404">
        <v>1400</v>
      </c>
      <c r="P338" s="404">
        <v>0</v>
      </c>
      <c r="Q338" s="404">
        <f>SUM(O338,N338)</f>
        <v>2795</v>
      </c>
      <c r="R338" s="404">
        <v>1210</v>
      </c>
      <c r="S338" s="404">
        <v>1550</v>
      </c>
      <c r="T338" s="404">
        <v>0</v>
      </c>
      <c r="U338" s="404">
        <f>SUM(R338,S338)</f>
        <v>2760</v>
      </c>
      <c r="V338" s="401">
        <f t="shared" si="5"/>
        <v>7300</v>
      </c>
      <c r="W338" s="401"/>
      <c r="X338" s="401"/>
      <c r="Y338" s="401"/>
      <c r="Z338" s="389"/>
      <c r="AA338" s="389"/>
      <c r="AB338" s="389"/>
      <c r="AC338" s="389"/>
      <c r="AD338" s="389"/>
      <c r="AE338" s="389"/>
      <c r="AF338" s="389"/>
      <c r="AG338" s="389"/>
      <c r="AH338" s="389"/>
      <c r="AI338" s="389"/>
      <c r="AJ338" s="389"/>
      <c r="AK338" s="389"/>
      <c r="AL338" s="389"/>
      <c r="AM338" s="389"/>
      <c r="AN338" s="389"/>
      <c r="AO338" s="389"/>
    </row>
    <row r="339" spans="1:41" x14ac:dyDescent="0.25">
      <c r="A339" s="592"/>
      <c r="B339" s="594"/>
      <c r="C339" s="592"/>
      <c r="D339" s="592"/>
      <c r="E339" s="592"/>
      <c r="F339" s="587"/>
      <c r="G339" s="587"/>
      <c r="H339" s="594"/>
      <c r="I339" s="401" t="s">
        <v>319</v>
      </c>
      <c r="J339" s="404">
        <v>485</v>
      </c>
      <c r="K339" s="404">
        <v>580</v>
      </c>
      <c r="L339" s="404">
        <v>0</v>
      </c>
      <c r="M339" s="404">
        <f>SUM(K339,J339)</f>
        <v>1065</v>
      </c>
      <c r="N339" s="404">
        <v>485</v>
      </c>
      <c r="O339" s="404">
        <v>595</v>
      </c>
      <c r="P339" s="404">
        <v>0</v>
      </c>
      <c r="Q339" s="404">
        <f>SUM(O339,N339)</f>
        <v>1080</v>
      </c>
      <c r="R339" s="404">
        <v>750</v>
      </c>
      <c r="S339" s="404">
        <v>980</v>
      </c>
      <c r="T339" s="404">
        <v>0</v>
      </c>
      <c r="U339" s="404">
        <f>SUM(S339:T339,R339)</f>
        <v>1730</v>
      </c>
      <c r="V339" s="401">
        <f t="shared" si="5"/>
        <v>3875</v>
      </c>
      <c r="W339" s="401"/>
      <c r="X339" s="401"/>
      <c r="Y339" s="401"/>
      <c r="Z339" s="389"/>
      <c r="AA339" s="389"/>
      <c r="AB339" s="389"/>
      <c r="AC339" s="389"/>
      <c r="AD339" s="389"/>
      <c r="AE339" s="389"/>
      <c r="AF339" s="389"/>
      <c r="AG339" s="389"/>
      <c r="AH339" s="389"/>
      <c r="AI339" s="389"/>
      <c r="AJ339" s="389"/>
      <c r="AK339" s="389"/>
      <c r="AL339" s="389"/>
      <c r="AM339" s="389"/>
      <c r="AN339" s="389"/>
      <c r="AO339" s="389"/>
    </row>
    <row r="340" spans="1:41" x14ac:dyDescent="0.25">
      <c r="A340" s="592"/>
      <c r="B340" s="594"/>
      <c r="C340" s="592"/>
      <c r="D340" s="592"/>
      <c r="E340" s="592"/>
      <c r="F340" s="587"/>
      <c r="G340" s="587"/>
      <c r="H340" s="594"/>
      <c r="I340" s="401" t="s">
        <v>320</v>
      </c>
      <c r="J340" s="404">
        <v>825</v>
      </c>
      <c r="K340" s="404">
        <v>965</v>
      </c>
      <c r="L340" s="404">
        <v>0</v>
      </c>
      <c r="M340" s="404">
        <f>SUM(K340,J340)</f>
        <v>1790</v>
      </c>
      <c r="N340" s="404">
        <v>370</v>
      </c>
      <c r="O340" s="404">
        <v>525</v>
      </c>
      <c r="P340" s="404">
        <v>0</v>
      </c>
      <c r="Q340" s="404">
        <f>SUM(O340,N340)</f>
        <v>895</v>
      </c>
      <c r="R340" s="404">
        <v>1200</v>
      </c>
      <c r="S340" s="404">
        <v>1400</v>
      </c>
      <c r="T340" s="404">
        <v>0</v>
      </c>
      <c r="U340" s="404">
        <f>SUM(S340:T340,R340)</f>
        <v>2600</v>
      </c>
      <c r="V340" s="401">
        <f t="shared" si="5"/>
        <v>5285</v>
      </c>
      <c r="W340" s="401"/>
      <c r="X340" s="401"/>
      <c r="Y340" s="401"/>
      <c r="Z340" s="389"/>
      <c r="AA340" s="389"/>
      <c r="AB340" s="389"/>
      <c r="AC340" s="389"/>
      <c r="AD340" s="389"/>
      <c r="AE340" s="389"/>
      <c r="AF340" s="389"/>
      <c r="AG340" s="389"/>
      <c r="AH340" s="389"/>
      <c r="AI340" s="389"/>
      <c r="AJ340" s="389"/>
      <c r="AK340" s="389"/>
      <c r="AL340" s="389"/>
      <c r="AM340" s="389"/>
      <c r="AN340" s="389"/>
      <c r="AO340" s="389"/>
    </row>
    <row r="341" spans="1:41" x14ac:dyDescent="0.25">
      <c r="A341" s="592"/>
      <c r="B341" s="594"/>
      <c r="C341" s="592"/>
      <c r="D341" s="592"/>
      <c r="E341" s="592"/>
      <c r="F341" s="587"/>
      <c r="G341" s="587"/>
      <c r="H341" s="594"/>
      <c r="I341" s="401" t="s">
        <v>321</v>
      </c>
      <c r="J341" s="404">
        <v>75</v>
      </c>
      <c r="K341" s="404">
        <v>92</v>
      </c>
      <c r="L341" s="404">
        <v>0</v>
      </c>
      <c r="M341" s="404">
        <f>SUM(K341,J341)</f>
        <v>167</v>
      </c>
      <c r="N341" s="404">
        <v>35</v>
      </c>
      <c r="O341" s="404">
        <v>55</v>
      </c>
      <c r="P341" s="404">
        <v>0</v>
      </c>
      <c r="Q341" s="404">
        <f>SUM(O341,N341)</f>
        <v>90</v>
      </c>
      <c r="R341" s="404">
        <v>50</v>
      </c>
      <c r="S341" s="404">
        <v>60</v>
      </c>
      <c r="T341" s="404">
        <v>0</v>
      </c>
      <c r="U341" s="404">
        <f>SUM(S341:T341,R341)</f>
        <v>110</v>
      </c>
      <c r="V341" s="401">
        <f t="shared" si="5"/>
        <v>367</v>
      </c>
      <c r="W341" s="401"/>
      <c r="X341" s="401"/>
      <c r="Y341" s="401"/>
      <c r="Z341" s="389"/>
      <c r="AA341" s="389"/>
      <c r="AB341" s="389"/>
      <c r="AC341" s="389"/>
      <c r="AD341" s="389"/>
      <c r="AE341" s="389"/>
      <c r="AF341" s="389"/>
      <c r="AG341" s="389"/>
      <c r="AH341" s="389"/>
      <c r="AI341" s="389"/>
      <c r="AJ341" s="389"/>
      <c r="AK341" s="389"/>
      <c r="AL341" s="389"/>
      <c r="AM341" s="389"/>
      <c r="AN341" s="389"/>
      <c r="AO341" s="389"/>
    </row>
    <row r="342" spans="1:41" x14ac:dyDescent="0.25">
      <c r="A342" s="592"/>
      <c r="B342" s="594"/>
      <c r="C342" s="592"/>
      <c r="D342" s="592"/>
      <c r="E342" s="592"/>
      <c r="F342" s="587"/>
      <c r="G342" s="587"/>
      <c r="H342" s="406" t="s">
        <v>18</v>
      </c>
      <c r="I342" s="401" t="s">
        <v>19</v>
      </c>
      <c r="J342" s="402">
        <v>0</v>
      </c>
      <c r="K342" s="402">
        <v>0</v>
      </c>
      <c r="L342" s="402">
        <v>0</v>
      </c>
      <c r="M342" s="402">
        <v>0</v>
      </c>
      <c r="N342" s="402">
        <v>0</v>
      </c>
      <c r="O342" s="402">
        <v>0</v>
      </c>
      <c r="P342" s="402">
        <v>0</v>
      </c>
      <c r="Q342" s="402">
        <v>0</v>
      </c>
      <c r="R342" s="402">
        <v>0</v>
      </c>
      <c r="S342" s="402">
        <v>0</v>
      </c>
      <c r="T342" s="402">
        <v>0</v>
      </c>
      <c r="U342" s="402">
        <v>0</v>
      </c>
      <c r="V342" s="401">
        <f t="shared" si="5"/>
        <v>0</v>
      </c>
      <c r="W342" s="401"/>
      <c r="X342" s="401"/>
      <c r="Y342" s="401"/>
      <c r="Z342" s="389"/>
      <c r="AA342" s="389"/>
      <c r="AB342" s="389"/>
      <c r="AC342" s="389"/>
      <c r="AD342" s="389"/>
      <c r="AE342" s="389"/>
      <c r="AF342" s="389"/>
      <c r="AG342" s="389"/>
      <c r="AH342" s="389"/>
      <c r="AI342" s="389"/>
      <c r="AJ342" s="389"/>
      <c r="AK342" s="389"/>
      <c r="AL342" s="389"/>
      <c r="AM342" s="389"/>
      <c r="AN342" s="389"/>
      <c r="AO342" s="389"/>
    </row>
    <row r="343" spans="1:41" x14ac:dyDescent="0.25">
      <c r="A343" s="592"/>
      <c r="B343" s="594"/>
      <c r="C343" s="592"/>
      <c r="D343" s="592"/>
      <c r="E343" s="592"/>
      <c r="F343" s="587"/>
      <c r="G343" s="587"/>
      <c r="H343" s="593" t="s">
        <v>20</v>
      </c>
      <c r="I343" s="401" t="s">
        <v>322</v>
      </c>
      <c r="J343" s="402">
        <v>0</v>
      </c>
      <c r="K343" s="402">
        <v>0</v>
      </c>
      <c r="L343" s="402">
        <v>0</v>
      </c>
      <c r="M343" s="402">
        <v>0</v>
      </c>
      <c r="N343" s="402">
        <v>0</v>
      </c>
      <c r="O343" s="402">
        <v>0</v>
      </c>
      <c r="P343" s="402">
        <v>0</v>
      </c>
      <c r="Q343" s="402">
        <v>0</v>
      </c>
      <c r="R343" s="402">
        <v>0</v>
      </c>
      <c r="S343" s="402">
        <v>0</v>
      </c>
      <c r="T343" s="402">
        <v>0</v>
      </c>
      <c r="U343" s="402">
        <v>0</v>
      </c>
      <c r="V343" s="401">
        <f t="shared" si="5"/>
        <v>0</v>
      </c>
      <c r="W343" s="401"/>
      <c r="X343" s="401"/>
      <c r="Y343" s="401"/>
      <c r="Z343" s="389"/>
      <c r="AA343" s="389"/>
      <c r="AB343" s="389"/>
      <c r="AC343" s="389"/>
      <c r="AD343" s="389"/>
      <c r="AE343" s="389"/>
      <c r="AF343" s="389"/>
      <c r="AG343" s="389"/>
      <c r="AH343" s="389"/>
      <c r="AI343" s="389"/>
      <c r="AJ343" s="389"/>
      <c r="AK343" s="389"/>
      <c r="AL343" s="389"/>
      <c r="AM343" s="389"/>
      <c r="AN343" s="389"/>
      <c r="AO343" s="389"/>
    </row>
    <row r="344" spans="1:41" x14ac:dyDescent="0.25">
      <c r="A344" s="592"/>
      <c r="B344" s="594"/>
      <c r="C344" s="592"/>
      <c r="D344" s="592"/>
      <c r="E344" s="592"/>
      <c r="F344" s="588"/>
      <c r="G344" s="588"/>
      <c r="H344" s="593"/>
      <c r="I344" s="401" t="s">
        <v>21</v>
      </c>
      <c r="J344" s="402">
        <v>0</v>
      </c>
      <c r="K344" s="402">
        <v>0</v>
      </c>
      <c r="L344" s="402">
        <v>0</v>
      </c>
      <c r="M344" s="402">
        <v>0</v>
      </c>
      <c r="N344" s="402">
        <v>0</v>
      </c>
      <c r="O344" s="402">
        <v>0</v>
      </c>
      <c r="P344" s="402">
        <v>0</v>
      </c>
      <c r="Q344" s="402">
        <v>0</v>
      </c>
      <c r="R344" s="402">
        <v>0</v>
      </c>
      <c r="S344" s="402">
        <v>0</v>
      </c>
      <c r="T344" s="402">
        <v>0</v>
      </c>
      <c r="U344" s="402">
        <v>0</v>
      </c>
      <c r="V344" s="401">
        <f t="shared" si="5"/>
        <v>0</v>
      </c>
      <c r="W344" s="401"/>
      <c r="X344" s="401"/>
      <c r="Y344" s="401"/>
      <c r="Z344" s="389"/>
      <c r="AA344" s="389"/>
      <c r="AB344" s="389"/>
      <c r="AC344" s="389"/>
      <c r="AD344" s="389"/>
      <c r="AE344" s="389"/>
      <c r="AF344" s="389"/>
      <c r="AG344" s="389"/>
      <c r="AH344" s="389"/>
      <c r="AI344" s="389"/>
      <c r="AJ344" s="389"/>
      <c r="AK344" s="389"/>
      <c r="AL344" s="389"/>
      <c r="AM344" s="389"/>
      <c r="AN344" s="389"/>
      <c r="AO344" s="389"/>
    </row>
    <row r="345" spans="1:41" x14ac:dyDescent="0.25">
      <c r="A345" s="592"/>
      <c r="B345" s="594"/>
      <c r="C345" s="592"/>
      <c r="D345" s="592"/>
      <c r="E345" s="592" t="s">
        <v>391</v>
      </c>
      <c r="F345" s="586" t="s">
        <v>246</v>
      </c>
      <c r="G345" s="586" t="s">
        <v>392</v>
      </c>
      <c r="H345" s="594" t="s">
        <v>17</v>
      </c>
      <c r="I345" s="401" t="s">
        <v>317</v>
      </c>
      <c r="J345" s="404">
        <v>0</v>
      </c>
      <c r="K345" s="404">
        <v>0</v>
      </c>
      <c r="L345" s="404">
        <v>0</v>
      </c>
      <c r="M345" s="404">
        <f>SUM(J345:L345)</f>
        <v>0</v>
      </c>
      <c r="N345" s="404">
        <v>80</v>
      </c>
      <c r="O345" s="404">
        <v>95</v>
      </c>
      <c r="P345" s="404">
        <v>0</v>
      </c>
      <c r="Q345" s="404">
        <f>SUM(N345:P345)</f>
        <v>175</v>
      </c>
      <c r="R345" s="404">
        <v>120</v>
      </c>
      <c r="S345" s="404">
        <v>110</v>
      </c>
      <c r="T345" s="404">
        <v>0</v>
      </c>
      <c r="U345" s="404">
        <f>SUM(S345,R345)</f>
        <v>230</v>
      </c>
      <c r="V345" s="401">
        <f t="shared" si="5"/>
        <v>405</v>
      </c>
      <c r="W345" s="401"/>
      <c r="X345" s="401"/>
      <c r="Y345" s="401"/>
      <c r="Z345" s="389"/>
      <c r="AA345" s="389"/>
      <c r="AB345" s="389"/>
      <c r="AC345" s="389"/>
      <c r="AD345" s="389"/>
      <c r="AE345" s="389"/>
      <c r="AF345" s="389"/>
      <c r="AG345" s="389"/>
      <c r="AH345" s="389"/>
      <c r="AI345" s="389"/>
      <c r="AJ345" s="389"/>
      <c r="AK345" s="389"/>
      <c r="AL345" s="389"/>
      <c r="AM345" s="389"/>
      <c r="AN345" s="389"/>
      <c r="AO345" s="389"/>
    </row>
    <row r="346" spans="1:41" x14ac:dyDescent="0.25">
      <c r="A346" s="592"/>
      <c r="B346" s="594"/>
      <c r="C346" s="592"/>
      <c r="D346" s="592"/>
      <c r="E346" s="592"/>
      <c r="F346" s="587"/>
      <c r="G346" s="587"/>
      <c r="H346" s="594"/>
      <c r="I346" s="401" t="s">
        <v>318</v>
      </c>
      <c r="J346" s="404">
        <v>0</v>
      </c>
      <c r="K346" s="404">
        <v>0</v>
      </c>
      <c r="L346" s="404">
        <v>0</v>
      </c>
      <c r="M346" s="404">
        <f>SUM(J346:L346)</f>
        <v>0</v>
      </c>
      <c r="N346" s="404">
        <v>410</v>
      </c>
      <c r="O346" s="404">
        <v>340</v>
      </c>
      <c r="P346" s="404">
        <v>0</v>
      </c>
      <c r="Q346" s="404">
        <f>SUM(N346:P346)</f>
        <v>750</v>
      </c>
      <c r="R346" s="404">
        <v>890</v>
      </c>
      <c r="S346" s="404">
        <v>630</v>
      </c>
      <c r="T346" s="404">
        <v>0</v>
      </c>
      <c r="U346" s="404">
        <f>SUM(S346,R346)</f>
        <v>1520</v>
      </c>
      <c r="V346" s="401">
        <f t="shared" si="5"/>
        <v>2270</v>
      </c>
      <c r="W346" s="401"/>
      <c r="X346" s="401"/>
      <c r="Y346" s="401"/>
      <c r="Z346" s="389"/>
      <c r="AA346" s="389"/>
      <c r="AB346" s="389"/>
      <c r="AC346" s="389"/>
      <c r="AD346" s="389"/>
      <c r="AE346" s="389"/>
      <c r="AF346" s="389"/>
      <c r="AG346" s="389"/>
      <c r="AH346" s="389"/>
      <c r="AI346" s="389"/>
      <c r="AJ346" s="389"/>
      <c r="AK346" s="389"/>
      <c r="AL346" s="389"/>
      <c r="AM346" s="389"/>
      <c r="AN346" s="389"/>
      <c r="AO346" s="389"/>
    </row>
    <row r="347" spans="1:41" x14ac:dyDescent="0.25">
      <c r="A347" s="592"/>
      <c r="B347" s="594"/>
      <c r="C347" s="592"/>
      <c r="D347" s="592"/>
      <c r="E347" s="592"/>
      <c r="F347" s="587"/>
      <c r="G347" s="587"/>
      <c r="H347" s="594"/>
      <c r="I347" s="401" t="s">
        <v>319</v>
      </c>
      <c r="J347" s="404">
        <v>0</v>
      </c>
      <c r="K347" s="404">
        <v>0</v>
      </c>
      <c r="L347" s="404">
        <v>0</v>
      </c>
      <c r="M347" s="404">
        <f>SUM(J347:L347)</f>
        <v>0</v>
      </c>
      <c r="N347" s="404">
        <v>740</v>
      </c>
      <c r="O347" s="404">
        <v>680</v>
      </c>
      <c r="P347" s="404">
        <v>0</v>
      </c>
      <c r="Q347" s="404">
        <f>SUM(N347:P347)</f>
        <v>1420</v>
      </c>
      <c r="R347" s="404">
        <v>1250</v>
      </c>
      <c r="S347" s="404">
        <v>1050</v>
      </c>
      <c r="T347" s="404">
        <v>0</v>
      </c>
      <c r="U347" s="404">
        <f>SUM(S347,R347)</f>
        <v>2300</v>
      </c>
      <c r="V347" s="401">
        <f t="shared" si="5"/>
        <v>3720</v>
      </c>
      <c r="W347" s="401"/>
      <c r="X347" s="401"/>
      <c r="Y347" s="401"/>
      <c r="Z347" s="389"/>
      <c r="AA347" s="389"/>
      <c r="AB347" s="389"/>
      <c r="AC347" s="389"/>
      <c r="AD347" s="389"/>
      <c r="AE347" s="389"/>
      <c r="AF347" s="389"/>
      <c r="AG347" s="389"/>
      <c r="AH347" s="389"/>
      <c r="AI347" s="389"/>
      <c r="AJ347" s="389"/>
      <c r="AK347" s="389"/>
      <c r="AL347" s="389"/>
      <c r="AM347" s="389"/>
      <c r="AN347" s="389"/>
      <c r="AO347" s="389"/>
    </row>
    <row r="348" spans="1:41" x14ac:dyDescent="0.25">
      <c r="A348" s="592"/>
      <c r="B348" s="594"/>
      <c r="C348" s="592"/>
      <c r="D348" s="592"/>
      <c r="E348" s="592"/>
      <c r="F348" s="587"/>
      <c r="G348" s="587"/>
      <c r="H348" s="594"/>
      <c r="I348" s="401" t="s">
        <v>320</v>
      </c>
      <c r="J348" s="404">
        <v>0</v>
      </c>
      <c r="K348" s="404">
        <v>0</v>
      </c>
      <c r="L348" s="404">
        <v>0</v>
      </c>
      <c r="M348" s="404">
        <f>SUM(J348:L348)</f>
        <v>0</v>
      </c>
      <c r="N348" s="404">
        <v>250</v>
      </c>
      <c r="O348" s="404">
        <v>340</v>
      </c>
      <c r="P348" s="404">
        <v>0</v>
      </c>
      <c r="Q348" s="404">
        <f>SUM(N348:P348)</f>
        <v>590</v>
      </c>
      <c r="R348" s="404">
        <v>420</v>
      </c>
      <c r="S348" s="404">
        <v>450</v>
      </c>
      <c r="T348" s="404">
        <v>0</v>
      </c>
      <c r="U348" s="404">
        <f>SUM(S348,R348)</f>
        <v>870</v>
      </c>
      <c r="V348" s="401">
        <f t="shared" si="5"/>
        <v>1460</v>
      </c>
      <c r="W348" s="401"/>
      <c r="X348" s="401"/>
      <c r="Y348" s="401"/>
      <c r="Z348" s="389"/>
      <c r="AA348" s="389"/>
      <c r="AB348" s="389"/>
      <c r="AC348" s="389"/>
      <c r="AD348" s="389"/>
      <c r="AE348" s="389"/>
      <c r="AF348" s="389"/>
      <c r="AG348" s="389"/>
      <c r="AH348" s="389"/>
      <c r="AI348" s="389"/>
      <c r="AJ348" s="389"/>
      <c r="AK348" s="389"/>
      <c r="AL348" s="389"/>
      <c r="AM348" s="389"/>
      <c r="AN348" s="389"/>
      <c r="AO348" s="389"/>
    </row>
    <row r="349" spans="1:41" x14ac:dyDescent="0.25">
      <c r="A349" s="592"/>
      <c r="B349" s="594"/>
      <c r="C349" s="592"/>
      <c r="D349" s="592"/>
      <c r="E349" s="592"/>
      <c r="F349" s="587"/>
      <c r="G349" s="587"/>
      <c r="H349" s="594"/>
      <c r="I349" s="401" t="s">
        <v>321</v>
      </c>
      <c r="J349" s="404">
        <v>0</v>
      </c>
      <c r="K349" s="404">
        <v>0</v>
      </c>
      <c r="L349" s="404">
        <v>0</v>
      </c>
      <c r="M349" s="404">
        <f>SUM(J349:L349)</f>
        <v>0</v>
      </c>
      <c r="N349" s="404">
        <v>30</v>
      </c>
      <c r="O349" s="404">
        <v>35</v>
      </c>
      <c r="P349" s="404">
        <v>0</v>
      </c>
      <c r="Q349" s="404">
        <f>SUM(N349:P349)</f>
        <v>65</v>
      </c>
      <c r="R349" s="404">
        <v>40</v>
      </c>
      <c r="S349" s="404">
        <v>55</v>
      </c>
      <c r="T349" s="404">
        <v>0</v>
      </c>
      <c r="U349" s="404">
        <f>SUM(S349,R349)</f>
        <v>95</v>
      </c>
      <c r="V349" s="401">
        <f t="shared" si="5"/>
        <v>160</v>
      </c>
      <c r="W349" s="401"/>
      <c r="X349" s="401"/>
      <c r="Y349" s="401"/>
      <c r="Z349" s="389"/>
      <c r="AA349" s="389"/>
      <c r="AB349" s="389"/>
      <c r="AC349" s="389"/>
      <c r="AD349" s="389"/>
      <c r="AE349" s="389"/>
      <c r="AF349" s="389"/>
      <c r="AG349" s="389"/>
      <c r="AH349" s="389"/>
      <c r="AI349" s="389"/>
      <c r="AJ349" s="389"/>
      <c r="AK349" s="389"/>
      <c r="AL349" s="389"/>
      <c r="AM349" s="389"/>
      <c r="AN349" s="389"/>
      <c r="AO349" s="389"/>
    </row>
    <row r="350" spans="1:41" x14ac:dyDescent="0.25">
      <c r="A350" s="592"/>
      <c r="B350" s="594"/>
      <c r="C350" s="592"/>
      <c r="D350" s="592"/>
      <c r="E350" s="592"/>
      <c r="F350" s="587"/>
      <c r="G350" s="587"/>
      <c r="H350" s="406" t="s">
        <v>18</v>
      </c>
      <c r="I350" s="401" t="s">
        <v>19</v>
      </c>
      <c r="J350" s="402">
        <v>0</v>
      </c>
      <c r="K350" s="402">
        <v>0</v>
      </c>
      <c r="L350" s="402">
        <v>0</v>
      </c>
      <c r="M350" s="402">
        <v>0</v>
      </c>
      <c r="N350" s="402">
        <v>0</v>
      </c>
      <c r="O350" s="402">
        <v>0</v>
      </c>
      <c r="P350" s="402">
        <v>0</v>
      </c>
      <c r="Q350" s="402">
        <v>0</v>
      </c>
      <c r="R350" s="402">
        <v>0</v>
      </c>
      <c r="S350" s="402">
        <v>0</v>
      </c>
      <c r="T350" s="402">
        <v>0</v>
      </c>
      <c r="U350" s="402">
        <v>0</v>
      </c>
      <c r="V350" s="401">
        <f t="shared" si="5"/>
        <v>0</v>
      </c>
      <c r="W350" s="401"/>
      <c r="X350" s="401"/>
      <c r="Y350" s="401"/>
      <c r="Z350" s="389"/>
      <c r="AA350" s="389"/>
      <c r="AB350" s="389"/>
      <c r="AC350" s="389"/>
      <c r="AD350" s="389"/>
      <c r="AE350" s="389"/>
      <c r="AF350" s="389"/>
      <c r="AG350" s="389"/>
      <c r="AH350" s="389"/>
      <c r="AI350" s="389"/>
      <c r="AJ350" s="389"/>
      <c r="AK350" s="389"/>
      <c r="AL350" s="389"/>
      <c r="AM350" s="389"/>
      <c r="AN350" s="389"/>
      <c r="AO350" s="389"/>
    </row>
    <row r="351" spans="1:41" x14ac:dyDescent="0.25">
      <c r="A351" s="592"/>
      <c r="B351" s="594"/>
      <c r="C351" s="592"/>
      <c r="D351" s="592"/>
      <c r="E351" s="592"/>
      <c r="F351" s="587"/>
      <c r="G351" s="587"/>
      <c r="H351" s="593" t="s">
        <v>20</v>
      </c>
      <c r="I351" s="401" t="s">
        <v>322</v>
      </c>
      <c r="J351" s="402">
        <v>0</v>
      </c>
      <c r="K351" s="402">
        <v>0</v>
      </c>
      <c r="L351" s="402">
        <v>0</v>
      </c>
      <c r="M351" s="402">
        <v>0</v>
      </c>
      <c r="N351" s="402">
        <v>0</v>
      </c>
      <c r="O351" s="402">
        <v>0</v>
      </c>
      <c r="P351" s="402">
        <v>0</v>
      </c>
      <c r="Q351" s="402">
        <v>0</v>
      </c>
      <c r="R351" s="402">
        <v>0</v>
      </c>
      <c r="S351" s="402">
        <v>0</v>
      </c>
      <c r="T351" s="402">
        <v>0</v>
      </c>
      <c r="U351" s="402">
        <v>0</v>
      </c>
      <c r="V351" s="401">
        <f t="shared" si="5"/>
        <v>0</v>
      </c>
      <c r="W351" s="401"/>
      <c r="X351" s="401"/>
      <c r="Y351" s="401"/>
      <c r="Z351" s="389"/>
      <c r="AA351" s="389"/>
      <c r="AB351" s="389"/>
      <c r="AC351" s="389"/>
      <c r="AD351" s="389"/>
      <c r="AE351" s="389"/>
      <c r="AF351" s="389"/>
      <c r="AG351" s="389"/>
      <c r="AH351" s="389"/>
      <c r="AI351" s="389"/>
      <c r="AJ351" s="389"/>
      <c r="AK351" s="389"/>
      <c r="AL351" s="389"/>
      <c r="AM351" s="389"/>
      <c r="AN351" s="389"/>
      <c r="AO351" s="389"/>
    </row>
    <row r="352" spans="1:41" x14ac:dyDescent="0.25">
      <c r="A352" s="592"/>
      <c r="B352" s="594"/>
      <c r="C352" s="592"/>
      <c r="D352" s="592"/>
      <c r="E352" s="592"/>
      <c r="F352" s="588"/>
      <c r="G352" s="588"/>
      <c r="H352" s="593"/>
      <c r="I352" s="401" t="s">
        <v>21</v>
      </c>
      <c r="J352" s="402">
        <v>0</v>
      </c>
      <c r="K352" s="402">
        <v>0</v>
      </c>
      <c r="L352" s="402">
        <v>0</v>
      </c>
      <c r="M352" s="402">
        <v>0</v>
      </c>
      <c r="N352" s="402">
        <v>0</v>
      </c>
      <c r="O352" s="402">
        <v>0</v>
      </c>
      <c r="P352" s="402">
        <v>0</v>
      </c>
      <c r="Q352" s="402">
        <v>0</v>
      </c>
      <c r="R352" s="402">
        <v>0</v>
      </c>
      <c r="S352" s="402">
        <v>0</v>
      </c>
      <c r="T352" s="402">
        <v>0</v>
      </c>
      <c r="U352" s="402">
        <v>0</v>
      </c>
      <c r="V352" s="401">
        <f t="shared" si="5"/>
        <v>0</v>
      </c>
      <c r="W352" s="401"/>
      <c r="X352" s="401"/>
      <c r="Y352" s="401"/>
      <c r="Z352" s="389"/>
      <c r="AA352" s="389"/>
      <c r="AB352" s="389"/>
      <c r="AC352" s="389"/>
      <c r="AD352" s="389"/>
      <c r="AE352" s="389"/>
      <c r="AF352" s="389"/>
      <c r="AG352" s="389"/>
      <c r="AH352" s="389"/>
      <c r="AI352" s="389"/>
      <c r="AJ352" s="389"/>
      <c r="AK352" s="389"/>
      <c r="AL352" s="389"/>
      <c r="AM352" s="389"/>
      <c r="AN352" s="389"/>
      <c r="AO352" s="389"/>
    </row>
    <row r="353" spans="1:41" x14ac:dyDescent="0.25">
      <c r="A353" s="592"/>
      <c r="B353" s="594"/>
      <c r="C353" s="592"/>
      <c r="D353" s="592"/>
      <c r="E353" s="592" t="s">
        <v>393</v>
      </c>
      <c r="F353" s="586" t="s">
        <v>23</v>
      </c>
      <c r="G353" s="586">
        <v>1400</v>
      </c>
      <c r="H353" s="594" t="s">
        <v>17</v>
      </c>
      <c r="I353" s="401" t="s">
        <v>317</v>
      </c>
      <c r="J353" s="402">
        <v>0</v>
      </c>
      <c r="K353" s="402">
        <v>0</v>
      </c>
      <c r="L353" s="402">
        <v>0</v>
      </c>
      <c r="M353" s="402">
        <v>0</v>
      </c>
      <c r="N353" s="402">
        <v>0</v>
      </c>
      <c r="O353" s="402">
        <v>0</v>
      </c>
      <c r="P353" s="402">
        <v>0</v>
      </c>
      <c r="Q353" s="402">
        <v>0</v>
      </c>
      <c r="R353" s="402">
        <v>0</v>
      </c>
      <c r="S353" s="402">
        <v>0</v>
      </c>
      <c r="T353" s="402">
        <v>0</v>
      </c>
      <c r="U353" s="402">
        <v>0</v>
      </c>
      <c r="V353" s="401">
        <f t="shared" si="5"/>
        <v>0</v>
      </c>
      <c r="W353" s="401"/>
      <c r="X353" s="401"/>
      <c r="Y353" s="401"/>
      <c r="Z353" s="389"/>
      <c r="AA353" s="389"/>
      <c r="AB353" s="389"/>
      <c r="AC353" s="389"/>
      <c r="AD353" s="389"/>
      <c r="AE353" s="389"/>
      <c r="AF353" s="389"/>
      <c r="AG353" s="389"/>
      <c r="AH353" s="389"/>
      <c r="AI353" s="389"/>
      <c r="AJ353" s="389"/>
      <c r="AK353" s="389"/>
      <c r="AL353" s="389"/>
      <c r="AM353" s="389"/>
      <c r="AN353" s="389"/>
      <c r="AO353" s="389"/>
    </row>
    <row r="354" spans="1:41" x14ac:dyDescent="0.25">
      <c r="A354" s="592"/>
      <c r="B354" s="594"/>
      <c r="C354" s="592"/>
      <c r="D354" s="592"/>
      <c r="E354" s="592"/>
      <c r="F354" s="587"/>
      <c r="G354" s="587"/>
      <c r="H354" s="594"/>
      <c r="I354" s="401" t="s">
        <v>318</v>
      </c>
      <c r="J354" s="402">
        <v>0</v>
      </c>
      <c r="K354" s="402">
        <v>0</v>
      </c>
      <c r="L354" s="402">
        <v>0</v>
      </c>
      <c r="M354" s="402">
        <v>0</v>
      </c>
      <c r="N354" s="402">
        <v>0</v>
      </c>
      <c r="O354" s="402">
        <v>0</v>
      </c>
      <c r="P354" s="402">
        <v>0</v>
      </c>
      <c r="Q354" s="402">
        <v>0</v>
      </c>
      <c r="R354" s="402">
        <v>0</v>
      </c>
      <c r="S354" s="402">
        <v>0</v>
      </c>
      <c r="T354" s="402">
        <v>0</v>
      </c>
      <c r="U354" s="402">
        <v>0</v>
      </c>
      <c r="V354" s="401">
        <f t="shared" si="5"/>
        <v>0</v>
      </c>
      <c r="W354" s="401"/>
      <c r="X354" s="401"/>
      <c r="Y354" s="401"/>
      <c r="Z354" s="389"/>
      <c r="AA354" s="389"/>
      <c r="AB354" s="389"/>
      <c r="AC354" s="389"/>
      <c r="AD354" s="389"/>
      <c r="AE354" s="389"/>
      <c r="AF354" s="389"/>
      <c r="AG354" s="389"/>
      <c r="AH354" s="389"/>
      <c r="AI354" s="389"/>
      <c r="AJ354" s="389"/>
      <c r="AK354" s="389"/>
      <c r="AL354" s="389"/>
      <c r="AM354" s="389"/>
      <c r="AN354" s="389"/>
      <c r="AO354" s="389"/>
    </row>
    <row r="355" spans="1:41" x14ac:dyDescent="0.25">
      <c r="A355" s="592"/>
      <c r="B355" s="594"/>
      <c r="C355" s="592"/>
      <c r="D355" s="592"/>
      <c r="E355" s="592"/>
      <c r="F355" s="587"/>
      <c r="G355" s="587"/>
      <c r="H355" s="594"/>
      <c r="I355" s="401" t="s">
        <v>319</v>
      </c>
      <c r="J355" s="402">
        <v>0</v>
      </c>
      <c r="K355" s="402">
        <v>0</v>
      </c>
      <c r="L355" s="402">
        <v>0</v>
      </c>
      <c r="M355" s="402">
        <v>0</v>
      </c>
      <c r="N355" s="402">
        <v>0</v>
      </c>
      <c r="O355" s="402">
        <v>0</v>
      </c>
      <c r="P355" s="402">
        <v>0</v>
      </c>
      <c r="Q355" s="402">
        <v>0</v>
      </c>
      <c r="R355" s="402">
        <v>0</v>
      </c>
      <c r="S355" s="402">
        <v>0</v>
      </c>
      <c r="T355" s="402">
        <v>0</v>
      </c>
      <c r="U355" s="402">
        <v>0</v>
      </c>
      <c r="V355" s="401">
        <f t="shared" si="5"/>
        <v>0</v>
      </c>
      <c r="W355" s="401"/>
      <c r="X355" s="401"/>
      <c r="Y355" s="401"/>
      <c r="Z355" s="389"/>
      <c r="AA355" s="389"/>
      <c r="AB355" s="389"/>
      <c r="AC355" s="389"/>
      <c r="AD355" s="389"/>
      <c r="AE355" s="389"/>
      <c r="AF355" s="389"/>
      <c r="AG355" s="389"/>
      <c r="AH355" s="389"/>
      <c r="AI355" s="389"/>
      <c r="AJ355" s="389"/>
      <c r="AK355" s="389"/>
      <c r="AL355" s="389"/>
      <c r="AM355" s="389"/>
      <c r="AN355" s="389"/>
      <c r="AO355" s="389"/>
    </row>
    <row r="356" spans="1:41" x14ac:dyDescent="0.25">
      <c r="A356" s="592"/>
      <c r="B356" s="594"/>
      <c r="C356" s="592"/>
      <c r="D356" s="592"/>
      <c r="E356" s="592"/>
      <c r="F356" s="587"/>
      <c r="G356" s="587"/>
      <c r="H356" s="594"/>
      <c r="I356" s="401" t="s">
        <v>320</v>
      </c>
      <c r="J356" s="402">
        <v>0</v>
      </c>
      <c r="K356" s="402">
        <v>0</v>
      </c>
      <c r="L356" s="402">
        <v>0</v>
      </c>
      <c r="M356" s="402">
        <v>0</v>
      </c>
      <c r="N356" s="402">
        <v>0</v>
      </c>
      <c r="O356" s="402">
        <v>0</v>
      </c>
      <c r="P356" s="402">
        <v>0</v>
      </c>
      <c r="Q356" s="402">
        <v>0</v>
      </c>
      <c r="R356" s="402">
        <v>0</v>
      </c>
      <c r="S356" s="402">
        <v>0</v>
      </c>
      <c r="T356" s="402">
        <v>0</v>
      </c>
      <c r="U356" s="402">
        <v>0</v>
      </c>
      <c r="V356" s="401">
        <f t="shared" si="5"/>
        <v>0</v>
      </c>
      <c r="W356" s="401"/>
      <c r="X356" s="401"/>
      <c r="Y356" s="401"/>
      <c r="Z356" s="389"/>
      <c r="AA356" s="389"/>
      <c r="AB356" s="389"/>
      <c r="AC356" s="389"/>
      <c r="AD356" s="389"/>
      <c r="AE356" s="389"/>
      <c r="AF356" s="389"/>
      <c r="AG356" s="389"/>
      <c r="AH356" s="389"/>
      <c r="AI356" s="389"/>
      <c r="AJ356" s="389"/>
      <c r="AK356" s="389"/>
      <c r="AL356" s="389"/>
      <c r="AM356" s="389"/>
      <c r="AN356" s="389"/>
      <c r="AO356" s="389"/>
    </row>
    <row r="357" spans="1:41" x14ac:dyDescent="0.25">
      <c r="A357" s="592"/>
      <c r="B357" s="594"/>
      <c r="C357" s="592"/>
      <c r="D357" s="592"/>
      <c r="E357" s="592"/>
      <c r="F357" s="587"/>
      <c r="G357" s="587"/>
      <c r="H357" s="594"/>
      <c r="I357" s="401" t="s">
        <v>321</v>
      </c>
      <c r="J357" s="402">
        <v>0</v>
      </c>
      <c r="K357" s="402">
        <v>0</v>
      </c>
      <c r="L357" s="402">
        <v>0</v>
      </c>
      <c r="M357" s="402">
        <v>0</v>
      </c>
      <c r="N357" s="402">
        <v>0</v>
      </c>
      <c r="O357" s="402">
        <v>0</v>
      </c>
      <c r="P357" s="402">
        <v>0</v>
      </c>
      <c r="Q357" s="402">
        <v>0</v>
      </c>
      <c r="R357" s="402">
        <v>0</v>
      </c>
      <c r="S357" s="402">
        <v>0</v>
      </c>
      <c r="T357" s="402">
        <v>0</v>
      </c>
      <c r="U357" s="402">
        <v>0</v>
      </c>
      <c r="V357" s="401">
        <f t="shared" si="5"/>
        <v>0</v>
      </c>
      <c r="W357" s="401"/>
      <c r="X357" s="401"/>
      <c r="Y357" s="401"/>
      <c r="Z357" s="389"/>
      <c r="AA357" s="389"/>
      <c r="AB357" s="389"/>
      <c r="AC357" s="389"/>
      <c r="AD357" s="389"/>
      <c r="AE357" s="389"/>
      <c r="AF357" s="389"/>
      <c r="AG357" s="389"/>
      <c r="AH357" s="389"/>
      <c r="AI357" s="389"/>
      <c r="AJ357" s="389"/>
      <c r="AK357" s="389"/>
      <c r="AL357" s="389"/>
      <c r="AM357" s="389"/>
      <c r="AN357" s="389"/>
      <c r="AO357" s="389"/>
    </row>
    <row r="358" spans="1:41" ht="21" customHeight="1" x14ac:dyDescent="0.25">
      <c r="A358" s="592"/>
      <c r="B358" s="594"/>
      <c r="C358" s="592"/>
      <c r="D358" s="592"/>
      <c r="E358" s="592"/>
      <c r="F358" s="587"/>
      <c r="G358" s="587"/>
      <c r="H358" s="406" t="s">
        <v>18</v>
      </c>
      <c r="I358" s="401" t="s">
        <v>19</v>
      </c>
      <c r="J358" s="402">
        <v>0</v>
      </c>
      <c r="K358" s="402">
        <v>0</v>
      </c>
      <c r="L358" s="402">
        <v>0</v>
      </c>
      <c r="M358" s="402">
        <v>0</v>
      </c>
      <c r="N358" s="402">
        <v>0</v>
      </c>
      <c r="O358" s="402">
        <v>0</v>
      </c>
      <c r="P358" s="402">
        <v>0</v>
      </c>
      <c r="Q358" s="402">
        <v>0</v>
      </c>
      <c r="R358" s="402">
        <v>0</v>
      </c>
      <c r="S358" s="402">
        <v>0</v>
      </c>
      <c r="T358" s="402">
        <v>0</v>
      </c>
      <c r="U358" s="402">
        <v>0</v>
      </c>
      <c r="V358" s="401">
        <f t="shared" si="5"/>
        <v>0</v>
      </c>
      <c r="W358" s="401"/>
      <c r="X358" s="401"/>
      <c r="Y358" s="401"/>
      <c r="Z358" s="389"/>
      <c r="AA358" s="389"/>
      <c r="AB358" s="389"/>
      <c r="AC358" s="389"/>
      <c r="AD358" s="389"/>
      <c r="AE358" s="389"/>
      <c r="AF358" s="389"/>
      <c r="AG358" s="389"/>
      <c r="AH358" s="389"/>
      <c r="AI358" s="389"/>
      <c r="AJ358" s="389"/>
      <c r="AK358" s="389"/>
      <c r="AL358" s="389"/>
      <c r="AM358" s="389"/>
      <c r="AN358" s="389"/>
      <c r="AO358" s="389"/>
    </row>
    <row r="359" spans="1:41" x14ac:dyDescent="0.25">
      <c r="A359" s="592"/>
      <c r="B359" s="594"/>
      <c r="C359" s="592"/>
      <c r="D359" s="592"/>
      <c r="E359" s="592"/>
      <c r="F359" s="587"/>
      <c r="G359" s="587"/>
      <c r="H359" s="593" t="s">
        <v>20</v>
      </c>
      <c r="I359" s="401" t="s">
        <v>322</v>
      </c>
      <c r="J359" s="402">
        <v>0</v>
      </c>
      <c r="K359" s="402">
        <v>0</v>
      </c>
      <c r="L359" s="402">
        <v>0</v>
      </c>
      <c r="M359" s="402">
        <v>0</v>
      </c>
      <c r="N359" s="402">
        <v>0</v>
      </c>
      <c r="O359" s="402">
        <v>0</v>
      </c>
      <c r="P359" s="402">
        <v>0</v>
      </c>
      <c r="Q359" s="402">
        <v>0</v>
      </c>
      <c r="R359" s="402">
        <v>0</v>
      </c>
      <c r="S359" s="402">
        <v>0</v>
      </c>
      <c r="T359" s="402">
        <v>0</v>
      </c>
      <c r="U359" s="402">
        <v>0</v>
      </c>
      <c r="V359" s="401">
        <f t="shared" si="5"/>
        <v>0</v>
      </c>
      <c r="W359" s="401"/>
      <c r="X359" s="401"/>
      <c r="Y359" s="401"/>
      <c r="Z359" s="389"/>
      <c r="AA359" s="389"/>
      <c r="AB359" s="389"/>
      <c r="AC359" s="389"/>
      <c r="AD359" s="389"/>
      <c r="AE359" s="389"/>
      <c r="AF359" s="389"/>
      <c r="AG359" s="389"/>
      <c r="AH359" s="389"/>
      <c r="AI359" s="389"/>
      <c r="AJ359" s="389"/>
      <c r="AK359" s="389"/>
      <c r="AL359" s="389"/>
      <c r="AM359" s="389"/>
      <c r="AN359" s="389"/>
      <c r="AO359" s="389"/>
    </row>
    <row r="360" spans="1:41" ht="20.25" customHeight="1" x14ac:dyDescent="0.25">
      <c r="A360" s="592"/>
      <c r="B360" s="594"/>
      <c r="C360" s="592"/>
      <c r="D360" s="592"/>
      <c r="E360" s="592"/>
      <c r="F360" s="588"/>
      <c r="G360" s="588"/>
      <c r="H360" s="593"/>
      <c r="I360" s="401" t="s">
        <v>21</v>
      </c>
      <c r="J360" s="402">
        <v>0</v>
      </c>
      <c r="K360" s="402">
        <v>0</v>
      </c>
      <c r="L360" s="402">
        <v>0</v>
      </c>
      <c r="M360" s="402">
        <v>0</v>
      </c>
      <c r="N360" s="402">
        <v>0</v>
      </c>
      <c r="O360" s="402">
        <v>0</v>
      </c>
      <c r="P360" s="402">
        <v>0</v>
      </c>
      <c r="Q360" s="402">
        <v>0</v>
      </c>
      <c r="R360" s="402">
        <v>0</v>
      </c>
      <c r="S360" s="402">
        <v>0</v>
      </c>
      <c r="T360" s="402">
        <v>0</v>
      </c>
      <c r="U360" s="402">
        <v>0</v>
      </c>
      <c r="V360" s="401">
        <f t="shared" si="5"/>
        <v>0</v>
      </c>
      <c r="W360" s="401"/>
      <c r="X360" s="401"/>
      <c r="Y360" s="401"/>
      <c r="Z360" s="389"/>
      <c r="AA360" s="389"/>
      <c r="AB360" s="389"/>
      <c r="AC360" s="389"/>
      <c r="AD360" s="389"/>
      <c r="AE360" s="389"/>
      <c r="AF360" s="389"/>
      <c r="AG360" s="389"/>
      <c r="AH360" s="389"/>
      <c r="AI360" s="389"/>
      <c r="AJ360" s="389"/>
      <c r="AK360" s="389"/>
      <c r="AL360" s="389"/>
      <c r="AM360" s="389"/>
      <c r="AN360" s="389"/>
      <c r="AO360" s="389"/>
    </row>
    <row r="361" spans="1:41" ht="40.5" customHeight="1" x14ac:dyDescent="0.25">
      <c r="A361" s="592" t="s">
        <v>310</v>
      </c>
      <c r="B361" s="594">
        <v>15792</v>
      </c>
      <c r="C361" s="592" t="s">
        <v>394</v>
      </c>
      <c r="D361" s="592" t="s">
        <v>313</v>
      </c>
      <c r="E361" s="586" t="s">
        <v>395</v>
      </c>
      <c r="F361" s="586" t="s">
        <v>396</v>
      </c>
      <c r="G361" s="586">
        <v>12</v>
      </c>
      <c r="H361" s="589" t="s">
        <v>17</v>
      </c>
      <c r="I361" s="401" t="s">
        <v>317</v>
      </c>
      <c r="J361" s="402">
        <v>0</v>
      </c>
      <c r="K361" s="402">
        <v>0</v>
      </c>
      <c r="L361" s="402">
        <v>0</v>
      </c>
      <c r="M361" s="402">
        <v>0</v>
      </c>
      <c r="N361" s="402">
        <v>0</v>
      </c>
      <c r="O361" s="402">
        <v>0</v>
      </c>
      <c r="P361" s="402">
        <v>0</v>
      </c>
      <c r="Q361" s="402">
        <v>0</v>
      </c>
      <c r="R361" s="402">
        <v>0</v>
      </c>
      <c r="S361" s="402">
        <v>0</v>
      </c>
      <c r="T361" s="402">
        <v>0</v>
      </c>
      <c r="U361" s="402">
        <v>0</v>
      </c>
      <c r="V361" s="401">
        <f t="shared" si="5"/>
        <v>0</v>
      </c>
      <c r="W361" s="389"/>
      <c r="X361" s="389"/>
      <c r="Y361" s="389"/>
      <c r="Z361" s="389"/>
      <c r="AA361" s="389"/>
      <c r="AB361" s="389"/>
      <c r="AC361" s="389"/>
      <c r="AD361" s="389"/>
      <c r="AE361" s="389"/>
      <c r="AF361" s="389"/>
      <c r="AG361" s="389"/>
      <c r="AH361" s="389"/>
      <c r="AI361" s="389"/>
      <c r="AJ361" s="389"/>
      <c r="AK361" s="389"/>
      <c r="AL361" s="389"/>
      <c r="AM361" s="389"/>
      <c r="AN361" s="389"/>
      <c r="AO361" s="389"/>
    </row>
    <row r="362" spans="1:41" ht="24" customHeight="1" x14ac:dyDescent="0.25">
      <c r="A362" s="592"/>
      <c r="B362" s="594"/>
      <c r="C362" s="592"/>
      <c r="D362" s="592"/>
      <c r="E362" s="587"/>
      <c r="F362" s="587"/>
      <c r="G362" s="587"/>
      <c r="H362" s="590"/>
      <c r="I362" s="401" t="s">
        <v>318</v>
      </c>
      <c r="J362" s="402">
        <v>0</v>
      </c>
      <c r="K362" s="402">
        <v>0</v>
      </c>
      <c r="L362" s="402">
        <v>0</v>
      </c>
      <c r="M362" s="402">
        <v>0</v>
      </c>
      <c r="N362" s="402">
        <v>0</v>
      </c>
      <c r="O362" s="402">
        <v>0</v>
      </c>
      <c r="P362" s="402">
        <v>0</v>
      </c>
      <c r="Q362" s="402">
        <v>0</v>
      </c>
      <c r="R362" s="402">
        <v>0</v>
      </c>
      <c r="S362" s="402">
        <v>0</v>
      </c>
      <c r="T362" s="402">
        <v>0</v>
      </c>
      <c r="U362" s="402">
        <v>0</v>
      </c>
      <c r="V362" s="401">
        <f>SUM(M362,Q362,U362)</f>
        <v>0</v>
      </c>
      <c r="W362" s="389"/>
      <c r="X362" s="389"/>
      <c r="Y362" s="389"/>
      <c r="Z362" s="389"/>
      <c r="AA362" s="389"/>
      <c r="AB362" s="389"/>
      <c r="AC362" s="389"/>
      <c r="AD362" s="389"/>
      <c r="AE362" s="389"/>
      <c r="AF362" s="389"/>
      <c r="AG362" s="389"/>
      <c r="AH362" s="389"/>
      <c r="AI362" s="389"/>
      <c r="AJ362" s="389"/>
      <c r="AK362" s="389"/>
      <c r="AL362" s="389"/>
      <c r="AM362" s="389"/>
      <c r="AN362" s="389"/>
      <c r="AO362" s="389"/>
    </row>
    <row r="363" spans="1:41" ht="19.5" customHeight="1" x14ac:dyDescent="0.25">
      <c r="A363" s="592"/>
      <c r="B363" s="594"/>
      <c r="C363" s="592"/>
      <c r="D363" s="592"/>
      <c r="E363" s="587"/>
      <c r="F363" s="587"/>
      <c r="G363" s="587"/>
      <c r="H363" s="590"/>
      <c r="I363" s="401" t="s">
        <v>319</v>
      </c>
      <c r="J363" s="402">
        <v>0</v>
      </c>
      <c r="K363" s="402">
        <v>0</v>
      </c>
      <c r="L363" s="402">
        <v>0</v>
      </c>
      <c r="M363" s="402">
        <v>0</v>
      </c>
      <c r="N363" s="402">
        <v>0</v>
      </c>
      <c r="O363" s="402">
        <v>0</v>
      </c>
      <c r="P363" s="402">
        <v>0</v>
      </c>
      <c r="Q363" s="402">
        <v>0</v>
      </c>
      <c r="R363" s="402">
        <v>0</v>
      </c>
      <c r="S363" s="402">
        <v>0</v>
      </c>
      <c r="T363" s="402">
        <v>0</v>
      </c>
      <c r="U363" s="402">
        <v>0</v>
      </c>
      <c r="V363" s="401">
        <f>SUM(M363,Q363,U363)</f>
        <v>0</v>
      </c>
      <c r="W363" s="389"/>
      <c r="X363" s="389"/>
      <c r="Y363" s="389"/>
      <c r="Z363" s="389"/>
      <c r="AA363" s="389"/>
      <c r="AB363" s="389"/>
      <c r="AC363" s="389"/>
      <c r="AD363" s="389"/>
      <c r="AE363" s="389"/>
      <c r="AF363" s="389"/>
      <c r="AG363" s="389"/>
      <c r="AH363" s="389"/>
      <c r="AI363" s="389"/>
      <c r="AJ363" s="389"/>
      <c r="AK363" s="389"/>
      <c r="AL363" s="389"/>
      <c r="AM363" s="389"/>
      <c r="AN363" s="389"/>
      <c r="AO363" s="389"/>
    </row>
    <row r="364" spans="1:41" x14ac:dyDescent="0.25">
      <c r="A364" s="592"/>
      <c r="B364" s="594"/>
      <c r="C364" s="592"/>
      <c r="D364" s="592"/>
      <c r="E364" s="587"/>
      <c r="F364" s="587"/>
      <c r="G364" s="587"/>
      <c r="H364" s="590"/>
      <c r="I364" s="401" t="s">
        <v>320</v>
      </c>
      <c r="J364" s="402">
        <v>0</v>
      </c>
      <c r="K364" s="402">
        <v>0</v>
      </c>
      <c r="L364" s="402">
        <v>0</v>
      </c>
      <c r="M364" s="402">
        <v>0</v>
      </c>
      <c r="N364" s="402">
        <v>0</v>
      </c>
      <c r="O364" s="402">
        <v>0</v>
      </c>
      <c r="P364" s="402">
        <v>0</v>
      </c>
      <c r="Q364" s="402">
        <v>0</v>
      </c>
      <c r="R364" s="402">
        <v>0</v>
      </c>
      <c r="S364" s="402">
        <v>0</v>
      </c>
      <c r="T364" s="402">
        <v>0</v>
      </c>
      <c r="U364" s="402">
        <v>0</v>
      </c>
      <c r="V364" s="401">
        <f>SUM(M364,Q364,U364)</f>
        <v>0</v>
      </c>
      <c r="W364" s="389"/>
      <c r="X364" s="389"/>
      <c r="Y364" s="389"/>
      <c r="Z364" s="389"/>
      <c r="AA364" s="389"/>
      <c r="AB364" s="389"/>
      <c r="AC364" s="389"/>
      <c r="AD364" s="389"/>
      <c r="AE364" s="389"/>
      <c r="AF364" s="389"/>
      <c r="AG364" s="389"/>
      <c r="AH364" s="389"/>
      <c r="AI364" s="389"/>
      <c r="AJ364" s="389"/>
      <c r="AK364" s="389"/>
      <c r="AL364" s="389"/>
      <c r="AM364" s="389"/>
      <c r="AN364" s="389"/>
      <c r="AO364" s="389"/>
    </row>
    <row r="365" spans="1:41" x14ac:dyDescent="0.25">
      <c r="A365" s="592"/>
      <c r="B365" s="594"/>
      <c r="C365" s="592"/>
      <c r="D365" s="592"/>
      <c r="E365" s="587"/>
      <c r="F365" s="587"/>
      <c r="G365" s="587"/>
      <c r="H365" s="590"/>
      <c r="I365" s="401" t="s">
        <v>321</v>
      </c>
      <c r="J365" s="402">
        <v>0</v>
      </c>
      <c r="K365" s="402">
        <v>0</v>
      </c>
      <c r="L365" s="402">
        <v>0</v>
      </c>
      <c r="M365" s="402">
        <v>0</v>
      </c>
      <c r="N365" s="402">
        <v>0</v>
      </c>
      <c r="O365" s="402">
        <v>0</v>
      </c>
      <c r="P365" s="402">
        <v>0</v>
      </c>
      <c r="Q365" s="402">
        <v>0</v>
      </c>
      <c r="R365" s="402">
        <v>0</v>
      </c>
      <c r="S365" s="402">
        <v>0</v>
      </c>
      <c r="T365" s="402">
        <v>0</v>
      </c>
      <c r="U365" s="402">
        <v>0</v>
      </c>
      <c r="V365" s="401">
        <f>SUM(M365,Q365,U365)</f>
        <v>0</v>
      </c>
      <c r="W365" s="389"/>
      <c r="X365" s="389"/>
      <c r="Y365" s="389"/>
      <c r="Z365" s="389"/>
      <c r="AA365" s="389"/>
      <c r="AB365" s="389"/>
      <c r="AC365" s="389"/>
      <c r="AD365" s="389"/>
      <c r="AE365" s="389"/>
      <c r="AF365" s="389"/>
      <c r="AG365" s="389"/>
      <c r="AH365" s="389"/>
      <c r="AI365" s="389"/>
      <c r="AJ365" s="389"/>
      <c r="AK365" s="389"/>
      <c r="AL365" s="389"/>
      <c r="AM365" s="389"/>
      <c r="AN365" s="389"/>
      <c r="AO365" s="389"/>
    </row>
    <row r="366" spans="1:41" x14ac:dyDescent="0.25">
      <c r="A366" s="592"/>
      <c r="B366" s="594"/>
      <c r="C366" s="592"/>
      <c r="D366" s="592"/>
      <c r="E366" s="587"/>
      <c r="F366" s="587"/>
      <c r="G366" s="587"/>
      <c r="H366" s="591"/>
      <c r="I366" s="403" t="s">
        <v>303</v>
      </c>
      <c r="J366" s="402"/>
      <c r="K366" s="402"/>
      <c r="L366" s="402"/>
      <c r="M366" s="402"/>
      <c r="N366" s="402"/>
      <c r="O366" s="402"/>
      <c r="P366" s="402"/>
      <c r="Q366" s="402"/>
      <c r="R366" s="402"/>
      <c r="S366" s="402"/>
      <c r="T366" s="402"/>
      <c r="U366" s="402"/>
      <c r="V366" s="401"/>
      <c r="W366" s="389"/>
      <c r="X366" s="389"/>
      <c r="Y366" s="389"/>
      <c r="Z366" s="389"/>
      <c r="AA366" s="389"/>
      <c r="AB366" s="389"/>
      <c r="AC366" s="389"/>
      <c r="AD366" s="389"/>
      <c r="AE366" s="389"/>
      <c r="AF366" s="389"/>
      <c r="AG366" s="389"/>
      <c r="AH366" s="389"/>
      <c r="AI366" s="389"/>
      <c r="AJ366" s="389"/>
      <c r="AK366" s="389"/>
      <c r="AL366" s="389"/>
      <c r="AM366" s="389"/>
      <c r="AN366" s="389"/>
      <c r="AO366" s="389"/>
    </row>
    <row r="367" spans="1:41" ht="35.25" customHeight="1" x14ac:dyDescent="0.25">
      <c r="A367" s="592"/>
      <c r="B367" s="594"/>
      <c r="C367" s="592"/>
      <c r="D367" s="592"/>
      <c r="E367" s="587"/>
      <c r="F367" s="587"/>
      <c r="G367" s="587"/>
      <c r="H367" s="404" t="s">
        <v>18</v>
      </c>
      <c r="I367" s="401" t="s">
        <v>19</v>
      </c>
      <c r="J367" s="402">
        <v>0</v>
      </c>
      <c r="K367" s="402">
        <v>0</v>
      </c>
      <c r="L367" s="402">
        <v>0</v>
      </c>
      <c r="M367" s="402">
        <v>0</v>
      </c>
      <c r="N367" s="402">
        <v>0</v>
      </c>
      <c r="O367" s="402">
        <v>0</v>
      </c>
      <c r="P367" s="402">
        <v>0</v>
      </c>
      <c r="Q367" s="402">
        <v>0</v>
      </c>
      <c r="R367" s="402">
        <v>0</v>
      </c>
      <c r="S367" s="402">
        <v>0</v>
      </c>
      <c r="T367" s="402">
        <v>0</v>
      </c>
      <c r="U367" s="402">
        <v>0</v>
      </c>
      <c r="V367" s="401">
        <f t="shared" ref="V367:V383" si="6">SUM(M367,Q367,U367)</f>
        <v>0</v>
      </c>
      <c r="W367" s="389"/>
      <c r="X367" s="389"/>
      <c r="Y367" s="389"/>
      <c r="Z367" s="389"/>
      <c r="AA367" s="389"/>
      <c r="AB367" s="389"/>
      <c r="AC367" s="389"/>
      <c r="AD367" s="389"/>
      <c r="AE367" s="389"/>
      <c r="AF367" s="389"/>
      <c r="AG367" s="389"/>
      <c r="AH367" s="389"/>
      <c r="AI367" s="389"/>
      <c r="AJ367" s="389"/>
      <c r="AK367" s="389"/>
      <c r="AL367" s="389"/>
      <c r="AM367" s="389"/>
      <c r="AN367" s="389"/>
      <c r="AO367" s="389"/>
    </row>
    <row r="368" spans="1:41" ht="33.75" customHeight="1" x14ac:dyDescent="0.25">
      <c r="A368" s="592"/>
      <c r="B368" s="594"/>
      <c r="C368" s="592"/>
      <c r="D368" s="592"/>
      <c r="E368" s="587"/>
      <c r="F368" s="587"/>
      <c r="G368" s="587"/>
      <c r="H368" s="593" t="s">
        <v>20</v>
      </c>
      <c r="I368" s="401" t="s">
        <v>322</v>
      </c>
      <c r="J368" s="402">
        <v>0</v>
      </c>
      <c r="K368" s="402">
        <v>0</v>
      </c>
      <c r="L368" s="402">
        <v>0</v>
      </c>
      <c r="M368" s="402">
        <v>0</v>
      </c>
      <c r="N368" s="402">
        <v>0</v>
      </c>
      <c r="O368" s="402">
        <v>0</v>
      </c>
      <c r="P368" s="402">
        <v>0</v>
      </c>
      <c r="Q368" s="402">
        <v>0</v>
      </c>
      <c r="R368" s="402">
        <v>0</v>
      </c>
      <c r="S368" s="402">
        <v>0</v>
      </c>
      <c r="T368" s="402">
        <v>0</v>
      </c>
      <c r="U368" s="402">
        <v>0</v>
      </c>
      <c r="V368" s="401">
        <f t="shared" si="6"/>
        <v>0</v>
      </c>
      <c r="W368" s="389"/>
      <c r="X368" s="389"/>
      <c r="Y368" s="389"/>
      <c r="Z368" s="389"/>
      <c r="AA368" s="389"/>
      <c r="AB368" s="389"/>
      <c r="AC368" s="389"/>
      <c r="AD368" s="389"/>
      <c r="AE368" s="389"/>
      <c r="AF368" s="389"/>
      <c r="AG368" s="389"/>
      <c r="AH368" s="389"/>
      <c r="AI368" s="389"/>
      <c r="AJ368" s="389"/>
      <c r="AK368" s="389"/>
      <c r="AL368" s="389"/>
      <c r="AM368" s="389"/>
      <c r="AN368" s="389"/>
      <c r="AO368" s="389"/>
    </row>
    <row r="369" spans="1:41" ht="30.75" customHeight="1" x14ac:dyDescent="0.25">
      <c r="A369" s="592"/>
      <c r="B369" s="594"/>
      <c r="C369" s="592"/>
      <c r="D369" s="592"/>
      <c r="E369" s="587"/>
      <c r="F369" s="588"/>
      <c r="G369" s="588"/>
      <c r="H369" s="593"/>
      <c r="I369" s="401" t="s">
        <v>21</v>
      </c>
      <c r="J369" s="402">
        <v>0</v>
      </c>
      <c r="K369" s="402">
        <v>0</v>
      </c>
      <c r="L369" s="402">
        <v>0</v>
      </c>
      <c r="M369" s="402">
        <v>0</v>
      </c>
      <c r="N369" s="402">
        <v>0</v>
      </c>
      <c r="O369" s="402">
        <v>0</v>
      </c>
      <c r="P369" s="402">
        <v>0</v>
      </c>
      <c r="Q369" s="402">
        <v>0</v>
      </c>
      <c r="R369" s="402">
        <v>0</v>
      </c>
      <c r="S369" s="402">
        <v>0</v>
      </c>
      <c r="T369" s="402">
        <v>0</v>
      </c>
      <c r="U369" s="402">
        <v>0</v>
      </c>
      <c r="V369" s="401">
        <f t="shared" si="6"/>
        <v>0</v>
      </c>
      <c r="W369" s="389"/>
      <c r="X369" s="389"/>
      <c r="Y369" s="389"/>
      <c r="Z369" s="389"/>
      <c r="AA369" s="389"/>
      <c r="AB369" s="389"/>
      <c r="AC369" s="389"/>
      <c r="AD369" s="389"/>
      <c r="AE369" s="389"/>
      <c r="AF369" s="389"/>
      <c r="AG369" s="389"/>
      <c r="AH369" s="389"/>
      <c r="AI369" s="389"/>
      <c r="AJ369" s="389"/>
      <c r="AK369" s="389"/>
      <c r="AL369" s="389"/>
      <c r="AM369" s="389"/>
      <c r="AN369" s="389"/>
      <c r="AO369" s="389"/>
    </row>
    <row r="370" spans="1:41" ht="30.75" customHeight="1" x14ac:dyDescent="0.25">
      <c r="A370" s="592"/>
      <c r="B370" s="594"/>
      <c r="C370" s="592"/>
      <c r="D370" s="592"/>
      <c r="E370" s="587"/>
      <c r="F370" s="586" t="s">
        <v>23</v>
      </c>
      <c r="G370" s="586" t="s">
        <v>397</v>
      </c>
      <c r="H370" s="589" t="s">
        <v>17</v>
      </c>
      <c r="I370" s="401" t="s">
        <v>317</v>
      </c>
      <c r="J370" s="402"/>
      <c r="K370" s="402">
        <v>0</v>
      </c>
      <c r="L370" s="402">
        <v>0</v>
      </c>
      <c r="M370" s="402">
        <v>0</v>
      </c>
      <c r="N370" s="402">
        <v>0</v>
      </c>
      <c r="O370" s="402">
        <v>0</v>
      </c>
      <c r="P370" s="402">
        <v>0</v>
      </c>
      <c r="Q370" s="402">
        <v>0</v>
      </c>
      <c r="R370" s="402">
        <v>0</v>
      </c>
      <c r="S370" s="402">
        <v>0</v>
      </c>
      <c r="T370" s="402">
        <v>0</v>
      </c>
      <c r="U370" s="402">
        <v>0</v>
      </c>
      <c r="V370" s="401">
        <f t="shared" si="6"/>
        <v>0</v>
      </c>
      <c r="W370" s="389"/>
      <c r="X370" s="389"/>
      <c r="Y370" s="389"/>
      <c r="Z370" s="389"/>
      <c r="AA370" s="389"/>
      <c r="AB370" s="389"/>
      <c r="AC370" s="389"/>
      <c r="AD370" s="389"/>
      <c r="AE370" s="389"/>
      <c r="AF370" s="389"/>
      <c r="AG370" s="389"/>
      <c r="AH370" s="389"/>
      <c r="AI370" s="389"/>
      <c r="AJ370" s="389"/>
      <c r="AK370" s="389"/>
      <c r="AL370" s="389"/>
      <c r="AM370" s="389"/>
      <c r="AN370" s="389"/>
      <c r="AO370" s="389"/>
    </row>
    <row r="371" spans="1:41" ht="30.75" customHeight="1" x14ac:dyDescent="0.25">
      <c r="A371" s="592"/>
      <c r="B371" s="594"/>
      <c r="C371" s="592"/>
      <c r="D371" s="592"/>
      <c r="E371" s="587"/>
      <c r="F371" s="587"/>
      <c r="G371" s="587"/>
      <c r="H371" s="590"/>
      <c r="I371" s="401" t="s">
        <v>318</v>
      </c>
      <c r="J371" s="402">
        <v>0</v>
      </c>
      <c r="K371" s="402">
        <v>0</v>
      </c>
      <c r="L371" s="402">
        <v>0</v>
      </c>
      <c r="M371" s="402">
        <v>0</v>
      </c>
      <c r="N371" s="402">
        <v>0</v>
      </c>
      <c r="O371" s="402">
        <v>0</v>
      </c>
      <c r="P371" s="402">
        <v>0</v>
      </c>
      <c r="Q371" s="402">
        <v>0</v>
      </c>
      <c r="R371" s="402">
        <v>0</v>
      </c>
      <c r="S371" s="402">
        <v>0</v>
      </c>
      <c r="T371" s="402">
        <v>0</v>
      </c>
      <c r="U371" s="402">
        <v>0</v>
      </c>
      <c r="V371" s="401">
        <f t="shared" si="6"/>
        <v>0</v>
      </c>
      <c r="W371" s="389"/>
      <c r="X371" s="389"/>
      <c r="Y371" s="389"/>
      <c r="Z371" s="389"/>
      <c r="AA371" s="389"/>
      <c r="AB371" s="389"/>
      <c r="AC371" s="389"/>
      <c r="AD371" s="389"/>
      <c r="AE371" s="389"/>
      <c r="AF371" s="389"/>
      <c r="AG371" s="389"/>
      <c r="AH371" s="389"/>
      <c r="AI371" s="389"/>
      <c r="AJ371" s="389"/>
      <c r="AK371" s="389"/>
      <c r="AL371" s="389"/>
      <c r="AM371" s="389"/>
      <c r="AN371" s="389"/>
      <c r="AO371" s="389"/>
    </row>
    <row r="372" spans="1:41" ht="30.75" customHeight="1" x14ac:dyDescent="0.25">
      <c r="A372" s="592"/>
      <c r="B372" s="594"/>
      <c r="C372" s="592"/>
      <c r="D372" s="592"/>
      <c r="E372" s="587"/>
      <c r="F372" s="587"/>
      <c r="G372" s="587"/>
      <c r="H372" s="590"/>
      <c r="I372" s="401" t="s">
        <v>319</v>
      </c>
      <c r="J372" s="402">
        <v>0</v>
      </c>
      <c r="K372" s="402">
        <v>0</v>
      </c>
      <c r="L372" s="402">
        <v>0</v>
      </c>
      <c r="M372" s="402">
        <v>0</v>
      </c>
      <c r="N372" s="402">
        <v>0</v>
      </c>
      <c r="O372" s="402">
        <v>0</v>
      </c>
      <c r="P372" s="402">
        <v>0</v>
      </c>
      <c r="Q372" s="402">
        <v>0</v>
      </c>
      <c r="R372" s="402">
        <v>0</v>
      </c>
      <c r="S372" s="402">
        <v>0</v>
      </c>
      <c r="T372" s="402">
        <v>0</v>
      </c>
      <c r="U372" s="402">
        <v>0</v>
      </c>
      <c r="V372" s="401">
        <f t="shared" si="6"/>
        <v>0</v>
      </c>
      <c r="W372" s="389"/>
      <c r="X372" s="389"/>
      <c r="Y372" s="389"/>
      <c r="Z372" s="389"/>
      <c r="AA372" s="389"/>
      <c r="AB372" s="389"/>
      <c r="AC372" s="389"/>
      <c r="AD372" s="389"/>
      <c r="AE372" s="389"/>
      <c r="AF372" s="389"/>
      <c r="AG372" s="389"/>
      <c r="AH372" s="389"/>
      <c r="AI372" s="389"/>
      <c r="AJ372" s="389"/>
      <c r="AK372" s="389"/>
      <c r="AL372" s="389"/>
      <c r="AM372" s="389"/>
      <c r="AN372" s="389"/>
      <c r="AO372" s="389"/>
    </row>
    <row r="373" spans="1:41" ht="30.75" customHeight="1" x14ac:dyDescent="0.25">
      <c r="A373" s="592"/>
      <c r="B373" s="594"/>
      <c r="C373" s="592"/>
      <c r="D373" s="592"/>
      <c r="E373" s="587"/>
      <c r="F373" s="587"/>
      <c r="G373" s="587"/>
      <c r="H373" s="590"/>
      <c r="I373" s="401" t="s">
        <v>320</v>
      </c>
      <c r="J373" s="402">
        <v>0</v>
      </c>
      <c r="K373" s="402">
        <v>0</v>
      </c>
      <c r="L373" s="402">
        <v>0</v>
      </c>
      <c r="M373" s="402">
        <v>0</v>
      </c>
      <c r="N373" s="402">
        <v>0</v>
      </c>
      <c r="O373" s="402">
        <v>0</v>
      </c>
      <c r="P373" s="402">
        <v>0</v>
      </c>
      <c r="Q373" s="402">
        <v>0</v>
      </c>
      <c r="R373" s="402">
        <v>0</v>
      </c>
      <c r="S373" s="402">
        <v>0</v>
      </c>
      <c r="T373" s="402">
        <v>0</v>
      </c>
      <c r="U373" s="402">
        <v>0</v>
      </c>
      <c r="V373" s="401">
        <f t="shared" si="6"/>
        <v>0</v>
      </c>
      <c r="W373" s="389"/>
      <c r="X373" s="389"/>
      <c r="Y373" s="389"/>
      <c r="Z373" s="389"/>
      <c r="AA373" s="389"/>
      <c r="AB373" s="389"/>
      <c r="AC373" s="389"/>
      <c r="AD373" s="389"/>
      <c r="AE373" s="389"/>
      <c r="AF373" s="389"/>
      <c r="AG373" s="389"/>
      <c r="AH373" s="389"/>
      <c r="AI373" s="389"/>
      <c r="AJ373" s="389"/>
      <c r="AK373" s="389"/>
      <c r="AL373" s="389"/>
      <c r="AM373" s="389"/>
      <c r="AN373" s="389"/>
      <c r="AO373" s="389"/>
    </row>
    <row r="374" spans="1:41" ht="30.75" customHeight="1" x14ac:dyDescent="0.25">
      <c r="A374" s="592"/>
      <c r="B374" s="594"/>
      <c r="C374" s="592"/>
      <c r="D374" s="592"/>
      <c r="E374" s="587"/>
      <c r="F374" s="587"/>
      <c r="G374" s="587"/>
      <c r="H374" s="590"/>
      <c r="I374" s="401" t="s">
        <v>321</v>
      </c>
      <c r="J374" s="402">
        <v>0</v>
      </c>
      <c r="K374" s="402">
        <v>0</v>
      </c>
      <c r="L374" s="402">
        <v>0</v>
      </c>
      <c r="M374" s="402">
        <v>0</v>
      </c>
      <c r="N374" s="402">
        <v>0</v>
      </c>
      <c r="O374" s="402">
        <v>0</v>
      </c>
      <c r="P374" s="402">
        <v>0</v>
      </c>
      <c r="Q374" s="402">
        <v>0</v>
      </c>
      <c r="R374" s="402">
        <v>0</v>
      </c>
      <c r="S374" s="402">
        <v>0</v>
      </c>
      <c r="T374" s="402">
        <v>0</v>
      </c>
      <c r="U374" s="402">
        <v>0</v>
      </c>
      <c r="V374" s="401">
        <f t="shared" si="6"/>
        <v>0</v>
      </c>
      <c r="W374" s="389"/>
      <c r="X374" s="389"/>
      <c r="Y374" s="389"/>
      <c r="Z374" s="389"/>
      <c r="AA374" s="389"/>
      <c r="AB374" s="389"/>
      <c r="AC374" s="389"/>
      <c r="AD374" s="389"/>
      <c r="AE374" s="389"/>
      <c r="AF374" s="389"/>
      <c r="AG374" s="389"/>
      <c r="AH374" s="389"/>
      <c r="AI374" s="389"/>
      <c r="AJ374" s="389"/>
      <c r="AK374" s="389"/>
      <c r="AL374" s="389"/>
      <c r="AM374" s="389"/>
      <c r="AN374" s="389"/>
      <c r="AO374" s="389"/>
    </row>
    <row r="375" spans="1:41" ht="30.75" customHeight="1" x14ac:dyDescent="0.25">
      <c r="A375" s="592"/>
      <c r="B375" s="594"/>
      <c r="C375" s="592"/>
      <c r="D375" s="592"/>
      <c r="E375" s="587"/>
      <c r="F375" s="587"/>
      <c r="G375" s="587"/>
      <c r="H375" s="591"/>
      <c r="I375" s="403" t="s">
        <v>303</v>
      </c>
      <c r="J375" s="402"/>
      <c r="K375" s="402"/>
      <c r="L375" s="402"/>
      <c r="M375" s="402"/>
      <c r="N375" s="402"/>
      <c r="O375" s="402"/>
      <c r="P375" s="402"/>
      <c r="Q375" s="402"/>
      <c r="R375" s="402"/>
      <c r="S375" s="402"/>
      <c r="T375" s="402"/>
      <c r="U375" s="402"/>
      <c r="V375" s="401"/>
      <c r="W375" s="389"/>
      <c r="X375" s="389"/>
      <c r="Y375" s="389"/>
      <c r="Z375" s="389"/>
      <c r="AA375" s="389"/>
      <c r="AB375" s="389"/>
      <c r="AC375" s="389"/>
      <c r="AD375" s="389"/>
      <c r="AE375" s="389"/>
      <c r="AF375" s="389"/>
      <c r="AG375" s="389"/>
      <c r="AH375" s="389"/>
      <c r="AI375" s="389"/>
      <c r="AJ375" s="389"/>
      <c r="AK375" s="389"/>
      <c r="AL375" s="389"/>
      <c r="AM375" s="389"/>
      <c r="AN375" s="389"/>
      <c r="AO375" s="389"/>
    </row>
    <row r="376" spans="1:41" ht="30.75" customHeight="1" x14ac:dyDescent="0.25">
      <c r="A376" s="592"/>
      <c r="B376" s="594"/>
      <c r="C376" s="592"/>
      <c r="D376" s="592"/>
      <c r="E376" s="587"/>
      <c r="F376" s="587"/>
      <c r="G376" s="587"/>
      <c r="H376" s="404" t="s">
        <v>18</v>
      </c>
      <c r="I376" s="401" t="s">
        <v>19</v>
      </c>
      <c r="J376" s="402">
        <v>0</v>
      </c>
      <c r="K376" s="402">
        <v>0</v>
      </c>
      <c r="L376" s="402">
        <v>0</v>
      </c>
      <c r="M376" s="402">
        <v>0</v>
      </c>
      <c r="N376" s="402">
        <v>0</v>
      </c>
      <c r="O376" s="402">
        <v>0</v>
      </c>
      <c r="P376" s="402">
        <v>0</v>
      </c>
      <c r="Q376" s="402">
        <v>0</v>
      </c>
      <c r="R376" s="402">
        <v>0</v>
      </c>
      <c r="S376" s="402">
        <v>0</v>
      </c>
      <c r="T376" s="402">
        <v>0</v>
      </c>
      <c r="U376" s="402">
        <v>0</v>
      </c>
      <c r="V376" s="401">
        <f>SUM(M376,Q376,U376)</f>
        <v>0</v>
      </c>
      <c r="W376" s="389"/>
      <c r="X376" s="389"/>
      <c r="Y376" s="389"/>
      <c r="Z376" s="389"/>
      <c r="AA376" s="389"/>
      <c r="AB376" s="389"/>
      <c r="AC376" s="389"/>
      <c r="AD376" s="389"/>
      <c r="AE376" s="389"/>
      <c r="AF376" s="389"/>
      <c r="AG376" s="389"/>
      <c r="AH376" s="389"/>
      <c r="AI376" s="389"/>
      <c r="AJ376" s="389"/>
      <c r="AK376" s="389"/>
      <c r="AL376" s="389"/>
      <c r="AM376" s="389"/>
      <c r="AN376" s="389"/>
      <c r="AO376" s="389"/>
    </row>
    <row r="377" spans="1:41" ht="30.75" customHeight="1" x14ac:dyDescent="0.25">
      <c r="A377" s="592"/>
      <c r="B377" s="594"/>
      <c r="C377" s="592"/>
      <c r="D377" s="592"/>
      <c r="E377" s="587"/>
      <c r="F377" s="587"/>
      <c r="G377" s="587"/>
      <c r="H377" s="593" t="s">
        <v>20</v>
      </c>
      <c r="I377" s="401" t="s">
        <v>322</v>
      </c>
      <c r="J377" s="402">
        <v>0</v>
      </c>
      <c r="K377" s="402">
        <v>0</v>
      </c>
      <c r="L377" s="402">
        <v>0</v>
      </c>
      <c r="M377" s="402">
        <v>0</v>
      </c>
      <c r="N377" s="402">
        <v>0</v>
      </c>
      <c r="O377" s="402">
        <v>0</v>
      </c>
      <c r="P377" s="402">
        <v>0</v>
      </c>
      <c r="Q377" s="402">
        <v>0</v>
      </c>
      <c r="R377" s="402">
        <v>0</v>
      </c>
      <c r="S377" s="402">
        <v>0</v>
      </c>
      <c r="T377" s="402">
        <v>0</v>
      </c>
      <c r="U377" s="402">
        <v>0</v>
      </c>
      <c r="V377" s="401">
        <f>SUM(M377,Q377,U377)</f>
        <v>0</v>
      </c>
      <c r="W377" s="389"/>
      <c r="X377" s="389"/>
      <c r="Y377" s="389"/>
      <c r="Z377" s="389"/>
      <c r="AA377" s="389"/>
      <c r="AB377" s="389"/>
      <c r="AC377" s="389"/>
      <c r="AD377" s="389"/>
      <c r="AE377" s="389"/>
      <c r="AF377" s="389"/>
      <c r="AG377" s="389"/>
      <c r="AH377" s="389"/>
      <c r="AI377" s="389"/>
      <c r="AJ377" s="389"/>
      <c r="AK377" s="389"/>
      <c r="AL377" s="389"/>
      <c r="AM377" s="389"/>
      <c r="AN377" s="389"/>
      <c r="AO377" s="389"/>
    </row>
    <row r="378" spans="1:41" ht="30.75" customHeight="1" x14ac:dyDescent="0.25">
      <c r="A378" s="592"/>
      <c r="B378" s="594"/>
      <c r="C378" s="592"/>
      <c r="D378" s="592"/>
      <c r="E378" s="588"/>
      <c r="F378" s="588"/>
      <c r="G378" s="588"/>
      <c r="H378" s="593"/>
      <c r="I378" s="401" t="s">
        <v>21</v>
      </c>
      <c r="J378" s="402">
        <v>0</v>
      </c>
      <c r="K378" s="402">
        <v>0</v>
      </c>
      <c r="L378" s="402">
        <v>0</v>
      </c>
      <c r="M378" s="402">
        <v>0</v>
      </c>
      <c r="N378" s="402">
        <v>0</v>
      </c>
      <c r="O378" s="402">
        <v>0</v>
      </c>
      <c r="P378" s="402">
        <v>0</v>
      </c>
      <c r="Q378" s="402">
        <v>0</v>
      </c>
      <c r="R378" s="402">
        <v>0</v>
      </c>
      <c r="S378" s="402">
        <v>0</v>
      </c>
      <c r="T378" s="402">
        <v>0</v>
      </c>
      <c r="U378" s="402">
        <v>0</v>
      </c>
      <c r="V378" s="401">
        <f>SUM(M378,Q378,U378)</f>
        <v>0</v>
      </c>
      <c r="W378" s="389"/>
      <c r="X378" s="389"/>
      <c r="Y378" s="389"/>
      <c r="Z378" s="389"/>
      <c r="AA378" s="389"/>
      <c r="AB378" s="389"/>
      <c r="AC378" s="389"/>
      <c r="AD378" s="389"/>
      <c r="AE378" s="389"/>
      <c r="AF378" s="389"/>
      <c r="AG378" s="389"/>
      <c r="AH378" s="389"/>
      <c r="AI378" s="389"/>
      <c r="AJ378" s="389"/>
      <c r="AK378" s="389"/>
      <c r="AL378" s="389"/>
      <c r="AM378" s="389"/>
      <c r="AN378" s="389"/>
      <c r="AO378" s="389"/>
    </row>
    <row r="379" spans="1:41" ht="24.75" customHeight="1" x14ac:dyDescent="0.25">
      <c r="A379" s="592" t="s">
        <v>346</v>
      </c>
      <c r="B379" s="594"/>
      <c r="C379" s="592"/>
      <c r="D379" s="592"/>
      <c r="E379" s="592" t="s">
        <v>398</v>
      </c>
      <c r="F379" s="594" t="s">
        <v>246</v>
      </c>
      <c r="G379" s="593"/>
      <c r="H379" s="589" t="s">
        <v>17</v>
      </c>
      <c r="I379" s="401" t="s">
        <v>317</v>
      </c>
      <c r="J379" s="402">
        <v>0</v>
      </c>
      <c r="K379" s="402">
        <v>0</v>
      </c>
      <c r="L379" s="402">
        <v>0</v>
      </c>
      <c r="M379" s="402">
        <v>0</v>
      </c>
      <c r="N379" s="402">
        <v>0</v>
      </c>
      <c r="O379" s="402">
        <v>0</v>
      </c>
      <c r="P379" s="402">
        <v>0</v>
      </c>
      <c r="Q379" s="402">
        <v>0</v>
      </c>
      <c r="R379" s="402">
        <v>0</v>
      </c>
      <c r="S379" s="402">
        <v>0</v>
      </c>
      <c r="T379" s="402">
        <v>0</v>
      </c>
      <c r="U379" s="402">
        <v>0</v>
      </c>
      <c r="V379" s="401">
        <f t="shared" si="6"/>
        <v>0</v>
      </c>
      <c r="W379" s="389"/>
      <c r="X379" s="389"/>
      <c r="Y379" s="389"/>
      <c r="Z379" s="389"/>
      <c r="AA379" s="389"/>
      <c r="AB379" s="389"/>
      <c r="AC379" s="389"/>
      <c r="AD379" s="389"/>
      <c r="AE379" s="389"/>
      <c r="AF379" s="389"/>
      <c r="AG379" s="389"/>
      <c r="AH379" s="389"/>
      <c r="AI379" s="389"/>
      <c r="AJ379" s="389"/>
      <c r="AK379" s="389"/>
      <c r="AL379" s="389"/>
      <c r="AM379" s="389"/>
      <c r="AN379" s="389"/>
      <c r="AO379" s="389"/>
    </row>
    <row r="380" spans="1:41" x14ac:dyDescent="0.25">
      <c r="A380" s="592"/>
      <c r="B380" s="594"/>
      <c r="C380" s="592"/>
      <c r="D380" s="592"/>
      <c r="E380" s="592"/>
      <c r="F380" s="594"/>
      <c r="G380" s="593"/>
      <c r="H380" s="590"/>
      <c r="I380" s="401" t="s">
        <v>318</v>
      </c>
      <c r="J380" s="402">
        <v>0</v>
      </c>
      <c r="K380" s="402">
        <v>0</v>
      </c>
      <c r="L380" s="402">
        <v>0</v>
      </c>
      <c r="M380" s="402">
        <v>0</v>
      </c>
      <c r="N380" s="402">
        <v>0</v>
      </c>
      <c r="O380" s="402">
        <v>0</v>
      </c>
      <c r="P380" s="402">
        <v>0</v>
      </c>
      <c r="Q380" s="402">
        <v>0</v>
      </c>
      <c r="R380" s="402">
        <v>0</v>
      </c>
      <c r="S380" s="402">
        <v>0</v>
      </c>
      <c r="T380" s="402">
        <v>0</v>
      </c>
      <c r="U380" s="402">
        <v>0</v>
      </c>
      <c r="V380" s="401">
        <f t="shared" si="6"/>
        <v>0</v>
      </c>
      <c r="W380" s="389"/>
      <c r="X380" s="389"/>
      <c r="Y380" s="389"/>
      <c r="Z380" s="389"/>
      <c r="AA380" s="389"/>
      <c r="AB380" s="389"/>
      <c r="AC380" s="389"/>
      <c r="AD380" s="389"/>
      <c r="AE380" s="389"/>
      <c r="AF380" s="389"/>
      <c r="AG380" s="389"/>
      <c r="AH380" s="389"/>
      <c r="AI380" s="389"/>
      <c r="AJ380" s="389"/>
      <c r="AK380" s="389"/>
      <c r="AL380" s="389"/>
      <c r="AM380" s="389"/>
      <c r="AN380" s="389"/>
      <c r="AO380" s="389"/>
    </row>
    <row r="381" spans="1:41" x14ac:dyDescent="0.25">
      <c r="A381" s="592"/>
      <c r="B381" s="594"/>
      <c r="C381" s="592"/>
      <c r="D381" s="592"/>
      <c r="E381" s="592"/>
      <c r="F381" s="594"/>
      <c r="G381" s="593"/>
      <c r="H381" s="590"/>
      <c r="I381" s="401" t="s">
        <v>319</v>
      </c>
      <c r="J381" s="402">
        <v>20</v>
      </c>
      <c r="K381" s="402">
        <v>598</v>
      </c>
      <c r="L381" s="402">
        <v>0</v>
      </c>
      <c r="M381" s="402">
        <f>SUM(K381,J381)</f>
        <v>618</v>
      </c>
      <c r="N381" s="402">
        <v>10</v>
      </c>
      <c r="O381" s="402">
        <v>593</v>
      </c>
      <c r="P381" s="402">
        <v>0</v>
      </c>
      <c r="Q381" s="402">
        <f>SUM(O381,N381)</f>
        <v>603</v>
      </c>
      <c r="R381" s="402">
        <v>10</v>
      </c>
      <c r="S381" s="402">
        <v>599</v>
      </c>
      <c r="T381" s="402">
        <v>0</v>
      </c>
      <c r="U381" s="402">
        <f>SUM(S381,R381)</f>
        <v>609</v>
      </c>
      <c r="V381" s="401">
        <f t="shared" si="6"/>
        <v>1830</v>
      </c>
      <c r="W381" s="389"/>
      <c r="X381" s="389"/>
      <c r="Y381" s="389"/>
      <c r="Z381" s="389"/>
      <c r="AA381" s="389"/>
      <c r="AB381" s="389"/>
      <c r="AC381" s="389"/>
      <c r="AD381" s="389"/>
      <c r="AE381" s="389"/>
      <c r="AF381" s="389"/>
      <c r="AG381" s="389"/>
      <c r="AH381" s="389"/>
      <c r="AI381" s="389"/>
      <c r="AJ381" s="389"/>
      <c r="AK381" s="389"/>
      <c r="AL381" s="389"/>
      <c r="AM381" s="389"/>
      <c r="AN381" s="389"/>
      <c r="AO381" s="389"/>
    </row>
    <row r="382" spans="1:41" x14ac:dyDescent="0.25">
      <c r="A382" s="592"/>
      <c r="B382" s="594"/>
      <c r="C382" s="592"/>
      <c r="D382" s="592"/>
      <c r="E382" s="592"/>
      <c r="F382" s="594"/>
      <c r="G382" s="593"/>
      <c r="H382" s="590"/>
      <c r="I382" s="401" t="s">
        <v>320</v>
      </c>
      <c r="J382" s="402">
        <v>12</v>
      </c>
      <c r="K382" s="402">
        <v>2588</v>
      </c>
      <c r="L382" s="402">
        <v>0</v>
      </c>
      <c r="M382" s="402">
        <f>SUM(K382,J382)</f>
        <v>2600</v>
      </c>
      <c r="N382" s="402">
        <v>12</v>
      </c>
      <c r="O382" s="402">
        <v>4873</v>
      </c>
      <c r="P382" s="402">
        <v>0</v>
      </c>
      <c r="Q382" s="402">
        <f>SUM(O382,N382)</f>
        <v>4885</v>
      </c>
      <c r="R382" s="402">
        <v>15</v>
      </c>
      <c r="S382" s="402">
        <v>4873</v>
      </c>
      <c r="T382" s="402">
        <v>0</v>
      </c>
      <c r="U382" s="402">
        <f>SUM(S382,R382)</f>
        <v>4888</v>
      </c>
      <c r="V382" s="401">
        <f t="shared" si="6"/>
        <v>12373</v>
      </c>
      <c r="W382" s="389"/>
      <c r="X382" s="389"/>
      <c r="Y382" s="389"/>
      <c r="Z382" s="389"/>
      <c r="AA382" s="389"/>
      <c r="AB382" s="389"/>
      <c r="AC382" s="389"/>
      <c r="AD382" s="389"/>
      <c r="AE382" s="389"/>
      <c r="AF382" s="389"/>
      <c r="AG382" s="389"/>
      <c r="AH382" s="389"/>
      <c r="AI382" s="389"/>
      <c r="AJ382" s="389"/>
      <c r="AK382" s="389"/>
      <c r="AL382" s="389"/>
      <c r="AM382" s="389"/>
      <c r="AN382" s="389"/>
      <c r="AO382" s="389"/>
    </row>
    <row r="383" spans="1:41" ht="27" customHeight="1" x14ac:dyDescent="0.25">
      <c r="A383" s="592"/>
      <c r="B383" s="594"/>
      <c r="C383" s="592"/>
      <c r="D383" s="592"/>
      <c r="E383" s="592"/>
      <c r="F383" s="594"/>
      <c r="G383" s="593"/>
      <c r="H383" s="590"/>
      <c r="I383" s="401" t="s">
        <v>321</v>
      </c>
      <c r="J383" s="402">
        <v>8</v>
      </c>
      <c r="K383" s="402">
        <v>1258</v>
      </c>
      <c r="L383" s="402">
        <v>0</v>
      </c>
      <c r="M383" s="402">
        <f>SUM(K383,J383)</f>
        <v>1266</v>
      </c>
      <c r="N383" s="402">
        <v>8</v>
      </c>
      <c r="O383" s="402">
        <v>3902</v>
      </c>
      <c r="P383" s="402">
        <v>0</v>
      </c>
      <c r="Q383" s="402">
        <f>SUM(O383,N383)</f>
        <v>3910</v>
      </c>
      <c r="R383" s="402">
        <v>8</v>
      </c>
      <c r="S383" s="402">
        <v>3902</v>
      </c>
      <c r="T383" s="402">
        <v>0</v>
      </c>
      <c r="U383" s="402">
        <f>SUM(S383,R383)</f>
        <v>3910</v>
      </c>
      <c r="V383" s="401">
        <f t="shared" si="6"/>
        <v>9086</v>
      </c>
      <c r="W383" s="389"/>
      <c r="X383" s="389"/>
      <c r="Y383" s="389"/>
      <c r="Z383" s="389"/>
      <c r="AA383" s="389"/>
      <c r="AB383" s="389"/>
      <c r="AC383" s="389"/>
      <c r="AD383" s="389"/>
      <c r="AE383" s="389"/>
      <c r="AF383" s="389"/>
      <c r="AG383" s="389"/>
      <c r="AH383" s="389"/>
      <c r="AI383" s="389"/>
      <c r="AJ383" s="389"/>
      <c r="AK383" s="389"/>
      <c r="AL383" s="389"/>
      <c r="AM383" s="389"/>
      <c r="AN383" s="389"/>
      <c r="AO383" s="389"/>
    </row>
    <row r="384" spans="1:41" ht="21.75" customHeight="1" x14ac:dyDescent="0.25">
      <c r="A384" s="592"/>
      <c r="B384" s="594"/>
      <c r="C384" s="592"/>
      <c r="D384" s="592"/>
      <c r="E384" s="592"/>
      <c r="F384" s="594"/>
      <c r="G384" s="593"/>
      <c r="H384" s="591"/>
      <c r="I384" s="403" t="s">
        <v>303</v>
      </c>
      <c r="J384" s="402"/>
      <c r="K384" s="402"/>
      <c r="L384" s="402"/>
      <c r="M384" s="402"/>
      <c r="N384" s="402"/>
      <c r="O384" s="402"/>
      <c r="P384" s="402"/>
      <c r="Q384" s="402"/>
      <c r="R384" s="402"/>
      <c r="S384" s="402"/>
      <c r="T384" s="402"/>
      <c r="U384" s="402"/>
      <c r="V384" s="401"/>
      <c r="W384" s="389"/>
      <c r="X384" s="389"/>
      <c r="Y384" s="389"/>
      <c r="Z384" s="389"/>
      <c r="AA384" s="389"/>
      <c r="AB384" s="389"/>
      <c r="AC384" s="389"/>
      <c r="AD384" s="389"/>
      <c r="AE384" s="389"/>
      <c r="AF384" s="389"/>
      <c r="AG384" s="389"/>
      <c r="AH384" s="389"/>
      <c r="AI384" s="389"/>
      <c r="AJ384" s="389"/>
      <c r="AK384" s="389"/>
      <c r="AL384" s="389"/>
      <c r="AM384" s="389"/>
      <c r="AN384" s="389"/>
      <c r="AO384" s="389"/>
    </row>
    <row r="385" spans="1:41" ht="18" customHeight="1" x14ac:dyDescent="0.25">
      <c r="A385" s="592"/>
      <c r="B385" s="594"/>
      <c r="C385" s="592"/>
      <c r="D385" s="592"/>
      <c r="E385" s="592"/>
      <c r="F385" s="594"/>
      <c r="G385" s="593"/>
      <c r="H385" s="404" t="s">
        <v>18</v>
      </c>
      <c r="I385" s="401" t="s">
        <v>19</v>
      </c>
      <c r="J385" s="402">
        <v>0</v>
      </c>
      <c r="K385" s="402">
        <v>0</v>
      </c>
      <c r="L385" s="402">
        <v>0</v>
      </c>
      <c r="M385" s="402">
        <v>0</v>
      </c>
      <c r="N385" s="402">
        <v>0</v>
      </c>
      <c r="O385" s="402">
        <v>0</v>
      </c>
      <c r="P385" s="402">
        <v>0</v>
      </c>
      <c r="Q385" s="402">
        <v>0</v>
      </c>
      <c r="R385" s="402">
        <v>0</v>
      </c>
      <c r="S385" s="402">
        <v>0</v>
      </c>
      <c r="T385" s="402">
        <v>0</v>
      </c>
      <c r="U385" s="402">
        <v>0</v>
      </c>
      <c r="V385" s="401">
        <f t="shared" ref="V385:V392" si="7">SUM(M385,Q385,U385)</f>
        <v>0</v>
      </c>
      <c r="W385" s="389"/>
      <c r="X385" s="389"/>
      <c r="Y385" s="389"/>
      <c r="Z385" s="389"/>
      <c r="AA385" s="389"/>
      <c r="AB385" s="389"/>
      <c r="AC385" s="389"/>
      <c r="AD385" s="389"/>
      <c r="AE385" s="389"/>
      <c r="AF385" s="389"/>
      <c r="AG385" s="389"/>
      <c r="AH385" s="389"/>
      <c r="AI385" s="389"/>
      <c r="AJ385" s="389"/>
      <c r="AK385" s="389"/>
      <c r="AL385" s="389"/>
      <c r="AM385" s="389"/>
      <c r="AN385" s="389"/>
      <c r="AO385" s="389"/>
    </row>
    <row r="386" spans="1:41" x14ac:dyDescent="0.25">
      <c r="A386" s="592"/>
      <c r="B386" s="594"/>
      <c r="C386" s="592"/>
      <c r="D386" s="592"/>
      <c r="E386" s="592"/>
      <c r="F386" s="594"/>
      <c r="G386" s="593"/>
      <c r="H386" s="593" t="s">
        <v>20</v>
      </c>
      <c r="I386" s="401" t="s">
        <v>322</v>
      </c>
      <c r="J386" s="402">
        <v>0</v>
      </c>
      <c r="K386" s="402">
        <v>0</v>
      </c>
      <c r="L386" s="402">
        <v>0</v>
      </c>
      <c r="M386" s="402">
        <v>0</v>
      </c>
      <c r="N386" s="402">
        <v>0</v>
      </c>
      <c r="O386" s="402">
        <v>0</v>
      </c>
      <c r="P386" s="402">
        <v>0</v>
      </c>
      <c r="Q386" s="402">
        <v>0</v>
      </c>
      <c r="R386" s="402">
        <v>0</v>
      </c>
      <c r="S386" s="402">
        <v>0</v>
      </c>
      <c r="T386" s="402">
        <v>0</v>
      </c>
      <c r="U386" s="402">
        <v>0</v>
      </c>
      <c r="V386" s="401">
        <f t="shared" si="7"/>
        <v>0</v>
      </c>
      <c r="W386" s="389"/>
      <c r="X386" s="389"/>
      <c r="Y386" s="389"/>
      <c r="Z386" s="389"/>
      <c r="AA386" s="389"/>
      <c r="AB386" s="389"/>
      <c r="AC386" s="389"/>
      <c r="AD386" s="389"/>
      <c r="AE386" s="389"/>
      <c r="AF386" s="389"/>
      <c r="AG386" s="389"/>
      <c r="AH386" s="389"/>
      <c r="AI386" s="389"/>
      <c r="AJ386" s="389"/>
      <c r="AK386" s="389"/>
      <c r="AL386" s="389"/>
      <c r="AM386" s="389"/>
      <c r="AN386" s="389"/>
      <c r="AO386" s="389"/>
    </row>
    <row r="387" spans="1:41" ht="48" customHeight="1" x14ac:dyDescent="0.25">
      <c r="A387" s="592"/>
      <c r="B387" s="594"/>
      <c r="C387" s="592"/>
      <c r="D387" s="592"/>
      <c r="E387" s="592"/>
      <c r="F387" s="594"/>
      <c r="G387" s="593"/>
      <c r="H387" s="593"/>
      <c r="I387" s="401" t="s">
        <v>21</v>
      </c>
      <c r="J387" s="402">
        <v>0</v>
      </c>
      <c r="K387" s="402">
        <v>0</v>
      </c>
      <c r="L387" s="402">
        <v>0</v>
      </c>
      <c r="M387" s="402">
        <v>0</v>
      </c>
      <c r="N387" s="402">
        <v>0</v>
      </c>
      <c r="O387" s="402">
        <v>0</v>
      </c>
      <c r="P387" s="402">
        <v>0</v>
      </c>
      <c r="Q387" s="402">
        <v>0</v>
      </c>
      <c r="R387" s="402">
        <v>0</v>
      </c>
      <c r="S387" s="402">
        <v>0</v>
      </c>
      <c r="T387" s="402">
        <v>0</v>
      </c>
      <c r="U387" s="402">
        <v>0</v>
      </c>
      <c r="V387" s="401">
        <f t="shared" si="7"/>
        <v>0</v>
      </c>
      <c r="W387" s="389"/>
      <c r="X387" s="389"/>
      <c r="Y387" s="389"/>
      <c r="Z387" s="389"/>
      <c r="AA387" s="389"/>
      <c r="AB387" s="389"/>
      <c r="AC387" s="389"/>
      <c r="AD387" s="389"/>
      <c r="AE387" s="389"/>
      <c r="AF387" s="389"/>
      <c r="AG387" s="389"/>
      <c r="AH387" s="389"/>
      <c r="AI387" s="389"/>
      <c r="AJ387" s="389"/>
      <c r="AK387" s="389"/>
      <c r="AL387" s="389"/>
      <c r="AM387" s="389"/>
      <c r="AN387" s="389"/>
      <c r="AO387" s="389"/>
    </row>
    <row r="388" spans="1:41" ht="75" customHeight="1" x14ac:dyDescent="0.25">
      <c r="A388" s="592"/>
      <c r="B388" s="594"/>
      <c r="C388" s="592"/>
      <c r="D388" s="592"/>
      <c r="E388" s="592" t="s">
        <v>399</v>
      </c>
      <c r="F388" s="594" t="s">
        <v>246</v>
      </c>
      <c r="G388" s="594">
        <v>5000</v>
      </c>
      <c r="H388" s="589" t="s">
        <v>17</v>
      </c>
      <c r="I388" s="401" t="s">
        <v>317</v>
      </c>
      <c r="J388" s="402">
        <v>0</v>
      </c>
      <c r="K388" s="402">
        <v>0</v>
      </c>
      <c r="L388" s="402">
        <v>0</v>
      </c>
      <c r="M388" s="402">
        <v>0</v>
      </c>
      <c r="N388" s="402">
        <v>0</v>
      </c>
      <c r="O388" s="402">
        <v>0</v>
      </c>
      <c r="P388" s="402">
        <v>0</v>
      </c>
      <c r="Q388" s="402">
        <v>0</v>
      </c>
      <c r="R388" s="402">
        <v>0</v>
      </c>
      <c r="S388" s="402">
        <v>0</v>
      </c>
      <c r="T388" s="402">
        <v>0</v>
      </c>
      <c r="U388" s="402">
        <v>0</v>
      </c>
      <c r="V388" s="401">
        <f t="shared" si="7"/>
        <v>0</v>
      </c>
      <c r="W388" s="389"/>
      <c r="X388" s="389"/>
      <c r="Y388" s="389"/>
      <c r="Z388" s="389"/>
      <c r="AA388" s="389"/>
      <c r="AB388" s="389"/>
      <c r="AC388" s="389"/>
      <c r="AD388" s="389"/>
      <c r="AE388" s="389"/>
      <c r="AF388" s="389"/>
      <c r="AG388" s="389"/>
      <c r="AH388" s="389"/>
      <c r="AI388" s="389"/>
      <c r="AJ388" s="389"/>
      <c r="AK388" s="389"/>
      <c r="AL388" s="389"/>
      <c r="AM388" s="389"/>
      <c r="AN388" s="389"/>
      <c r="AO388" s="389"/>
    </row>
    <row r="389" spans="1:41" x14ac:dyDescent="0.25">
      <c r="A389" s="592"/>
      <c r="B389" s="594"/>
      <c r="C389" s="592"/>
      <c r="D389" s="592"/>
      <c r="E389" s="592"/>
      <c r="F389" s="594"/>
      <c r="G389" s="594"/>
      <c r="H389" s="590"/>
      <c r="I389" s="401" t="s">
        <v>318</v>
      </c>
      <c r="J389" s="402">
        <v>0</v>
      </c>
      <c r="K389" s="402">
        <v>0</v>
      </c>
      <c r="L389" s="402">
        <v>0</v>
      </c>
      <c r="M389" s="402">
        <v>0</v>
      </c>
      <c r="N389" s="402">
        <v>0</v>
      </c>
      <c r="O389" s="402">
        <v>0</v>
      </c>
      <c r="P389" s="402">
        <v>0</v>
      </c>
      <c r="Q389" s="402">
        <v>0</v>
      </c>
      <c r="R389" s="402">
        <v>0</v>
      </c>
      <c r="S389" s="402">
        <v>0</v>
      </c>
      <c r="T389" s="402">
        <v>0</v>
      </c>
      <c r="U389" s="402">
        <v>0</v>
      </c>
      <c r="V389" s="401">
        <f t="shared" si="7"/>
        <v>0</v>
      </c>
      <c r="W389" s="389"/>
      <c r="X389" s="389"/>
      <c r="Y389" s="389"/>
      <c r="Z389" s="389"/>
      <c r="AA389" s="389"/>
      <c r="AB389" s="389"/>
      <c r="AC389" s="389"/>
      <c r="AD389" s="389"/>
      <c r="AE389" s="389"/>
      <c r="AF389" s="389"/>
      <c r="AG389" s="389"/>
      <c r="AH389" s="389"/>
      <c r="AI389" s="389"/>
      <c r="AJ389" s="389"/>
      <c r="AK389" s="389"/>
      <c r="AL389" s="389"/>
      <c r="AM389" s="389"/>
      <c r="AN389" s="389"/>
      <c r="AO389" s="389"/>
    </row>
    <row r="390" spans="1:41" x14ac:dyDescent="0.25">
      <c r="A390" s="592"/>
      <c r="B390" s="594"/>
      <c r="C390" s="592"/>
      <c r="D390" s="592"/>
      <c r="E390" s="592"/>
      <c r="F390" s="594"/>
      <c r="G390" s="594"/>
      <c r="H390" s="590"/>
      <c r="I390" s="401" t="s">
        <v>319</v>
      </c>
      <c r="J390" s="402">
        <v>0</v>
      </c>
      <c r="K390" s="402">
        <v>0</v>
      </c>
      <c r="L390" s="402">
        <v>0</v>
      </c>
      <c r="M390" s="402">
        <v>0</v>
      </c>
      <c r="N390" s="402">
        <v>0</v>
      </c>
      <c r="O390" s="402">
        <v>0</v>
      </c>
      <c r="P390" s="402">
        <v>0</v>
      </c>
      <c r="Q390" s="402">
        <v>0</v>
      </c>
      <c r="R390" s="402">
        <v>0</v>
      </c>
      <c r="S390" s="402">
        <v>0</v>
      </c>
      <c r="T390" s="402">
        <v>0</v>
      </c>
      <c r="U390" s="402">
        <v>0</v>
      </c>
      <c r="V390" s="401">
        <f t="shared" si="7"/>
        <v>0</v>
      </c>
      <c r="W390" s="389"/>
      <c r="X390" s="389"/>
      <c r="Y390" s="389"/>
      <c r="Z390" s="389"/>
      <c r="AA390" s="389"/>
      <c r="AB390" s="389"/>
      <c r="AC390" s="389"/>
      <c r="AD390" s="389"/>
      <c r="AE390" s="389"/>
      <c r="AF390" s="389"/>
      <c r="AG390" s="389"/>
      <c r="AH390" s="389"/>
      <c r="AI390" s="389"/>
      <c r="AJ390" s="389"/>
      <c r="AK390" s="389"/>
      <c r="AL390" s="389"/>
      <c r="AM390" s="389"/>
      <c r="AN390" s="389"/>
      <c r="AO390" s="389"/>
    </row>
    <row r="391" spans="1:41" x14ac:dyDescent="0.25">
      <c r="A391" s="592"/>
      <c r="B391" s="594"/>
      <c r="C391" s="592"/>
      <c r="D391" s="592"/>
      <c r="E391" s="592"/>
      <c r="F391" s="594"/>
      <c r="G391" s="594"/>
      <c r="H391" s="590"/>
      <c r="I391" s="401" t="s">
        <v>320</v>
      </c>
      <c r="J391" s="402">
        <v>0</v>
      </c>
      <c r="K391" s="402">
        <v>0</v>
      </c>
      <c r="L391" s="402">
        <v>0</v>
      </c>
      <c r="M391" s="402">
        <v>0</v>
      </c>
      <c r="N391" s="402">
        <v>0</v>
      </c>
      <c r="O391" s="402">
        <v>0</v>
      </c>
      <c r="P391" s="402">
        <v>0</v>
      </c>
      <c r="Q391" s="402">
        <v>0</v>
      </c>
      <c r="R391" s="402">
        <v>0</v>
      </c>
      <c r="S391" s="402">
        <v>0</v>
      </c>
      <c r="T391" s="402">
        <v>0</v>
      </c>
      <c r="U391" s="402">
        <v>0</v>
      </c>
      <c r="V391" s="401">
        <f t="shared" si="7"/>
        <v>0</v>
      </c>
      <c r="W391" s="389"/>
      <c r="X391" s="389"/>
      <c r="Y391" s="389"/>
      <c r="Z391" s="389"/>
      <c r="AA391" s="389"/>
      <c r="AB391" s="389"/>
      <c r="AC391" s="389"/>
      <c r="AD391" s="389"/>
      <c r="AE391" s="389"/>
      <c r="AF391" s="389"/>
      <c r="AG391" s="389"/>
      <c r="AH391" s="389"/>
      <c r="AI391" s="389"/>
      <c r="AJ391" s="389"/>
      <c r="AK391" s="389"/>
      <c r="AL391" s="389"/>
      <c r="AM391" s="389"/>
      <c r="AN391" s="389"/>
      <c r="AO391" s="389"/>
    </row>
    <row r="392" spans="1:41" x14ac:dyDescent="0.25">
      <c r="A392" s="592"/>
      <c r="B392" s="594"/>
      <c r="C392" s="592"/>
      <c r="D392" s="592"/>
      <c r="E392" s="592"/>
      <c r="F392" s="594"/>
      <c r="G392" s="594"/>
      <c r="H392" s="590"/>
      <c r="I392" s="401" t="s">
        <v>321</v>
      </c>
      <c r="J392" s="402">
        <v>0</v>
      </c>
      <c r="K392" s="402">
        <v>0</v>
      </c>
      <c r="L392" s="402">
        <v>0</v>
      </c>
      <c r="M392" s="402">
        <v>0</v>
      </c>
      <c r="N392" s="402">
        <v>0</v>
      </c>
      <c r="O392" s="402">
        <v>0</v>
      </c>
      <c r="P392" s="402">
        <v>0</v>
      </c>
      <c r="Q392" s="402">
        <v>0</v>
      </c>
      <c r="R392" s="402">
        <v>0</v>
      </c>
      <c r="S392" s="402">
        <v>0</v>
      </c>
      <c r="T392" s="402">
        <v>0</v>
      </c>
      <c r="U392" s="402">
        <v>0</v>
      </c>
      <c r="V392" s="401">
        <f t="shared" si="7"/>
        <v>0</v>
      </c>
      <c r="W392" s="389"/>
      <c r="X392" s="389"/>
      <c r="Y392" s="389"/>
      <c r="Z392" s="389"/>
      <c r="AA392" s="389"/>
      <c r="AB392" s="389"/>
      <c r="AC392" s="389"/>
      <c r="AD392" s="389"/>
      <c r="AE392" s="389"/>
      <c r="AF392" s="389"/>
      <c r="AG392" s="389"/>
      <c r="AH392" s="389"/>
      <c r="AI392" s="389"/>
      <c r="AJ392" s="389"/>
      <c r="AK392" s="389"/>
      <c r="AL392" s="389"/>
      <c r="AM392" s="389"/>
      <c r="AN392" s="389"/>
      <c r="AO392" s="389"/>
    </row>
    <row r="393" spans="1:41" x14ac:dyDescent="0.25">
      <c r="A393" s="592"/>
      <c r="B393" s="594"/>
      <c r="C393" s="592"/>
      <c r="D393" s="592"/>
      <c r="E393" s="592"/>
      <c r="F393" s="594"/>
      <c r="G393" s="594"/>
      <c r="H393" s="591"/>
      <c r="I393" s="403" t="s">
        <v>303</v>
      </c>
      <c r="J393" s="402"/>
      <c r="K393" s="402"/>
      <c r="L393" s="402"/>
      <c r="M393" s="402"/>
      <c r="N393" s="402"/>
      <c r="O393" s="402"/>
      <c r="P393" s="402"/>
      <c r="Q393" s="402"/>
      <c r="R393" s="402"/>
      <c r="S393" s="402"/>
      <c r="T393" s="402"/>
      <c r="U393" s="402"/>
      <c r="V393" s="401"/>
      <c r="W393" s="389"/>
      <c r="X393" s="389"/>
      <c r="Y393" s="389"/>
      <c r="Z393" s="389"/>
      <c r="AA393" s="389"/>
      <c r="AB393" s="389"/>
      <c r="AC393" s="389"/>
      <c r="AD393" s="389"/>
      <c r="AE393" s="389"/>
      <c r="AF393" s="389"/>
      <c r="AG393" s="389"/>
      <c r="AH393" s="389"/>
      <c r="AI393" s="389"/>
      <c r="AJ393" s="389"/>
      <c r="AK393" s="389"/>
      <c r="AL393" s="389"/>
      <c r="AM393" s="389"/>
      <c r="AN393" s="389"/>
      <c r="AO393" s="389"/>
    </row>
    <row r="394" spans="1:41" x14ac:dyDescent="0.25">
      <c r="A394" s="592"/>
      <c r="B394" s="594"/>
      <c r="C394" s="592"/>
      <c r="D394" s="592"/>
      <c r="E394" s="592"/>
      <c r="F394" s="594"/>
      <c r="G394" s="594"/>
      <c r="H394" s="404" t="s">
        <v>18</v>
      </c>
      <c r="I394" s="401" t="s">
        <v>19</v>
      </c>
      <c r="J394" s="402">
        <v>0</v>
      </c>
      <c r="K394" s="402">
        <v>0</v>
      </c>
      <c r="L394" s="402">
        <v>0</v>
      </c>
      <c r="M394" s="402">
        <v>0</v>
      </c>
      <c r="N394" s="402">
        <v>0</v>
      </c>
      <c r="O394" s="402">
        <v>0</v>
      </c>
      <c r="P394" s="402">
        <v>0</v>
      </c>
      <c r="Q394" s="402">
        <v>0</v>
      </c>
      <c r="R394" s="402">
        <v>0</v>
      </c>
      <c r="S394" s="402">
        <v>0</v>
      </c>
      <c r="T394" s="402">
        <v>0</v>
      </c>
      <c r="U394" s="402">
        <v>0</v>
      </c>
      <c r="V394" s="401">
        <f t="shared" ref="V394:V401" si="8">SUM(M394,Q394,U394)</f>
        <v>0</v>
      </c>
      <c r="W394" s="389"/>
      <c r="X394" s="389"/>
      <c r="Y394" s="389"/>
      <c r="Z394" s="389"/>
      <c r="AA394" s="389"/>
      <c r="AB394" s="389"/>
      <c r="AC394" s="389"/>
      <c r="AD394" s="389"/>
      <c r="AE394" s="389"/>
      <c r="AF394" s="389"/>
      <c r="AG394" s="389"/>
      <c r="AH394" s="389"/>
      <c r="AI394" s="389"/>
      <c r="AJ394" s="389"/>
      <c r="AK394" s="389"/>
      <c r="AL394" s="389"/>
      <c r="AM394" s="389"/>
      <c r="AN394" s="389"/>
      <c r="AO394" s="389"/>
    </row>
    <row r="395" spans="1:41" x14ac:dyDescent="0.25">
      <c r="A395" s="592"/>
      <c r="B395" s="594"/>
      <c r="C395" s="592"/>
      <c r="D395" s="592"/>
      <c r="E395" s="592"/>
      <c r="F395" s="594"/>
      <c r="G395" s="594"/>
      <c r="H395" s="593" t="s">
        <v>20</v>
      </c>
      <c r="I395" s="401" t="s">
        <v>322</v>
      </c>
      <c r="J395" s="402">
        <v>0</v>
      </c>
      <c r="K395" s="402">
        <v>0</v>
      </c>
      <c r="L395" s="402">
        <v>0</v>
      </c>
      <c r="M395" s="402">
        <v>0</v>
      </c>
      <c r="N395" s="402">
        <v>0</v>
      </c>
      <c r="O395" s="402">
        <v>0</v>
      </c>
      <c r="P395" s="402">
        <v>0</v>
      </c>
      <c r="Q395" s="402">
        <v>0</v>
      </c>
      <c r="R395" s="402">
        <v>0</v>
      </c>
      <c r="S395" s="402">
        <v>0</v>
      </c>
      <c r="T395" s="402">
        <v>0</v>
      </c>
      <c r="U395" s="402">
        <v>0</v>
      </c>
      <c r="V395" s="401">
        <f t="shared" si="8"/>
        <v>0</v>
      </c>
      <c r="W395" s="389"/>
      <c r="X395" s="389"/>
      <c r="Y395" s="389"/>
      <c r="Z395" s="389"/>
      <c r="AA395" s="389"/>
      <c r="AB395" s="389"/>
      <c r="AC395" s="389"/>
      <c r="AD395" s="389"/>
      <c r="AE395" s="389"/>
      <c r="AF395" s="389"/>
      <c r="AG395" s="389"/>
      <c r="AH395" s="389"/>
      <c r="AI395" s="389"/>
      <c r="AJ395" s="389"/>
      <c r="AK395" s="389"/>
      <c r="AL395" s="389"/>
      <c r="AM395" s="389"/>
      <c r="AN395" s="389"/>
      <c r="AO395" s="389"/>
    </row>
    <row r="396" spans="1:41" x14ac:dyDescent="0.25">
      <c r="A396" s="592"/>
      <c r="B396" s="594"/>
      <c r="C396" s="592"/>
      <c r="D396" s="592"/>
      <c r="E396" s="592"/>
      <c r="F396" s="594"/>
      <c r="G396" s="594"/>
      <c r="H396" s="593"/>
      <c r="I396" s="401" t="s">
        <v>21</v>
      </c>
      <c r="J396" s="402">
        <v>0</v>
      </c>
      <c r="K396" s="402">
        <v>0</v>
      </c>
      <c r="L396" s="402">
        <v>0</v>
      </c>
      <c r="M396" s="402">
        <v>0</v>
      </c>
      <c r="N396" s="402">
        <v>0</v>
      </c>
      <c r="O396" s="402">
        <v>0</v>
      </c>
      <c r="P396" s="402">
        <v>0</v>
      </c>
      <c r="Q396" s="402">
        <v>0</v>
      </c>
      <c r="R396" s="402">
        <v>0</v>
      </c>
      <c r="S396" s="402">
        <v>0</v>
      </c>
      <c r="T396" s="402">
        <v>0</v>
      </c>
      <c r="U396" s="402">
        <v>0</v>
      </c>
      <c r="V396" s="401">
        <f t="shared" si="8"/>
        <v>0</v>
      </c>
      <c r="W396" s="389"/>
      <c r="X396" s="389"/>
      <c r="Y396" s="389"/>
      <c r="Z396" s="389"/>
      <c r="AA396" s="389"/>
      <c r="AB396" s="389"/>
      <c r="AC396" s="389"/>
      <c r="AD396" s="389"/>
      <c r="AE396" s="389"/>
      <c r="AF396" s="389"/>
      <c r="AG396" s="389"/>
      <c r="AH396" s="389"/>
      <c r="AI396" s="389"/>
      <c r="AJ396" s="389"/>
      <c r="AK396" s="389"/>
      <c r="AL396" s="389"/>
      <c r="AM396" s="389"/>
      <c r="AN396" s="389"/>
      <c r="AO396" s="389"/>
    </row>
    <row r="397" spans="1:41" x14ac:dyDescent="0.25">
      <c r="A397" s="592"/>
      <c r="B397" s="594"/>
      <c r="C397" s="592"/>
      <c r="D397" s="592"/>
      <c r="E397" s="592" t="s">
        <v>400</v>
      </c>
      <c r="F397" s="586" t="s">
        <v>396</v>
      </c>
      <c r="G397" s="586">
        <v>2</v>
      </c>
      <c r="H397" s="589" t="s">
        <v>17</v>
      </c>
      <c r="I397" s="401" t="s">
        <v>317</v>
      </c>
      <c r="J397" s="402">
        <v>0</v>
      </c>
      <c r="K397" s="402">
        <v>0</v>
      </c>
      <c r="L397" s="402">
        <v>0</v>
      </c>
      <c r="M397" s="402">
        <v>0</v>
      </c>
      <c r="N397" s="402">
        <v>0</v>
      </c>
      <c r="O397" s="402">
        <v>0</v>
      </c>
      <c r="P397" s="402">
        <v>0</v>
      </c>
      <c r="Q397" s="402">
        <v>0</v>
      </c>
      <c r="R397" s="402">
        <v>0</v>
      </c>
      <c r="S397" s="402">
        <v>0</v>
      </c>
      <c r="T397" s="402">
        <v>0</v>
      </c>
      <c r="U397" s="402">
        <v>0</v>
      </c>
      <c r="V397" s="401">
        <f t="shared" si="8"/>
        <v>0</v>
      </c>
      <c r="W397" s="389"/>
      <c r="X397" s="389"/>
      <c r="Y397" s="389"/>
      <c r="Z397" s="389"/>
      <c r="AA397" s="389"/>
      <c r="AB397" s="389"/>
      <c r="AC397" s="389"/>
      <c r="AD397" s="389"/>
      <c r="AE397" s="389"/>
      <c r="AF397" s="389"/>
      <c r="AG397" s="389"/>
      <c r="AH397" s="389"/>
      <c r="AI397" s="389"/>
      <c r="AJ397" s="389"/>
      <c r="AK397" s="389"/>
      <c r="AL397" s="389"/>
      <c r="AM397" s="389"/>
      <c r="AN397" s="389"/>
      <c r="AO397" s="389"/>
    </row>
    <row r="398" spans="1:41" x14ac:dyDescent="0.25">
      <c r="A398" s="592"/>
      <c r="B398" s="594"/>
      <c r="C398" s="592"/>
      <c r="D398" s="592"/>
      <c r="E398" s="592"/>
      <c r="F398" s="587"/>
      <c r="G398" s="587"/>
      <c r="H398" s="590"/>
      <c r="I398" s="401" t="s">
        <v>318</v>
      </c>
      <c r="J398" s="402">
        <v>0</v>
      </c>
      <c r="K398" s="402">
        <v>0</v>
      </c>
      <c r="L398" s="402">
        <v>0</v>
      </c>
      <c r="M398" s="402">
        <v>0</v>
      </c>
      <c r="N398" s="402">
        <v>0</v>
      </c>
      <c r="O398" s="402">
        <v>0</v>
      </c>
      <c r="P398" s="402">
        <v>0</v>
      </c>
      <c r="Q398" s="402">
        <v>0</v>
      </c>
      <c r="R398" s="402">
        <v>0</v>
      </c>
      <c r="S398" s="402">
        <v>0</v>
      </c>
      <c r="T398" s="402">
        <v>0</v>
      </c>
      <c r="U398" s="402">
        <v>0</v>
      </c>
      <c r="V398" s="401">
        <f t="shared" si="8"/>
        <v>0</v>
      </c>
      <c r="W398" s="389"/>
      <c r="X398" s="389"/>
      <c r="Y398" s="389"/>
      <c r="Z398" s="389"/>
      <c r="AA398" s="389"/>
      <c r="AB398" s="389"/>
      <c r="AC398" s="389"/>
      <c r="AD398" s="389"/>
      <c r="AE398" s="389"/>
      <c r="AF398" s="389"/>
      <c r="AG398" s="389"/>
      <c r="AH398" s="389"/>
      <c r="AI398" s="389"/>
      <c r="AJ398" s="389"/>
      <c r="AK398" s="389"/>
      <c r="AL398" s="389"/>
      <c r="AM398" s="389"/>
      <c r="AN398" s="389"/>
      <c r="AO398" s="389"/>
    </row>
    <row r="399" spans="1:41" x14ac:dyDescent="0.25">
      <c r="A399" s="592"/>
      <c r="B399" s="594"/>
      <c r="C399" s="592"/>
      <c r="D399" s="592"/>
      <c r="E399" s="592"/>
      <c r="F399" s="587"/>
      <c r="G399" s="587"/>
      <c r="H399" s="590"/>
      <c r="I399" s="401" t="s">
        <v>319</v>
      </c>
      <c r="J399" s="402">
        <v>0</v>
      </c>
      <c r="K399" s="402">
        <v>0</v>
      </c>
      <c r="L399" s="402">
        <v>0</v>
      </c>
      <c r="M399" s="402">
        <v>0</v>
      </c>
      <c r="N399" s="402">
        <v>0</v>
      </c>
      <c r="O399" s="402">
        <v>0</v>
      </c>
      <c r="P399" s="402">
        <v>0</v>
      </c>
      <c r="Q399" s="402">
        <v>0</v>
      </c>
      <c r="R399" s="402">
        <v>0</v>
      </c>
      <c r="S399" s="402">
        <v>0</v>
      </c>
      <c r="T399" s="402">
        <v>0</v>
      </c>
      <c r="U399" s="402">
        <v>0</v>
      </c>
      <c r="V399" s="401">
        <f t="shared" si="8"/>
        <v>0</v>
      </c>
      <c r="W399" s="389"/>
      <c r="X399" s="389"/>
      <c r="Y399" s="389"/>
      <c r="Z399" s="389"/>
      <c r="AA399" s="389"/>
      <c r="AB399" s="389"/>
      <c r="AC399" s="389"/>
      <c r="AD399" s="389"/>
      <c r="AE399" s="389"/>
      <c r="AF399" s="389"/>
      <c r="AG399" s="389"/>
      <c r="AH399" s="389"/>
      <c r="AI399" s="389"/>
      <c r="AJ399" s="389"/>
      <c r="AK399" s="389"/>
      <c r="AL399" s="389"/>
      <c r="AM399" s="389"/>
      <c r="AN399" s="389"/>
      <c r="AO399" s="389"/>
    </row>
    <row r="400" spans="1:41" x14ac:dyDescent="0.25">
      <c r="A400" s="592"/>
      <c r="B400" s="594"/>
      <c r="C400" s="592"/>
      <c r="D400" s="592"/>
      <c r="E400" s="592"/>
      <c r="F400" s="587"/>
      <c r="G400" s="587"/>
      <c r="H400" s="590"/>
      <c r="I400" s="401" t="s">
        <v>320</v>
      </c>
      <c r="J400" s="402">
        <v>0</v>
      </c>
      <c r="K400" s="402">
        <v>0</v>
      </c>
      <c r="L400" s="402">
        <v>0</v>
      </c>
      <c r="M400" s="402">
        <v>0</v>
      </c>
      <c r="N400" s="402">
        <v>0</v>
      </c>
      <c r="O400" s="402">
        <v>0</v>
      </c>
      <c r="P400" s="402">
        <v>0</v>
      </c>
      <c r="Q400" s="402">
        <v>0</v>
      </c>
      <c r="R400" s="402">
        <v>0</v>
      </c>
      <c r="S400" s="402">
        <v>0</v>
      </c>
      <c r="T400" s="402">
        <v>0</v>
      </c>
      <c r="U400" s="402">
        <v>0</v>
      </c>
      <c r="V400" s="401">
        <f t="shared" si="8"/>
        <v>0</v>
      </c>
      <c r="W400" s="389"/>
      <c r="X400" s="389"/>
      <c r="Y400" s="389"/>
      <c r="Z400" s="389"/>
      <c r="AA400" s="389"/>
      <c r="AB400" s="389"/>
      <c r="AC400" s="389"/>
      <c r="AD400" s="389"/>
      <c r="AE400" s="389"/>
      <c r="AF400" s="389"/>
      <c r="AG400" s="389"/>
      <c r="AH400" s="389"/>
      <c r="AI400" s="389"/>
      <c r="AJ400" s="389"/>
      <c r="AK400" s="389"/>
      <c r="AL400" s="389"/>
      <c r="AM400" s="389"/>
      <c r="AN400" s="389"/>
      <c r="AO400" s="389"/>
    </row>
    <row r="401" spans="1:41" x14ac:dyDescent="0.25">
      <c r="A401" s="592"/>
      <c r="B401" s="594"/>
      <c r="C401" s="592"/>
      <c r="D401" s="592"/>
      <c r="E401" s="592"/>
      <c r="F401" s="587"/>
      <c r="G401" s="587"/>
      <c r="H401" s="590"/>
      <c r="I401" s="401" t="s">
        <v>321</v>
      </c>
      <c r="J401" s="402">
        <v>0</v>
      </c>
      <c r="K401" s="402">
        <v>0</v>
      </c>
      <c r="L401" s="402">
        <v>0</v>
      </c>
      <c r="M401" s="402">
        <v>0</v>
      </c>
      <c r="N401" s="402">
        <v>0</v>
      </c>
      <c r="O401" s="402">
        <v>0</v>
      </c>
      <c r="P401" s="402">
        <v>0</v>
      </c>
      <c r="Q401" s="402">
        <v>0</v>
      </c>
      <c r="R401" s="402">
        <v>0</v>
      </c>
      <c r="S401" s="402">
        <v>0</v>
      </c>
      <c r="T401" s="402">
        <v>0</v>
      </c>
      <c r="U401" s="402">
        <v>0</v>
      </c>
      <c r="V401" s="401">
        <f t="shared" si="8"/>
        <v>0</v>
      </c>
      <c r="W401" s="389"/>
      <c r="X401" s="389"/>
      <c r="Y401" s="389"/>
      <c r="Z401" s="389"/>
      <c r="AA401" s="389"/>
      <c r="AB401" s="389"/>
      <c r="AC401" s="389"/>
      <c r="AD401" s="389"/>
      <c r="AE401" s="389"/>
      <c r="AF401" s="389"/>
      <c r="AG401" s="389"/>
      <c r="AH401" s="389"/>
      <c r="AI401" s="389"/>
      <c r="AJ401" s="389"/>
      <c r="AK401" s="389"/>
      <c r="AL401" s="389"/>
      <c r="AM401" s="389"/>
      <c r="AN401" s="389"/>
      <c r="AO401" s="389"/>
    </row>
    <row r="402" spans="1:41" x14ac:dyDescent="0.25">
      <c r="A402" s="592"/>
      <c r="B402" s="594"/>
      <c r="C402" s="592"/>
      <c r="D402" s="592"/>
      <c r="E402" s="592"/>
      <c r="F402" s="587"/>
      <c r="G402" s="587"/>
      <c r="H402" s="591"/>
      <c r="I402" s="403" t="s">
        <v>303</v>
      </c>
      <c r="J402" s="402"/>
      <c r="K402" s="402"/>
      <c r="L402" s="402"/>
      <c r="M402" s="402"/>
      <c r="N402" s="402"/>
      <c r="O402" s="402"/>
      <c r="P402" s="402"/>
      <c r="Q402" s="402"/>
      <c r="R402" s="402"/>
      <c r="S402" s="402"/>
      <c r="T402" s="402"/>
      <c r="U402" s="402"/>
      <c r="V402" s="401"/>
      <c r="W402" s="389"/>
      <c r="X402" s="389"/>
      <c r="Y402" s="389"/>
      <c r="Z402" s="389"/>
      <c r="AA402" s="389"/>
      <c r="AB402" s="389"/>
      <c r="AC402" s="389"/>
      <c r="AD402" s="389"/>
      <c r="AE402" s="389"/>
      <c r="AF402" s="389"/>
      <c r="AG402" s="389"/>
      <c r="AH402" s="389"/>
      <c r="AI402" s="389"/>
      <c r="AJ402" s="389"/>
      <c r="AK402" s="389"/>
      <c r="AL402" s="389"/>
      <c r="AM402" s="389"/>
      <c r="AN402" s="389"/>
      <c r="AO402" s="389"/>
    </row>
    <row r="403" spans="1:41" x14ac:dyDescent="0.25">
      <c r="A403" s="592"/>
      <c r="B403" s="594"/>
      <c r="C403" s="592"/>
      <c r="D403" s="592"/>
      <c r="E403" s="592"/>
      <c r="F403" s="587"/>
      <c r="G403" s="587"/>
      <c r="H403" s="592" t="s">
        <v>18</v>
      </c>
      <c r="I403" s="401" t="s">
        <v>22</v>
      </c>
      <c r="J403" s="402">
        <v>0</v>
      </c>
      <c r="K403" s="402">
        <v>0</v>
      </c>
      <c r="L403" s="402">
        <v>0</v>
      </c>
      <c r="M403" s="402">
        <v>0</v>
      </c>
      <c r="N403" s="402">
        <v>0</v>
      </c>
      <c r="O403" s="402">
        <v>0</v>
      </c>
      <c r="P403" s="402">
        <v>0</v>
      </c>
      <c r="Q403" s="402">
        <v>0</v>
      </c>
      <c r="R403" s="402">
        <v>0</v>
      </c>
      <c r="S403" s="402">
        <v>0</v>
      </c>
      <c r="T403" s="402">
        <v>0</v>
      </c>
      <c r="U403" s="402">
        <v>0</v>
      </c>
      <c r="V403" s="401">
        <f t="shared" ref="V403:V411" si="9">SUM(M403,Q403,U403)</f>
        <v>0</v>
      </c>
      <c r="W403" s="389"/>
      <c r="X403" s="389"/>
      <c r="Y403" s="389"/>
      <c r="Z403" s="389"/>
      <c r="AA403" s="389"/>
      <c r="AB403" s="389"/>
      <c r="AC403" s="389"/>
      <c r="AD403" s="389"/>
      <c r="AE403" s="389"/>
      <c r="AF403" s="389"/>
      <c r="AG403" s="389"/>
      <c r="AH403" s="389"/>
      <c r="AI403" s="389"/>
      <c r="AJ403" s="389"/>
      <c r="AK403" s="389"/>
      <c r="AL403" s="389"/>
      <c r="AM403" s="389"/>
      <c r="AN403" s="389"/>
      <c r="AO403" s="389"/>
    </row>
    <row r="404" spans="1:41" x14ac:dyDescent="0.25">
      <c r="A404" s="592"/>
      <c r="B404" s="594"/>
      <c r="C404" s="592"/>
      <c r="D404" s="592"/>
      <c r="E404" s="592"/>
      <c r="F404" s="587"/>
      <c r="G404" s="587"/>
      <c r="H404" s="592"/>
      <c r="I404" s="401" t="s">
        <v>19</v>
      </c>
      <c r="J404" s="402">
        <v>0</v>
      </c>
      <c r="K404" s="402">
        <v>0</v>
      </c>
      <c r="L404" s="402">
        <v>0</v>
      </c>
      <c r="M404" s="402">
        <v>0</v>
      </c>
      <c r="N404" s="402">
        <v>0</v>
      </c>
      <c r="O404" s="402">
        <v>0</v>
      </c>
      <c r="P404" s="402">
        <v>0</v>
      </c>
      <c r="Q404" s="402">
        <v>0</v>
      </c>
      <c r="R404" s="402">
        <v>0</v>
      </c>
      <c r="S404" s="402">
        <v>0</v>
      </c>
      <c r="T404" s="402">
        <v>0</v>
      </c>
      <c r="U404" s="402">
        <v>0</v>
      </c>
      <c r="V404" s="401">
        <f t="shared" si="9"/>
        <v>0</v>
      </c>
      <c r="W404" s="389"/>
      <c r="X404" s="389"/>
      <c r="Y404" s="389"/>
      <c r="Z404" s="389"/>
      <c r="AA404" s="389"/>
      <c r="AB404" s="389"/>
      <c r="AC404" s="389"/>
      <c r="AD404" s="389"/>
      <c r="AE404" s="389"/>
      <c r="AF404" s="389"/>
      <c r="AG404" s="389"/>
      <c r="AH404" s="389"/>
      <c r="AI404" s="389"/>
      <c r="AJ404" s="389"/>
      <c r="AK404" s="389"/>
      <c r="AL404" s="389"/>
      <c r="AM404" s="389"/>
      <c r="AN404" s="389"/>
      <c r="AO404" s="389"/>
    </row>
    <row r="405" spans="1:41" x14ac:dyDescent="0.25">
      <c r="A405" s="592"/>
      <c r="B405" s="594"/>
      <c r="C405" s="592"/>
      <c r="D405" s="592"/>
      <c r="E405" s="592"/>
      <c r="F405" s="587"/>
      <c r="G405" s="587"/>
      <c r="H405" s="593" t="s">
        <v>20</v>
      </c>
      <c r="I405" s="407" t="s">
        <v>322</v>
      </c>
      <c r="J405" s="402">
        <v>0</v>
      </c>
      <c r="K405" s="402">
        <v>0</v>
      </c>
      <c r="L405" s="402">
        <v>0</v>
      </c>
      <c r="M405" s="402">
        <v>0</v>
      </c>
      <c r="N405" s="402">
        <v>0</v>
      </c>
      <c r="O405" s="402">
        <v>0</v>
      </c>
      <c r="P405" s="402">
        <v>0</v>
      </c>
      <c r="Q405" s="402">
        <v>0</v>
      </c>
      <c r="R405" s="402">
        <v>0</v>
      </c>
      <c r="S405" s="402">
        <v>0</v>
      </c>
      <c r="T405" s="402">
        <v>0</v>
      </c>
      <c r="U405" s="402">
        <v>0</v>
      </c>
      <c r="V405" s="401">
        <f t="shared" si="9"/>
        <v>0</v>
      </c>
      <c r="W405" s="389"/>
      <c r="X405" s="389"/>
      <c r="Y405" s="389"/>
      <c r="Z405" s="389"/>
      <c r="AA405" s="389"/>
      <c r="AB405" s="389"/>
      <c r="AC405" s="389"/>
      <c r="AD405" s="389"/>
      <c r="AE405" s="389"/>
      <c r="AF405" s="389"/>
      <c r="AG405" s="389"/>
      <c r="AH405" s="389"/>
      <c r="AI405" s="389"/>
      <c r="AJ405" s="389"/>
      <c r="AK405" s="389"/>
      <c r="AL405" s="389"/>
      <c r="AM405" s="389"/>
      <c r="AN405" s="389"/>
      <c r="AO405" s="389"/>
    </row>
    <row r="406" spans="1:41" x14ac:dyDescent="0.25">
      <c r="A406" s="592"/>
      <c r="B406" s="594"/>
      <c r="C406" s="592"/>
      <c r="D406" s="592"/>
      <c r="E406" s="592"/>
      <c r="F406" s="588"/>
      <c r="G406" s="588"/>
      <c r="H406" s="593"/>
      <c r="I406" s="407" t="s">
        <v>21</v>
      </c>
      <c r="J406" s="402">
        <v>0</v>
      </c>
      <c r="K406" s="402">
        <v>0</v>
      </c>
      <c r="L406" s="402">
        <v>0</v>
      </c>
      <c r="M406" s="402">
        <v>0</v>
      </c>
      <c r="N406" s="402">
        <v>0</v>
      </c>
      <c r="O406" s="402">
        <v>0</v>
      </c>
      <c r="P406" s="402">
        <v>0</v>
      </c>
      <c r="Q406" s="402">
        <v>0</v>
      </c>
      <c r="R406" s="402">
        <v>0</v>
      </c>
      <c r="S406" s="402">
        <v>0</v>
      </c>
      <c r="T406" s="402">
        <v>0</v>
      </c>
      <c r="U406" s="402">
        <v>0</v>
      </c>
      <c r="V406" s="401">
        <f t="shared" si="9"/>
        <v>0</v>
      </c>
      <c r="W406" s="389"/>
      <c r="X406" s="389"/>
      <c r="Y406" s="389"/>
      <c r="Z406" s="389"/>
      <c r="AA406" s="389"/>
      <c r="AB406" s="389"/>
      <c r="AC406" s="389"/>
      <c r="AD406" s="389"/>
      <c r="AE406" s="389"/>
      <c r="AF406" s="389"/>
      <c r="AG406" s="389"/>
      <c r="AH406" s="389"/>
      <c r="AI406" s="389"/>
      <c r="AJ406" s="389"/>
      <c r="AK406" s="389"/>
      <c r="AL406" s="389"/>
      <c r="AM406" s="389"/>
      <c r="AN406" s="389"/>
      <c r="AO406" s="389"/>
    </row>
    <row r="407" spans="1:41" x14ac:dyDescent="0.25">
      <c r="A407" s="592"/>
      <c r="B407" s="594"/>
      <c r="C407" s="592"/>
      <c r="D407" s="592"/>
      <c r="E407" s="592" t="s">
        <v>401</v>
      </c>
      <c r="F407" s="586" t="s">
        <v>23</v>
      </c>
      <c r="G407" s="586">
        <v>3000</v>
      </c>
      <c r="H407" s="589" t="s">
        <v>17</v>
      </c>
      <c r="I407" s="401" t="s">
        <v>317</v>
      </c>
      <c r="J407" s="402">
        <v>0</v>
      </c>
      <c r="K407" s="402">
        <v>0</v>
      </c>
      <c r="L407" s="402">
        <v>0</v>
      </c>
      <c r="M407" s="402">
        <v>0</v>
      </c>
      <c r="N407" s="402">
        <v>0</v>
      </c>
      <c r="O407" s="402">
        <v>0</v>
      </c>
      <c r="P407" s="402">
        <v>0</v>
      </c>
      <c r="Q407" s="402">
        <v>0</v>
      </c>
      <c r="R407" s="402">
        <v>0</v>
      </c>
      <c r="S407" s="402">
        <v>0</v>
      </c>
      <c r="T407" s="402">
        <v>0</v>
      </c>
      <c r="U407" s="402">
        <v>0</v>
      </c>
      <c r="V407" s="401">
        <f t="shared" si="9"/>
        <v>0</v>
      </c>
      <c r="W407" s="389"/>
      <c r="X407" s="389"/>
      <c r="Y407" s="389"/>
      <c r="Z407" s="389"/>
      <c r="AA407" s="389"/>
      <c r="AB407" s="389"/>
      <c r="AC407" s="389"/>
      <c r="AD407" s="389"/>
      <c r="AE407" s="389"/>
      <c r="AF407" s="389"/>
      <c r="AG407" s="389"/>
      <c r="AH407" s="389"/>
      <c r="AI407" s="389"/>
      <c r="AJ407" s="389"/>
      <c r="AK407" s="389"/>
      <c r="AL407" s="389"/>
      <c r="AM407" s="389"/>
      <c r="AN407" s="389"/>
      <c r="AO407" s="389"/>
    </row>
    <row r="408" spans="1:41" x14ac:dyDescent="0.25">
      <c r="A408" s="592"/>
      <c r="B408" s="594"/>
      <c r="C408" s="592"/>
      <c r="D408" s="592"/>
      <c r="E408" s="592"/>
      <c r="F408" s="587"/>
      <c r="G408" s="587"/>
      <c r="H408" s="590"/>
      <c r="I408" s="401" t="s">
        <v>318</v>
      </c>
      <c r="J408" s="402">
        <v>0</v>
      </c>
      <c r="K408" s="402">
        <v>0</v>
      </c>
      <c r="L408" s="402">
        <v>0</v>
      </c>
      <c r="M408" s="402">
        <v>0</v>
      </c>
      <c r="N408" s="402">
        <v>0</v>
      </c>
      <c r="O408" s="402">
        <v>0</v>
      </c>
      <c r="P408" s="402">
        <v>0</v>
      </c>
      <c r="Q408" s="402">
        <v>0</v>
      </c>
      <c r="R408" s="402">
        <v>0</v>
      </c>
      <c r="S408" s="402">
        <v>0</v>
      </c>
      <c r="T408" s="402">
        <v>0</v>
      </c>
      <c r="U408" s="402">
        <v>0</v>
      </c>
      <c r="V408" s="401">
        <f t="shared" si="9"/>
        <v>0</v>
      </c>
      <c r="W408" s="389"/>
      <c r="X408" s="389"/>
      <c r="Y408" s="389"/>
      <c r="Z408" s="389"/>
      <c r="AA408" s="389"/>
      <c r="AB408" s="389"/>
      <c r="AC408" s="389"/>
      <c r="AD408" s="389"/>
      <c r="AE408" s="389"/>
      <c r="AF408" s="389"/>
      <c r="AG408" s="389"/>
      <c r="AH408" s="389"/>
      <c r="AI408" s="389"/>
      <c r="AJ408" s="389"/>
      <c r="AK408" s="389"/>
      <c r="AL408" s="389"/>
      <c r="AM408" s="389"/>
      <c r="AN408" s="389"/>
      <c r="AO408" s="389"/>
    </row>
    <row r="409" spans="1:41" x14ac:dyDescent="0.25">
      <c r="A409" s="592"/>
      <c r="B409" s="594"/>
      <c r="C409" s="592"/>
      <c r="D409" s="592"/>
      <c r="E409" s="592"/>
      <c r="F409" s="587"/>
      <c r="G409" s="587"/>
      <c r="H409" s="590"/>
      <c r="I409" s="401" t="s">
        <v>319</v>
      </c>
      <c r="J409" s="402">
        <v>0</v>
      </c>
      <c r="K409" s="402">
        <v>0</v>
      </c>
      <c r="L409" s="402">
        <v>0</v>
      </c>
      <c r="M409" s="402">
        <v>0</v>
      </c>
      <c r="N409" s="402">
        <v>0</v>
      </c>
      <c r="O409" s="402">
        <v>0</v>
      </c>
      <c r="P409" s="402">
        <v>0</v>
      </c>
      <c r="Q409" s="402">
        <v>0</v>
      </c>
      <c r="R409" s="402">
        <v>0</v>
      </c>
      <c r="S409" s="402">
        <v>0</v>
      </c>
      <c r="T409" s="402">
        <v>0</v>
      </c>
      <c r="U409" s="402">
        <v>0</v>
      </c>
      <c r="V409" s="401">
        <f t="shared" si="9"/>
        <v>0</v>
      </c>
      <c r="W409" s="389"/>
      <c r="X409" s="389"/>
      <c r="Y409" s="389"/>
      <c r="Z409" s="389"/>
      <c r="AA409" s="389"/>
      <c r="AB409" s="389"/>
      <c r="AC409" s="389"/>
      <c r="AD409" s="389"/>
      <c r="AE409" s="389"/>
      <c r="AF409" s="389"/>
      <c r="AG409" s="389"/>
      <c r="AH409" s="389"/>
      <c r="AI409" s="389"/>
      <c r="AJ409" s="389"/>
      <c r="AK409" s="389"/>
      <c r="AL409" s="389"/>
      <c r="AM409" s="389"/>
      <c r="AN409" s="389"/>
      <c r="AO409" s="389"/>
    </row>
    <row r="410" spans="1:41" x14ac:dyDescent="0.25">
      <c r="A410" s="592"/>
      <c r="B410" s="594"/>
      <c r="C410" s="592"/>
      <c r="D410" s="592"/>
      <c r="E410" s="592"/>
      <c r="F410" s="587"/>
      <c r="G410" s="587"/>
      <c r="H410" s="590"/>
      <c r="I410" s="401" t="s">
        <v>320</v>
      </c>
      <c r="J410" s="402">
        <v>0</v>
      </c>
      <c r="K410" s="402">
        <v>0</v>
      </c>
      <c r="L410" s="402">
        <v>0</v>
      </c>
      <c r="M410" s="402">
        <v>0</v>
      </c>
      <c r="N410" s="402">
        <v>0</v>
      </c>
      <c r="O410" s="402">
        <v>0</v>
      </c>
      <c r="P410" s="402">
        <v>0</v>
      </c>
      <c r="Q410" s="402">
        <v>0</v>
      </c>
      <c r="R410" s="402">
        <v>0</v>
      </c>
      <c r="S410" s="402">
        <v>0</v>
      </c>
      <c r="T410" s="402">
        <v>0</v>
      </c>
      <c r="U410" s="402">
        <v>0</v>
      </c>
      <c r="V410" s="401">
        <f t="shared" si="9"/>
        <v>0</v>
      </c>
      <c r="W410" s="389"/>
      <c r="X410" s="389"/>
      <c r="Y410" s="389"/>
      <c r="Z410" s="389"/>
      <c r="AA410" s="389"/>
      <c r="AB410" s="389"/>
      <c r="AC410" s="389"/>
      <c r="AD410" s="389"/>
      <c r="AE410" s="389"/>
      <c r="AF410" s="389"/>
      <c r="AG410" s="389"/>
      <c r="AH410" s="389"/>
      <c r="AI410" s="389"/>
      <c r="AJ410" s="389"/>
      <c r="AK410" s="389"/>
      <c r="AL410" s="389"/>
      <c r="AM410" s="389"/>
      <c r="AN410" s="389"/>
      <c r="AO410" s="389"/>
    </row>
    <row r="411" spans="1:41" x14ac:dyDescent="0.25">
      <c r="A411" s="592"/>
      <c r="B411" s="594"/>
      <c r="C411" s="592"/>
      <c r="D411" s="592"/>
      <c r="E411" s="592"/>
      <c r="F411" s="587"/>
      <c r="G411" s="587"/>
      <c r="H411" s="590"/>
      <c r="I411" s="401" t="s">
        <v>321</v>
      </c>
      <c r="J411" s="402">
        <v>0</v>
      </c>
      <c r="K411" s="402">
        <v>0</v>
      </c>
      <c r="L411" s="402">
        <v>0</v>
      </c>
      <c r="M411" s="402">
        <v>0</v>
      </c>
      <c r="N411" s="402">
        <v>0</v>
      </c>
      <c r="O411" s="402">
        <v>0</v>
      </c>
      <c r="P411" s="402">
        <v>0</v>
      </c>
      <c r="Q411" s="402">
        <v>0</v>
      </c>
      <c r="R411" s="402">
        <v>0</v>
      </c>
      <c r="S411" s="402">
        <v>0</v>
      </c>
      <c r="T411" s="402">
        <v>0</v>
      </c>
      <c r="U411" s="402">
        <v>0</v>
      </c>
      <c r="V411" s="401">
        <f t="shared" si="9"/>
        <v>0</v>
      </c>
      <c r="W411" s="389"/>
      <c r="X411" s="389"/>
      <c r="Y411" s="389"/>
      <c r="Z411" s="389"/>
      <c r="AA411" s="389"/>
      <c r="AB411" s="389"/>
      <c r="AC411" s="389"/>
      <c r="AD411" s="389"/>
      <c r="AE411" s="389"/>
      <c r="AF411" s="389"/>
      <c r="AG411" s="389"/>
      <c r="AH411" s="389"/>
      <c r="AI411" s="389"/>
      <c r="AJ411" s="389"/>
      <c r="AK411" s="389"/>
      <c r="AL411" s="389"/>
      <c r="AM411" s="389"/>
      <c r="AN411" s="389"/>
      <c r="AO411" s="389"/>
    </row>
    <row r="412" spans="1:41" x14ac:dyDescent="0.25">
      <c r="A412" s="592"/>
      <c r="B412" s="594"/>
      <c r="C412" s="592"/>
      <c r="D412" s="592"/>
      <c r="E412" s="592"/>
      <c r="F412" s="587"/>
      <c r="G412" s="587"/>
      <c r="H412" s="591"/>
      <c r="I412" s="403" t="s">
        <v>303</v>
      </c>
      <c r="J412" s="402"/>
      <c r="K412" s="402"/>
      <c r="L412" s="402"/>
      <c r="M412" s="402"/>
      <c r="N412" s="402"/>
      <c r="O412" s="402"/>
      <c r="P412" s="402"/>
      <c r="Q412" s="402"/>
      <c r="R412" s="402"/>
      <c r="S412" s="402"/>
      <c r="T412" s="402"/>
      <c r="U412" s="402"/>
      <c r="V412" s="401"/>
      <c r="W412" s="389"/>
      <c r="X412" s="389"/>
      <c r="Y412" s="389"/>
      <c r="Z412" s="389"/>
      <c r="AA412" s="389"/>
      <c r="AB412" s="389"/>
      <c r="AC412" s="389"/>
      <c r="AD412" s="389"/>
      <c r="AE412" s="389"/>
      <c r="AF412" s="389"/>
      <c r="AG412" s="389"/>
      <c r="AH412" s="389"/>
      <c r="AI412" s="389"/>
      <c r="AJ412" s="389"/>
      <c r="AK412" s="389"/>
      <c r="AL412" s="389"/>
      <c r="AM412" s="389"/>
      <c r="AN412" s="389"/>
      <c r="AO412" s="389"/>
    </row>
    <row r="413" spans="1:41" x14ac:dyDescent="0.25">
      <c r="A413" s="592"/>
      <c r="B413" s="594"/>
      <c r="C413" s="592"/>
      <c r="D413" s="592"/>
      <c r="E413" s="592"/>
      <c r="F413" s="587"/>
      <c r="G413" s="587"/>
      <c r="H413" s="592" t="s">
        <v>18</v>
      </c>
      <c r="I413" s="401" t="s">
        <v>22</v>
      </c>
      <c r="J413" s="402">
        <v>0</v>
      </c>
      <c r="K413" s="402">
        <v>0</v>
      </c>
      <c r="L413" s="402">
        <v>0</v>
      </c>
      <c r="M413" s="402">
        <v>0</v>
      </c>
      <c r="N413" s="402">
        <v>0</v>
      </c>
      <c r="O413" s="402">
        <v>0</v>
      </c>
      <c r="P413" s="402">
        <v>0</v>
      </c>
      <c r="Q413" s="402">
        <v>0</v>
      </c>
      <c r="R413" s="402">
        <v>0</v>
      </c>
      <c r="S413" s="402">
        <v>0</v>
      </c>
      <c r="T413" s="402">
        <v>0</v>
      </c>
      <c r="U413" s="402">
        <v>0</v>
      </c>
      <c r="V413" s="401">
        <f t="shared" ref="V413:V421" si="10">SUM(M413,Q413,U413)</f>
        <v>0</v>
      </c>
      <c r="W413" s="389"/>
      <c r="X413" s="389"/>
      <c r="Y413" s="389"/>
      <c r="Z413" s="389"/>
      <c r="AA413" s="389"/>
      <c r="AB413" s="389"/>
      <c r="AC413" s="389"/>
      <c r="AD413" s="389"/>
      <c r="AE413" s="389"/>
      <c r="AF413" s="389"/>
      <c r="AG413" s="389"/>
      <c r="AH413" s="389"/>
      <c r="AI413" s="389"/>
      <c r="AJ413" s="389"/>
      <c r="AK413" s="389"/>
      <c r="AL413" s="389"/>
      <c r="AM413" s="389"/>
      <c r="AN413" s="389"/>
      <c r="AO413" s="389"/>
    </row>
    <row r="414" spans="1:41" x14ac:dyDescent="0.25">
      <c r="A414" s="592"/>
      <c r="B414" s="594"/>
      <c r="C414" s="592"/>
      <c r="D414" s="592"/>
      <c r="E414" s="592"/>
      <c r="F414" s="587"/>
      <c r="G414" s="587"/>
      <c r="H414" s="592"/>
      <c r="I414" s="401" t="s">
        <v>19</v>
      </c>
      <c r="J414" s="402">
        <v>0</v>
      </c>
      <c r="K414" s="402">
        <v>0</v>
      </c>
      <c r="L414" s="402">
        <v>0</v>
      </c>
      <c r="M414" s="402">
        <v>0</v>
      </c>
      <c r="N414" s="402">
        <v>0</v>
      </c>
      <c r="O414" s="402">
        <v>0</v>
      </c>
      <c r="P414" s="402">
        <v>0</v>
      </c>
      <c r="Q414" s="402">
        <v>0</v>
      </c>
      <c r="R414" s="402">
        <v>0</v>
      </c>
      <c r="S414" s="402">
        <v>0</v>
      </c>
      <c r="T414" s="402">
        <v>0</v>
      </c>
      <c r="U414" s="402">
        <v>0</v>
      </c>
      <c r="V414" s="401">
        <f t="shared" si="10"/>
        <v>0</v>
      </c>
      <c r="W414" s="389"/>
      <c r="X414" s="389"/>
      <c r="Y414" s="389"/>
      <c r="Z414" s="389"/>
      <c r="AA414" s="389"/>
      <c r="AB414" s="389"/>
      <c r="AC414" s="389"/>
      <c r="AD414" s="389"/>
      <c r="AE414" s="389"/>
      <c r="AF414" s="389"/>
      <c r="AG414" s="389"/>
      <c r="AH414" s="389"/>
      <c r="AI414" s="389"/>
      <c r="AJ414" s="389"/>
      <c r="AK414" s="389"/>
      <c r="AL414" s="389"/>
      <c r="AM414" s="389"/>
      <c r="AN414" s="389"/>
      <c r="AO414" s="389"/>
    </row>
    <row r="415" spans="1:41" x14ac:dyDescent="0.25">
      <c r="A415" s="592"/>
      <c r="B415" s="594"/>
      <c r="C415" s="592"/>
      <c r="D415" s="592"/>
      <c r="E415" s="592"/>
      <c r="F415" s="587"/>
      <c r="G415" s="587"/>
      <c r="H415" s="593" t="s">
        <v>20</v>
      </c>
      <c r="I415" s="407" t="s">
        <v>322</v>
      </c>
      <c r="J415" s="402">
        <v>0</v>
      </c>
      <c r="K415" s="402">
        <v>0</v>
      </c>
      <c r="L415" s="402">
        <v>0</v>
      </c>
      <c r="M415" s="402">
        <v>0</v>
      </c>
      <c r="N415" s="402">
        <v>0</v>
      </c>
      <c r="O415" s="402">
        <v>0</v>
      </c>
      <c r="P415" s="402">
        <v>0</v>
      </c>
      <c r="Q415" s="402">
        <v>0</v>
      </c>
      <c r="R415" s="402">
        <v>0</v>
      </c>
      <c r="S415" s="402">
        <v>0</v>
      </c>
      <c r="T415" s="402">
        <v>0</v>
      </c>
      <c r="U415" s="402">
        <v>0</v>
      </c>
      <c r="V415" s="401">
        <f t="shared" si="10"/>
        <v>0</v>
      </c>
      <c r="W415" s="389"/>
      <c r="X415" s="389"/>
      <c r="Y415" s="389"/>
      <c r="Z415" s="389"/>
      <c r="AA415" s="389"/>
      <c r="AB415" s="389"/>
      <c r="AC415" s="389"/>
      <c r="AD415" s="389"/>
      <c r="AE415" s="389"/>
      <c r="AF415" s="389"/>
      <c r="AG415" s="389"/>
      <c r="AH415" s="389"/>
      <c r="AI415" s="389"/>
      <c r="AJ415" s="389"/>
      <c r="AK415" s="389"/>
      <c r="AL415" s="389"/>
      <c r="AM415" s="389"/>
      <c r="AN415" s="389"/>
      <c r="AO415" s="389"/>
    </row>
    <row r="416" spans="1:41" x14ac:dyDescent="0.25">
      <c r="A416" s="592"/>
      <c r="B416" s="594"/>
      <c r="C416" s="592"/>
      <c r="D416" s="592"/>
      <c r="E416" s="592"/>
      <c r="F416" s="588"/>
      <c r="G416" s="588"/>
      <c r="H416" s="593"/>
      <c r="I416" s="407" t="s">
        <v>21</v>
      </c>
      <c r="J416" s="402">
        <v>0</v>
      </c>
      <c r="K416" s="402">
        <v>0</v>
      </c>
      <c r="L416" s="402">
        <v>0</v>
      </c>
      <c r="M416" s="402">
        <v>0</v>
      </c>
      <c r="N416" s="402">
        <v>0</v>
      </c>
      <c r="O416" s="402">
        <v>0</v>
      </c>
      <c r="P416" s="402">
        <v>0</v>
      </c>
      <c r="Q416" s="402">
        <v>0</v>
      </c>
      <c r="R416" s="402">
        <v>0</v>
      </c>
      <c r="S416" s="402">
        <v>0</v>
      </c>
      <c r="T416" s="402">
        <v>0</v>
      </c>
      <c r="U416" s="402">
        <v>0</v>
      </c>
      <c r="V416" s="401">
        <f t="shared" si="10"/>
        <v>0</v>
      </c>
      <c r="W416" s="389"/>
      <c r="X416" s="389"/>
      <c r="Y416" s="389"/>
      <c r="Z416" s="389"/>
      <c r="AA416" s="389"/>
      <c r="AB416" s="389"/>
      <c r="AC416" s="389"/>
      <c r="AD416" s="389"/>
      <c r="AE416" s="389"/>
      <c r="AF416" s="389"/>
      <c r="AG416" s="389"/>
      <c r="AH416" s="389"/>
      <c r="AI416" s="389"/>
      <c r="AJ416" s="389"/>
      <c r="AK416" s="389"/>
      <c r="AL416" s="389"/>
      <c r="AM416" s="389"/>
      <c r="AN416" s="389"/>
      <c r="AO416" s="389"/>
    </row>
    <row r="417" spans="1:41" ht="15" customHeight="1" x14ac:dyDescent="0.25">
      <c r="A417" s="592"/>
      <c r="B417" s="594"/>
      <c r="C417" s="592"/>
      <c r="D417" s="592"/>
      <c r="E417" s="592" t="s">
        <v>402</v>
      </c>
      <c r="F417" s="586" t="s">
        <v>23</v>
      </c>
      <c r="G417" s="586" t="s">
        <v>403</v>
      </c>
      <c r="H417" s="589" t="s">
        <v>17</v>
      </c>
      <c r="I417" s="401" t="s">
        <v>317</v>
      </c>
      <c r="J417" s="402">
        <v>0</v>
      </c>
      <c r="K417" s="402">
        <v>0</v>
      </c>
      <c r="L417" s="402">
        <v>0</v>
      </c>
      <c r="M417" s="402">
        <v>0</v>
      </c>
      <c r="N417" s="402">
        <v>0</v>
      </c>
      <c r="O417" s="402">
        <v>0</v>
      </c>
      <c r="P417" s="402">
        <v>0</v>
      </c>
      <c r="Q417" s="402">
        <v>0</v>
      </c>
      <c r="R417" s="402">
        <v>0</v>
      </c>
      <c r="S417" s="402">
        <v>0</v>
      </c>
      <c r="T417" s="402">
        <v>0</v>
      </c>
      <c r="U417" s="402">
        <v>0</v>
      </c>
      <c r="V417" s="401">
        <f t="shared" si="10"/>
        <v>0</v>
      </c>
      <c r="W417" s="389"/>
      <c r="X417" s="389"/>
      <c r="Y417" s="389"/>
      <c r="Z417" s="389"/>
      <c r="AA417" s="389"/>
      <c r="AB417" s="389"/>
      <c r="AC417" s="389"/>
      <c r="AD417" s="389"/>
      <c r="AE417" s="389"/>
      <c r="AF417" s="389"/>
      <c r="AG417" s="389"/>
      <c r="AH417" s="389"/>
      <c r="AI417" s="389"/>
      <c r="AJ417" s="389"/>
      <c r="AK417" s="389"/>
      <c r="AL417" s="389"/>
      <c r="AM417" s="389"/>
      <c r="AN417" s="389"/>
      <c r="AO417" s="389"/>
    </row>
    <row r="418" spans="1:41" x14ac:dyDescent="0.25">
      <c r="A418" s="592"/>
      <c r="B418" s="594"/>
      <c r="C418" s="592"/>
      <c r="D418" s="592"/>
      <c r="E418" s="592"/>
      <c r="F418" s="587"/>
      <c r="G418" s="587"/>
      <c r="H418" s="590"/>
      <c r="I418" s="401" t="s">
        <v>318</v>
      </c>
      <c r="J418" s="402">
        <v>0</v>
      </c>
      <c r="K418" s="402">
        <v>0</v>
      </c>
      <c r="L418" s="402">
        <v>0</v>
      </c>
      <c r="M418" s="402">
        <v>0</v>
      </c>
      <c r="N418" s="402">
        <v>0</v>
      </c>
      <c r="O418" s="402">
        <v>0</v>
      </c>
      <c r="P418" s="402">
        <v>0</v>
      </c>
      <c r="Q418" s="402">
        <v>0</v>
      </c>
      <c r="R418" s="402">
        <v>0</v>
      </c>
      <c r="S418" s="402">
        <v>0</v>
      </c>
      <c r="T418" s="402">
        <v>0</v>
      </c>
      <c r="U418" s="402">
        <v>0</v>
      </c>
      <c r="V418" s="401">
        <f t="shared" si="10"/>
        <v>0</v>
      </c>
      <c r="W418" s="389"/>
      <c r="X418" s="389"/>
      <c r="Y418" s="389"/>
      <c r="Z418" s="389"/>
      <c r="AA418" s="389"/>
      <c r="AB418" s="389"/>
      <c r="AC418" s="389"/>
      <c r="AD418" s="389"/>
      <c r="AE418" s="389"/>
      <c r="AF418" s="389"/>
      <c r="AG418" s="389"/>
      <c r="AH418" s="389"/>
      <c r="AI418" s="389"/>
      <c r="AJ418" s="389"/>
      <c r="AK418" s="389"/>
      <c r="AL418" s="389"/>
      <c r="AM418" s="389"/>
      <c r="AN418" s="389"/>
      <c r="AO418" s="389"/>
    </row>
    <row r="419" spans="1:41" x14ac:dyDescent="0.25">
      <c r="A419" s="592"/>
      <c r="B419" s="594"/>
      <c r="C419" s="592"/>
      <c r="D419" s="592"/>
      <c r="E419" s="592"/>
      <c r="F419" s="587"/>
      <c r="G419" s="587"/>
      <c r="H419" s="590"/>
      <c r="I419" s="401" t="s">
        <v>319</v>
      </c>
      <c r="J419" s="402">
        <v>0</v>
      </c>
      <c r="K419" s="402">
        <v>0</v>
      </c>
      <c r="L419" s="402">
        <v>0</v>
      </c>
      <c r="M419" s="402">
        <v>0</v>
      </c>
      <c r="N419" s="402">
        <v>0</v>
      </c>
      <c r="O419" s="402">
        <v>0</v>
      </c>
      <c r="P419" s="402">
        <v>0</v>
      </c>
      <c r="Q419" s="402">
        <v>0</v>
      </c>
      <c r="R419" s="402">
        <v>0</v>
      </c>
      <c r="S419" s="402">
        <v>0</v>
      </c>
      <c r="T419" s="402">
        <v>0</v>
      </c>
      <c r="U419" s="402">
        <v>0</v>
      </c>
      <c r="V419" s="401">
        <f t="shared" si="10"/>
        <v>0</v>
      </c>
      <c r="W419" s="389"/>
      <c r="X419" s="389"/>
      <c r="Y419" s="389"/>
      <c r="Z419" s="389"/>
      <c r="AA419" s="389"/>
      <c r="AB419" s="389"/>
      <c r="AC419" s="389"/>
      <c r="AD419" s="389"/>
      <c r="AE419" s="389"/>
      <c r="AF419" s="389"/>
      <c r="AG419" s="389"/>
      <c r="AH419" s="389"/>
      <c r="AI419" s="389"/>
      <c r="AJ419" s="389"/>
      <c r="AK419" s="389"/>
      <c r="AL419" s="389"/>
      <c r="AM419" s="389"/>
      <c r="AN419" s="389"/>
      <c r="AO419" s="389"/>
    </row>
    <row r="420" spans="1:41" x14ac:dyDescent="0.25">
      <c r="A420" s="592"/>
      <c r="B420" s="594"/>
      <c r="C420" s="592"/>
      <c r="D420" s="592"/>
      <c r="E420" s="592"/>
      <c r="F420" s="587"/>
      <c r="G420" s="587"/>
      <c r="H420" s="590"/>
      <c r="I420" s="401" t="s">
        <v>320</v>
      </c>
      <c r="J420" s="402">
        <v>0</v>
      </c>
      <c r="K420" s="402">
        <v>0</v>
      </c>
      <c r="L420" s="402">
        <v>0</v>
      </c>
      <c r="M420" s="402">
        <v>0</v>
      </c>
      <c r="N420" s="402">
        <v>0</v>
      </c>
      <c r="O420" s="402">
        <v>0</v>
      </c>
      <c r="P420" s="402">
        <v>0</v>
      </c>
      <c r="Q420" s="402">
        <v>0</v>
      </c>
      <c r="R420" s="402">
        <v>0</v>
      </c>
      <c r="S420" s="402">
        <v>0</v>
      </c>
      <c r="T420" s="402">
        <v>0</v>
      </c>
      <c r="U420" s="402">
        <v>0</v>
      </c>
      <c r="V420" s="401">
        <f t="shared" si="10"/>
        <v>0</v>
      </c>
      <c r="W420" s="389"/>
      <c r="X420" s="389"/>
      <c r="Y420" s="389"/>
      <c r="Z420" s="389"/>
      <c r="AA420" s="389"/>
      <c r="AB420" s="389"/>
      <c r="AC420" s="389"/>
      <c r="AD420" s="389"/>
      <c r="AE420" s="389"/>
      <c r="AF420" s="389"/>
      <c r="AG420" s="389"/>
      <c r="AH420" s="389"/>
      <c r="AI420" s="389"/>
      <c r="AJ420" s="389"/>
      <c r="AK420" s="389"/>
      <c r="AL420" s="389"/>
      <c r="AM420" s="389"/>
      <c r="AN420" s="389"/>
      <c r="AO420" s="389"/>
    </row>
    <row r="421" spans="1:41" x14ac:dyDescent="0.25">
      <c r="A421" s="592"/>
      <c r="B421" s="594"/>
      <c r="C421" s="592"/>
      <c r="D421" s="592"/>
      <c r="E421" s="592"/>
      <c r="F421" s="587"/>
      <c r="G421" s="587"/>
      <c r="H421" s="590"/>
      <c r="I421" s="401" t="s">
        <v>321</v>
      </c>
      <c r="J421" s="402">
        <v>0</v>
      </c>
      <c r="K421" s="402">
        <v>0</v>
      </c>
      <c r="L421" s="402">
        <v>0</v>
      </c>
      <c r="M421" s="402">
        <v>0</v>
      </c>
      <c r="N421" s="402">
        <v>0</v>
      </c>
      <c r="O421" s="402">
        <v>0</v>
      </c>
      <c r="P421" s="402">
        <v>0</v>
      </c>
      <c r="Q421" s="402">
        <v>0</v>
      </c>
      <c r="R421" s="402">
        <v>0</v>
      </c>
      <c r="S421" s="402">
        <v>0</v>
      </c>
      <c r="T421" s="402">
        <v>0</v>
      </c>
      <c r="U421" s="402">
        <v>0</v>
      </c>
      <c r="V421" s="401">
        <f t="shared" si="10"/>
        <v>0</v>
      </c>
      <c r="W421" s="389"/>
      <c r="X421" s="389"/>
      <c r="Y421" s="389"/>
      <c r="Z421" s="389"/>
      <c r="AA421" s="389"/>
      <c r="AB421" s="389"/>
      <c r="AC421" s="389"/>
      <c r="AD421" s="389"/>
      <c r="AE421" s="389"/>
      <c r="AF421" s="389"/>
      <c r="AG421" s="389"/>
      <c r="AH421" s="389"/>
      <c r="AI421" s="389"/>
      <c r="AJ421" s="389"/>
      <c r="AK421" s="389"/>
      <c r="AL421" s="389"/>
      <c r="AM421" s="389"/>
      <c r="AN421" s="389"/>
      <c r="AO421" s="389"/>
    </row>
    <row r="422" spans="1:41" x14ac:dyDescent="0.25">
      <c r="A422" s="592"/>
      <c r="B422" s="594"/>
      <c r="C422" s="592"/>
      <c r="D422" s="592"/>
      <c r="E422" s="592"/>
      <c r="F422" s="587"/>
      <c r="G422" s="587"/>
      <c r="H422" s="591"/>
      <c r="I422" s="403" t="s">
        <v>303</v>
      </c>
      <c r="J422" s="402"/>
      <c r="K422" s="402"/>
      <c r="L422" s="402"/>
      <c r="M422" s="402"/>
      <c r="N422" s="402"/>
      <c r="O422" s="402"/>
      <c r="P422" s="402"/>
      <c r="Q422" s="402"/>
      <c r="R422" s="402"/>
      <c r="S422" s="402"/>
      <c r="T422" s="402"/>
      <c r="U422" s="402"/>
      <c r="V422" s="401"/>
      <c r="W422" s="389"/>
      <c r="X422" s="389"/>
      <c r="Y422" s="389"/>
      <c r="Z422" s="389"/>
      <c r="AA422" s="389"/>
      <c r="AB422" s="389"/>
      <c r="AC422" s="389"/>
      <c r="AD422" s="389"/>
      <c r="AE422" s="389"/>
      <c r="AF422" s="389"/>
      <c r="AG422" s="389"/>
      <c r="AH422" s="389"/>
      <c r="AI422" s="389"/>
      <c r="AJ422" s="389"/>
      <c r="AK422" s="389"/>
      <c r="AL422" s="389"/>
      <c r="AM422" s="389"/>
      <c r="AN422" s="389"/>
      <c r="AO422" s="389"/>
    </row>
    <row r="423" spans="1:41" x14ac:dyDescent="0.25">
      <c r="A423" s="592"/>
      <c r="B423" s="594"/>
      <c r="C423" s="592"/>
      <c r="D423" s="592"/>
      <c r="E423" s="592"/>
      <c r="F423" s="587"/>
      <c r="G423" s="587"/>
      <c r="H423" s="592" t="s">
        <v>18</v>
      </c>
      <c r="I423" s="401" t="s">
        <v>22</v>
      </c>
      <c r="J423" s="402">
        <v>0</v>
      </c>
      <c r="K423" s="402">
        <v>0</v>
      </c>
      <c r="L423" s="402">
        <v>0</v>
      </c>
      <c r="M423" s="402">
        <v>0</v>
      </c>
      <c r="N423" s="402">
        <v>0</v>
      </c>
      <c r="O423" s="402">
        <v>0</v>
      </c>
      <c r="P423" s="402">
        <v>0</v>
      </c>
      <c r="Q423" s="402">
        <v>0</v>
      </c>
      <c r="R423" s="402">
        <v>0</v>
      </c>
      <c r="S423" s="402">
        <v>0</v>
      </c>
      <c r="T423" s="402">
        <v>0</v>
      </c>
      <c r="U423" s="402">
        <v>0</v>
      </c>
      <c r="V423" s="401">
        <f t="shared" ref="V423:V431" si="11">SUM(M423,Q423,U423)</f>
        <v>0</v>
      </c>
      <c r="W423" s="389"/>
      <c r="X423" s="389"/>
      <c r="Y423" s="389"/>
      <c r="Z423" s="389"/>
      <c r="AA423" s="389"/>
      <c r="AB423" s="389"/>
      <c r="AC423" s="389"/>
      <c r="AD423" s="389"/>
      <c r="AE423" s="389"/>
      <c r="AF423" s="389"/>
      <c r="AG423" s="389"/>
      <c r="AH423" s="389"/>
      <c r="AI423" s="389"/>
      <c r="AJ423" s="389"/>
      <c r="AK423" s="389"/>
      <c r="AL423" s="389"/>
      <c r="AM423" s="389"/>
      <c r="AN423" s="389"/>
      <c r="AO423" s="389"/>
    </row>
    <row r="424" spans="1:41" x14ac:dyDescent="0.25">
      <c r="A424" s="592"/>
      <c r="B424" s="594"/>
      <c r="C424" s="592"/>
      <c r="D424" s="592"/>
      <c r="E424" s="592"/>
      <c r="F424" s="587"/>
      <c r="G424" s="587"/>
      <c r="H424" s="592"/>
      <c r="I424" s="401" t="s">
        <v>19</v>
      </c>
      <c r="J424" s="402">
        <v>0</v>
      </c>
      <c r="K424" s="402">
        <v>0</v>
      </c>
      <c r="L424" s="402">
        <v>0</v>
      </c>
      <c r="M424" s="402">
        <v>0</v>
      </c>
      <c r="N424" s="402">
        <v>0</v>
      </c>
      <c r="O424" s="402">
        <v>0</v>
      </c>
      <c r="P424" s="402">
        <v>0</v>
      </c>
      <c r="Q424" s="402">
        <v>0</v>
      </c>
      <c r="R424" s="402">
        <v>0</v>
      </c>
      <c r="S424" s="402">
        <v>0</v>
      </c>
      <c r="T424" s="402">
        <v>0</v>
      </c>
      <c r="U424" s="402">
        <v>0</v>
      </c>
      <c r="V424" s="401">
        <f t="shared" si="11"/>
        <v>0</v>
      </c>
      <c r="W424" s="389"/>
      <c r="X424" s="389"/>
      <c r="Y424" s="389"/>
      <c r="Z424" s="389"/>
      <c r="AA424" s="389"/>
      <c r="AB424" s="389"/>
      <c r="AC424" s="389"/>
      <c r="AD424" s="389"/>
      <c r="AE424" s="389"/>
      <c r="AF424" s="389"/>
      <c r="AG424" s="389"/>
      <c r="AH424" s="389"/>
      <c r="AI424" s="389"/>
      <c r="AJ424" s="389"/>
      <c r="AK424" s="389"/>
      <c r="AL424" s="389"/>
      <c r="AM424" s="389"/>
      <c r="AN424" s="389"/>
      <c r="AO424" s="389"/>
    </row>
    <row r="425" spans="1:41" x14ac:dyDescent="0.25">
      <c r="A425" s="592"/>
      <c r="B425" s="594"/>
      <c r="C425" s="592"/>
      <c r="D425" s="592"/>
      <c r="E425" s="592"/>
      <c r="F425" s="587"/>
      <c r="G425" s="587"/>
      <c r="H425" s="593" t="s">
        <v>20</v>
      </c>
      <c r="I425" s="407" t="s">
        <v>322</v>
      </c>
      <c r="J425" s="402">
        <v>0</v>
      </c>
      <c r="K425" s="402">
        <v>0</v>
      </c>
      <c r="L425" s="402">
        <v>0</v>
      </c>
      <c r="M425" s="402">
        <v>0</v>
      </c>
      <c r="N425" s="402">
        <v>0</v>
      </c>
      <c r="O425" s="402">
        <v>0</v>
      </c>
      <c r="P425" s="402">
        <v>0</v>
      </c>
      <c r="Q425" s="402">
        <v>0</v>
      </c>
      <c r="R425" s="402">
        <v>0</v>
      </c>
      <c r="S425" s="402">
        <v>0</v>
      </c>
      <c r="T425" s="402">
        <v>0</v>
      </c>
      <c r="U425" s="402">
        <v>0</v>
      </c>
      <c r="V425" s="401">
        <f t="shared" si="11"/>
        <v>0</v>
      </c>
      <c r="W425" s="389"/>
      <c r="X425" s="389"/>
      <c r="Y425" s="389"/>
      <c r="Z425" s="389"/>
      <c r="AA425" s="389"/>
      <c r="AB425" s="389"/>
      <c r="AC425" s="389"/>
      <c r="AD425" s="389"/>
      <c r="AE425" s="389"/>
      <c r="AF425" s="389"/>
      <c r="AG425" s="389"/>
      <c r="AH425" s="389"/>
      <c r="AI425" s="389"/>
      <c r="AJ425" s="389"/>
      <c r="AK425" s="389"/>
      <c r="AL425" s="389"/>
      <c r="AM425" s="389"/>
      <c r="AN425" s="389"/>
      <c r="AO425" s="389"/>
    </row>
    <row r="426" spans="1:41" x14ac:dyDescent="0.25">
      <c r="A426" s="592"/>
      <c r="B426" s="594"/>
      <c r="C426" s="592"/>
      <c r="D426" s="592"/>
      <c r="E426" s="592"/>
      <c r="F426" s="588"/>
      <c r="G426" s="588"/>
      <c r="H426" s="593"/>
      <c r="I426" s="407" t="s">
        <v>21</v>
      </c>
      <c r="J426" s="402">
        <v>0</v>
      </c>
      <c r="K426" s="402">
        <v>0</v>
      </c>
      <c r="L426" s="402">
        <v>0</v>
      </c>
      <c r="M426" s="402">
        <v>0</v>
      </c>
      <c r="N426" s="402">
        <v>0</v>
      </c>
      <c r="O426" s="402">
        <v>0</v>
      </c>
      <c r="P426" s="402">
        <v>0</v>
      </c>
      <c r="Q426" s="402">
        <v>0</v>
      </c>
      <c r="R426" s="402">
        <v>0</v>
      </c>
      <c r="S426" s="402">
        <v>0</v>
      </c>
      <c r="T426" s="402">
        <v>0</v>
      </c>
      <c r="U426" s="402">
        <v>0</v>
      </c>
      <c r="V426" s="401">
        <f t="shared" si="11"/>
        <v>0</v>
      </c>
      <c r="W426" s="389"/>
      <c r="X426" s="389"/>
      <c r="Y426" s="389"/>
      <c r="Z426" s="389"/>
      <c r="AA426" s="389"/>
      <c r="AB426" s="389"/>
      <c r="AC426" s="389"/>
      <c r="AD426" s="389"/>
      <c r="AE426" s="389"/>
      <c r="AF426" s="389"/>
      <c r="AG426" s="389"/>
      <c r="AH426" s="389"/>
      <c r="AI426" s="389"/>
      <c r="AJ426" s="389"/>
      <c r="AK426" s="389"/>
      <c r="AL426" s="389"/>
      <c r="AM426" s="389"/>
      <c r="AN426" s="389"/>
      <c r="AO426" s="389"/>
    </row>
    <row r="427" spans="1:41" ht="15" customHeight="1" x14ac:dyDescent="0.25">
      <c r="A427" s="592"/>
      <c r="B427" s="594"/>
      <c r="C427" s="592"/>
      <c r="D427" s="592"/>
      <c r="E427" s="592" t="s">
        <v>404</v>
      </c>
      <c r="F427" s="592" t="s">
        <v>396</v>
      </c>
      <c r="G427" s="592"/>
      <c r="H427" s="589" t="s">
        <v>17</v>
      </c>
      <c r="I427" s="401" t="s">
        <v>317</v>
      </c>
      <c r="J427" s="402">
        <v>0</v>
      </c>
      <c r="K427" s="402">
        <v>0</v>
      </c>
      <c r="L427" s="402">
        <v>0</v>
      </c>
      <c r="M427" s="402">
        <v>0</v>
      </c>
      <c r="N427" s="402">
        <v>0</v>
      </c>
      <c r="O427" s="402">
        <v>0</v>
      </c>
      <c r="P427" s="402">
        <v>0</v>
      </c>
      <c r="Q427" s="402">
        <v>0</v>
      </c>
      <c r="R427" s="402">
        <v>0</v>
      </c>
      <c r="S427" s="402">
        <v>0</v>
      </c>
      <c r="T427" s="402">
        <v>0</v>
      </c>
      <c r="U427" s="402">
        <v>0</v>
      </c>
      <c r="V427" s="401">
        <f t="shared" si="11"/>
        <v>0</v>
      </c>
      <c r="W427" s="389"/>
      <c r="X427" s="389"/>
      <c r="Y427" s="389"/>
      <c r="Z427" s="389"/>
      <c r="AA427" s="389"/>
      <c r="AB427" s="389"/>
      <c r="AC427" s="389"/>
      <c r="AD427" s="389"/>
      <c r="AE427" s="389"/>
      <c r="AF427" s="389"/>
      <c r="AG427" s="389"/>
      <c r="AH427" s="389"/>
      <c r="AI427" s="389"/>
      <c r="AJ427" s="389"/>
      <c r="AK427" s="389"/>
      <c r="AL427" s="389"/>
      <c r="AM427" s="389"/>
      <c r="AN427" s="389"/>
      <c r="AO427" s="389"/>
    </row>
    <row r="428" spans="1:41" x14ac:dyDescent="0.25">
      <c r="A428" s="592"/>
      <c r="B428" s="594"/>
      <c r="C428" s="592"/>
      <c r="D428" s="592"/>
      <c r="E428" s="592"/>
      <c r="F428" s="592"/>
      <c r="G428" s="592"/>
      <c r="H428" s="590"/>
      <c r="I428" s="401" t="s">
        <v>318</v>
      </c>
      <c r="J428" s="402">
        <v>0</v>
      </c>
      <c r="K428" s="402">
        <v>0</v>
      </c>
      <c r="L428" s="402">
        <v>0</v>
      </c>
      <c r="M428" s="402">
        <v>0</v>
      </c>
      <c r="N428" s="402">
        <v>0</v>
      </c>
      <c r="O428" s="402">
        <v>0</v>
      </c>
      <c r="P428" s="402">
        <v>0</v>
      </c>
      <c r="Q428" s="402">
        <v>0</v>
      </c>
      <c r="R428" s="402">
        <v>0</v>
      </c>
      <c r="S428" s="402">
        <v>0</v>
      </c>
      <c r="T428" s="402">
        <v>0</v>
      </c>
      <c r="U428" s="402">
        <v>0</v>
      </c>
      <c r="V428" s="401">
        <f t="shared" si="11"/>
        <v>0</v>
      </c>
      <c r="W428" s="389"/>
      <c r="X428" s="389"/>
      <c r="Y428" s="389"/>
      <c r="Z428" s="389"/>
      <c r="AA428" s="389"/>
      <c r="AB428" s="389"/>
      <c r="AC428" s="389"/>
      <c r="AD428" s="389"/>
      <c r="AE428" s="389"/>
      <c r="AF428" s="389"/>
      <c r="AG428" s="389"/>
      <c r="AH428" s="389"/>
      <c r="AI428" s="389"/>
      <c r="AJ428" s="389"/>
      <c r="AK428" s="389"/>
      <c r="AL428" s="389"/>
      <c r="AM428" s="389"/>
      <c r="AN428" s="389"/>
      <c r="AO428" s="389"/>
    </row>
    <row r="429" spans="1:41" x14ac:dyDescent="0.25">
      <c r="A429" s="592"/>
      <c r="B429" s="594"/>
      <c r="C429" s="592"/>
      <c r="D429" s="592"/>
      <c r="E429" s="592"/>
      <c r="F429" s="592"/>
      <c r="G429" s="592"/>
      <c r="H429" s="590"/>
      <c r="I429" s="401" t="s">
        <v>319</v>
      </c>
      <c r="J429" s="402">
        <v>0</v>
      </c>
      <c r="K429" s="402">
        <v>0</v>
      </c>
      <c r="L429" s="402">
        <v>0</v>
      </c>
      <c r="M429" s="402">
        <v>0</v>
      </c>
      <c r="N429" s="402">
        <v>0</v>
      </c>
      <c r="O429" s="402">
        <v>0</v>
      </c>
      <c r="P429" s="402">
        <v>0</v>
      </c>
      <c r="Q429" s="402">
        <v>0</v>
      </c>
      <c r="R429" s="402">
        <v>0</v>
      </c>
      <c r="S429" s="402">
        <v>0</v>
      </c>
      <c r="T429" s="402">
        <v>0</v>
      </c>
      <c r="U429" s="402">
        <v>0</v>
      </c>
      <c r="V429" s="401">
        <f t="shared" si="11"/>
        <v>0</v>
      </c>
      <c r="W429" s="389"/>
      <c r="X429" s="389"/>
      <c r="Y429" s="389"/>
      <c r="Z429" s="389"/>
      <c r="AA429" s="389"/>
      <c r="AB429" s="389"/>
      <c r="AC429" s="389"/>
      <c r="AD429" s="389"/>
      <c r="AE429" s="389"/>
      <c r="AF429" s="389"/>
      <c r="AG429" s="389"/>
      <c r="AH429" s="389"/>
      <c r="AI429" s="389"/>
      <c r="AJ429" s="389"/>
      <c r="AK429" s="389"/>
      <c r="AL429" s="389"/>
      <c r="AM429" s="389"/>
      <c r="AN429" s="389"/>
      <c r="AO429" s="389"/>
    </row>
    <row r="430" spans="1:41" x14ac:dyDescent="0.25">
      <c r="A430" s="592"/>
      <c r="B430" s="594"/>
      <c r="C430" s="592"/>
      <c r="D430" s="592"/>
      <c r="E430" s="592"/>
      <c r="F430" s="592"/>
      <c r="G430" s="592"/>
      <c r="H430" s="590"/>
      <c r="I430" s="401" t="s">
        <v>320</v>
      </c>
      <c r="J430" s="402">
        <v>0</v>
      </c>
      <c r="K430" s="402">
        <v>0</v>
      </c>
      <c r="L430" s="402">
        <v>0</v>
      </c>
      <c r="M430" s="402">
        <v>0</v>
      </c>
      <c r="N430" s="402">
        <v>0</v>
      </c>
      <c r="O430" s="402">
        <v>0</v>
      </c>
      <c r="P430" s="402">
        <v>0</v>
      </c>
      <c r="Q430" s="402">
        <v>0</v>
      </c>
      <c r="R430" s="402">
        <v>0</v>
      </c>
      <c r="S430" s="402">
        <v>0</v>
      </c>
      <c r="T430" s="402">
        <v>0</v>
      </c>
      <c r="U430" s="402">
        <v>0</v>
      </c>
      <c r="V430" s="401">
        <f t="shared" si="11"/>
        <v>0</v>
      </c>
      <c r="W430" s="389"/>
      <c r="X430" s="389"/>
      <c r="Y430" s="389"/>
      <c r="Z430" s="389"/>
      <c r="AA430" s="389"/>
      <c r="AB430" s="389"/>
      <c r="AC430" s="389"/>
      <c r="AD430" s="389"/>
      <c r="AE430" s="389"/>
      <c r="AF430" s="389"/>
      <c r="AG430" s="389"/>
      <c r="AH430" s="389"/>
      <c r="AI430" s="389"/>
      <c r="AJ430" s="389"/>
      <c r="AK430" s="389"/>
      <c r="AL430" s="389"/>
      <c r="AM430" s="389"/>
      <c r="AN430" s="389"/>
      <c r="AO430" s="389"/>
    </row>
    <row r="431" spans="1:41" x14ac:dyDescent="0.25">
      <c r="A431" s="592"/>
      <c r="B431" s="594"/>
      <c r="C431" s="592"/>
      <c r="D431" s="592"/>
      <c r="E431" s="592"/>
      <c r="F431" s="592"/>
      <c r="G431" s="592"/>
      <c r="H431" s="590"/>
      <c r="I431" s="401" t="s">
        <v>321</v>
      </c>
      <c r="J431" s="402">
        <v>0</v>
      </c>
      <c r="K431" s="402">
        <v>0</v>
      </c>
      <c r="L431" s="402">
        <v>0</v>
      </c>
      <c r="M431" s="402">
        <v>0</v>
      </c>
      <c r="N431" s="402">
        <v>0</v>
      </c>
      <c r="O431" s="402">
        <v>0</v>
      </c>
      <c r="P431" s="402">
        <v>0</v>
      </c>
      <c r="Q431" s="402">
        <v>0</v>
      </c>
      <c r="R431" s="402">
        <v>0</v>
      </c>
      <c r="S431" s="402">
        <v>0</v>
      </c>
      <c r="T431" s="402">
        <v>0</v>
      </c>
      <c r="U431" s="402">
        <v>0</v>
      </c>
      <c r="V431" s="401">
        <f t="shared" si="11"/>
        <v>0</v>
      </c>
      <c r="W431" s="389"/>
      <c r="X431" s="389"/>
      <c r="Y431" s="389"/>
      <c r="Z431" s="389"/>
      <c r="AA431" s="389"/>
      <c r="AB431" s="389"/>
      <c r="AC431" s="389"/>
      <c r="AD431" s="389"/>
      <c r="AE431" s="389"/>
      <c r="AF431" s="389"/>
      <c r="AG431" s="389"/>
      <c r="AH431" s="389"/>
      <c r="AI431" s="389"/>
      <c r="AJ431" s="389"/>
      <c r="AK431" s="389"/>
      <c r="AL431" s="389"/>
      <c r="AM431" s="389"/>
      <c r="AN431" s="389"/>
      <c r="AO431" s="389"/>
    </row>
    <row r="432" spans="1:41" x14ac:dyDescent="0.25">
      <c r="A432" s="592"/>
      <c r="B432" s="594"/>
      <c r="C432" s="592"/>
      <c r="D432" s="592"/>
      <c r="E432" s="592"/>
      <c r="F432" s="592"/>
      <c r="G432" s="592"/>
      <c r="H432" s="591"/>
      <c r="I432" s="403" t="s">
        <v>303</v>
      </c>
      <c r="J432" s="402"/>
      <c r="K432" s="402"/>
      <c r="L432" s="402"/>
      <c r="M432" s="402"/>
      <c r="N432" s="402"/>
      <c r="O432" s="402"/>
      <c r="P432" s="402"/>
      <c r="Q432" s="402"/>
      <c r="R432" s="402"/>
      <c r="S432" s="402"/>
      <c r="T432" s="402"/>
      <c r="U432" s="402"/>
      <c r="V432" s="401"/>
      <c r="W432" s="389"/>
      <c r="X432" s="389"/>
      <c r="Y432" s="389"/>
      <c r="Z432" s="389"/>
      <c r="AA432" s="389"/>
      <c r="AB432" s="389"/>
      <c r="AC432" s="389"/>
      <c r="AD432" s="389"/>
      <c r="AE432" s="389"/>
      <c r="AF432" s="389"/>
      <c r="AG432" s="389"/>
      <c r="AH432" s="389"/>
      <c r="AI432" s="389"/>
      <c r="AJ432" s="389"/>
      <c r="AK432" s="389"/>
      <c r="AL432" s="389"/>
      <c r="AM432" s="389"/>
      <c r="AN432" s="389"/>
      <c r="AO432" s="389"/>
    </row>
    <row r="433" spans="1:41" x14ac:dyDescent="0.25">
      <c r="A433" s="592"/>
      <c r="B433" s="594"/>
      <c r="C433" s="592"/>
      <c r="D433" s="592"/>
      <c r="E433" s="592"/>
      <c r="F433" s="592"/>
      <c r="G433" s="592"/>
      <c r="H433" s="592" t="s">
        <v>18</v>
      </c>
      <c r="I433" s="401" t="s">
        <v>22</v>
      </c>
      <c r="J433" s="402">
        <v>0</v>
      </c>
      <c r="K433" s="402">
        <v>0</v>
      </c>
      <c r="L433" s="402">
        <v>0</v>
      </c>
      <c r="M433" s="402">
        <v>0</v>
      </c>
      <c r="N433" s="402">
        <v>0</v>
      </c>
      <c r="O433" s="402">
        <v>0</v>
      </c>
      <c r="P433" s="402">
        <v>0</v>
      </c>
      <c r="Q433" s="402">
        <v>0</v>
      </c>
      <c r="R433" s="402">
        <v>0</v>
      </c>
      <c r="S433" s="402">
        <v>0</v>
      </c>
      <c r="T433" s="402">
        <v>0</v>
      </c>
      <c r="U433" s="402">
        <v>0</v>
      </c>
      <c r="V433" s="401">
        <f t="shared" ref="V433:V441" si="12">SUM(M433,Q433,U433)</f>
        <v>0</v>
      </c>
      <c r="W433" s="389"/>
      <c r="X433" s="389"/>
      <c r="Y433" s="389"/>
      <c r="Z433" s="389"/>
      <c r="AA433" s="389"/>
      <c r="AB433" s="389"/>
      <c r="AC433" s="389"/>
      <c r="AD433" s="389"/>
      <c r="AE433" s="389"/>
      <c r="AF433" s="389"/>
      <c r="AG433" s="389"/>
      <c r="AH433" s="389"/>
      <c r="AI433" s="389"/>
      <c r="AJ433" s="389"/>
      <c r="AK433" s="389"/>
      <c r="AL433" s="389"/>
      <c r="AM433" s="389"/>
      <c r="AN433" s="389"/>
      <c r="AO433" s="389"/>
    </row>
    <row r="434" spans="1:41" x14ac:dyDescent="0.25">
      <c r="A434" s="592"/>
      <c r="B434" s="594"/>
      <c r="C434" s="592"/>
      <c r="D434" s="592"/>
      <c r="E434" s="592"/>
      <c r="F434" s="592"/>
      <c r="G434" s="592"/>
      <c r="H434" s="592"/>
      <c r="I434" s="401" t="s">
        <v>19</v>
      </c>
      <c r="J434" s="402">
        <v>0</v>
      </c>
      <c r="K434" s="402">
        <v>0</v>
      </c>
      <c r="L434" s="402">
        <v>0</v>
      </c>
      <c r="M434" s="402">
        <v>0</v>
      </c>
      <c r="N434" s="402">
        <v>0</v>
      </c>
      <c r="O434" s="402">
        <v>0</v>
      </c>
      <c r="P434" s="402">
        <v>0</v>
      </c>
      <c r="Q434" s="402">
        <v>0</v>
      </c>
      <c r="R434" s="402">
        <v>0</v>
      </c>
      <c r="S434" s="402">
        <v>0</v>
      </c>
      <c r="T434" s="402">
        <v>0</v>
      </c>
      <c r="U434" s="402">
        <v>0</v>
      </c>
      <c r="V434" s="401">
        <f t="shared" si="12"/>
        <v>0</v>
      </c>
      <c r="W434" s="389"/>
      <c r="X434" s="389"/>
      <c r="Y434" s="389"/>
      <c r="Z434" s="389"/>
      <c r="AA434" s="389"/>
      <c r="AB434" s="389"/>
      <c r="AC434" s="389"/>
      <c r="AD434" s="389"/>
      <c r="AE434" s="389"/>
      <c r="AF434" s="389"/>
      <c r="AG434" s="389"/>
      <c r="AH434" s="389"/>
      <c r="AI434" s="389"/>
      <c r="AJ434" s="389"/>
      <c r="AK434" s="389"/>
      <c r="AL434" s="389"/>
      <c r="AM434" s="389"/>
      <c r="AN434" s="389"/>
      <c r="AO434" s="389"/>
    </row>
    <row r="435" spans="1:41" x14ac:dyDescent="0.25">
      <c r="A435" s="592"/>
      <c r="B435" s="594"/>
      <c r="C435" s="592"/>
      <c r="D435" s="592"/>
      <c r="E435" s="592"/>
      <c r="F435" s="592"/>
      <c r="G435" s="592"/>
      <c r="H435" s="593" t="s">
        <v>20</v>
      </c>
      <c r="I435" s="407" t="s">
        <v>322</v>
      </c>
      <c r="J435" s="402">
        <v>0</v>
      </c>
      <c r="K435" s="402">
        <v>0</v>
      </c>
      <c r="L435" s="402">
        <v>0</v>
      </c>
      <c r="M435" s="402">
        <v>0</v>
      </c>
      <c r="N435" s="402">
        <v>0</v>
      </c>
      <c r="O435" s="402">
        <v>0</v>
      </c>
      <c r="P435" s="402">
        <v>0</v>
      </c>
      <c r="Q435" s="402">
        <v>0</v>
      </c>
      <c r="R435" s="402">
        <v>0</v>
      </c>
      <c r="S435" s="402">
        <v>0</v>
      </c>
      <c r="T435" s="402">
        <v>0</v>
      </c>
      <c r="U435" s="402">
        <v>0</v>
      </c>
      <c r="V435" s="401">
        <f t="shared" si="12"/>
        <v>0</v>
      </c>
      <c r="W435" s="389"/>
      <c r="X435" s="389"/>
      <c r="Y435" s="389"/>
      <c r="Z435" s="389"/>
      <c r="AA435" s="389"/>
      <c r="AB435" s="389"/>
      <c r="AC435" s="389"/>
      <c r="AD435" s="389"/>
      <c r="AE435" s="389"/>
      <c r="AF435" s="389"/>
      <c r="AG435" s="389"/>
      <c r="AH435" s="389"/>
      <c r="AI435" s="389"/>
      <c r="AJ435" s="389"/>
      <c r="AK435" s="389"/>
      <c r="AL435" s="389"/>
      <c r="AM435" s="389"/>
      <c r="AN435" s="389"/>
      <c r="AO435" s="389"/>
    </row>
    <row r="436" spans="1:41" x14ac:dyDescent="0.25">
      <c r="A436" s="592"/>
      <c r="B436" s="594"/>
      <c r="C436" s="592"/>
      <c r="D436" s="592"/>
      <c r="E436" s="592"/>
      <c r="F436" s="592"/>
      <c r="G436" s="592"/>
      <c r="H436" s="593"/>
      <c r="I436" s="407" t="s">
        <v>21</v>
      </c>
      <c r="J436" s="402">
        <v>0</v>
      </c>
      <c r="K436" s="402">
        <v>0</v>
      </c>
      <c r="L436" s="402">
        <v>0</v>
      </c>
      <c r="M436" s="402">
        <v>0</v>
      </c>
      <c r="N436" s="402">
        <v>0</v>
      </c>
      <c r="O436" s="402">
        <v>0</v>
      </c>
      <c r="P436" s="402">
        <v>0</v>
      </c>
      <c r="Q436" s="402">
        <v>0</v>
      </c>
      <c r="R436" s="402">
        <v>0</v>
      </c>
      <c r="S436" s="402">
        <v>0</v>
      </c>
      <c r="T436" s="402">
        <v>0</v>
      </c>
      <c r="U436" s="402">
        <v>0</v>
      </c>
      <c r="V436" s="401">
        <f t="shared" si="12"/>
        <v>0</v>
      </c>
      <c r="W436" s="389"/>
      <c r="X436" s="389"/>
      <c r="Y436" s="389"/>
      <c r="Z436" s="389"/>
      <c r="AA436" s="389"/>
      <c r="AB436" s="389"/>
      <c r="AC436" s="389"/>
      <c r="AD436" s="389"/>
      <c r="AE436" s="389"/>
      <c r="AF436" s="389"/>
      <c r="AG436" s="389"/>
      <c r="AH436" s="389"/>
      <c r="AI436" s="389"/>
      <c r="AJ436" s="389"/>
      <c r="AK436" s="389"/>
      <c r="AL436" s="389"/>
      <c r="AM436" s="389"/>
      <c r="AN436" s="389"/>
      <c r="AO436" s="389"/>
    </row>
    <row r="437" spans="1:41" x14ac:dyDescent="0.25">
      <c r="A437" s="592"/>
      <c r="B437" s="594"/>
      <c r="C437" s="592"/>
      <c r="D437" s="592"/>
      <c r="E437" s="592"/>
      <c r="F437" s="592"/>
      <c r="G437" s="592"/>
      <c r="H437" s="589" t="s">
        <v>17</v>
      </c>
      <c r="I437" s="401" t="s">
        <v>317</v>
      </c>
      <c r="J437" s="402">
        <v>0</v>
      </c>
      <c r="K437" s="402">
        <v>0</v>
      </c>
      <c r="L437" s="402">
        <v>0</v>
      </c>
      <c r="M437" s="402">
        <v>0</v>
      </c>
      <c r="N437" s="402">
        <v>0</v>
      </c>
      <c r="O437" s="402">
        <v>0</v>
      </c>
      <c r="P437" s="402">
        <v>0</v>
      </c>
      <c r="Q437" s="402">
        <v>0</v>
      </c>
      <c r="R437" s="402">
        <v>0</v>
      </c>
      <c r="S437" s="402">
        <v>0</v>
      </c>
      <c r="T437" s="402">
        <v>0</v>
      </c>
      <c r="U437" s="402">
        <v>0</v>
      </c>
      <c r="V437" s="401">
        <f t="shared" si="12"/>
        <v>0</v>
      </c>
      <c r="W437" s="389"/>
      <c r="X437" s="389"/>
      <c r="Y437" s="389"/>
      <c r="Z437" s="389"/>
      <c r="AA437" s="389"/>
      <c r="AB437" s="389"/>
      <c r="AC437" s="389"/>
      <c r="AD437" s="389"/>
      <c r="AE437" s="389"/>
      <c r="AF437" s="389"/>
      <c r="AG437" s="389"/>
      <c r="AH437" s="389"/>
      <c r="AI437" s="389"/>
      <c r="AJ437" s="389"/>
      <c r="AK437" s="389"/>
      <c r="AL437" s="389"/>
      <c r="AM437" s="389"/>
      <c r="AN437" s="389"/>
      <c r="AO437" s="389"/>
    </row>
    <row r="438" spans="1:41" x14ac:dyDescent="0.25">
      <c r="A438" s="592"/>
      <c r="B438" s="594"/>
      <c r="C438" s="592"/>
      <c r="D438" s="592"/>
      <c r="E438" s="592"/>
      <c r="F438" s="592"/>
      <c r="G438" s="592"/>
      <c r="H438" s="590"/>
      <c r="I438" s="401" t="s">
        <v>318</v>
      </c>
      <c r="J438" s="402">
        <v>0</v>
      </c>
      <c r="K438" s="402">
        <v>0</v>
      </c>
      <c r="L438" s="402">
        <v>0</v>
      </c>
      <c r="M438" s="402">
        <v>0</v>
      </c>
      <c r="N438" s="402">
        <v>0</v>
      </c>
      <c r="O438" s="402">
        <v>0</v>
      </c>
      <c r="P438" s="402">
        <v>0</v>
      </c>
      <c r="Q438" s="402">
        <v>0</v>
      </c>
      <c r="R438" s="402">
        <v>0</v>
      </c>
      <c r="S438" s="402">
        <v>0</v>
      </c>
      <c r="T438" s="402">
        <v>0</v>
      </c>
      <c r="U438" s="402">
        <v>0</v>
      </c>
      <c r="V438" s="401">
        <f t="shared" si="12"/>
        <v>0</v>
      </c>
      <c r="W438" s="389"/>
      <c r="X438" s="389"/>
      <c r="Y438" s="389"/>
      <c r="Z438" s="389"/>
      <c r="AA438" s="389"/>
      <c r="AB438" s="389"/>
      <c r="AC438" s="389"/>
      <c r="AD438" s="389"/>
      <c r="AE438" s="389"/>
      <c r="AF438" s="389"/>
      <c r="AG438" s="389"/>
      <c r="AH438" s="389"/>
      <c r="AI438" s="389"/>
      <c r="AJ438" s="389"/>
      <c r="AK438" s="389"/>
      <c r="AL438" s="389"/>
      <c r="AM438" s="389"/>
      <c r="AN438" s="389"/>
      <c r="AO438" s="389"/>
    </row>
    <row r="439" spans="1:41" x14ac:dyDescent="0.25">
      <c r="A439" s="592"/>
      <c r="B439" s="594"/>
      <c r="C439" s="592"/>
      <c r="D439" s="592"/>
      <c r="E439" s="592"/>
      <c r="F439" s="592"/>
      <c r="G439" s="592"/>
      <c r="H439" s="590"/>
      <c r="I439" s="401" t="s">
        <v>319</v>
      </c>
      <c r="J439" s="402">
        <v>0</v>
      </c>
      <c r="K439" s="402">
        <v>0</v>
      </c>
      <c r="L439" s="402">
        <v>0</v>
      </c>
      <c r="M439" s="402">
        <v>0</v>
      </c>
      <c r="N439" s="402">
        <v>0</v>
      </c>
      <c r="O439" s="402">
        <v>0</v>
      </c>
      <c r="P439" s="402">
        <v>0</v>
      </c>
      <c r="Q439" s="402">
        <v>0</v>
      </c>
      <c r="R439" s="402">
        <v>0</v>
      </c>
      <c r="S439" s="402">
        <v>0</v>
      </c>
      <c r="T439" s="402">
        <v>0</v>
      </c>
      <c r="U439" s="402">
        <v>0</v>
      </c>
      <c r="V439" s="401">
        <f t="shared" si="12"/>
        <v>0</v>
      </c>
      <c r="W439" s="389"/>
      <c r="X439" s="389"/>
      <c r="Y439" s="389"/>
      <c r="Z439" s="389"/>
      <c r="AA439" s="389"/>
      <c r="AB439" s="389"/>
      <c r="AC439" s="389"/>
      <c r="AD439" s="389"/>
      <c r="AE439" s="389"/>
      <c r="AF439" s="389"/>
      <c r="AG439" s="389"/>
      <c r="AH439" s="389"/>
      <c r="AI439" s="389"/>
      <c r="AJ439" s="389"/>
      <c r="AK439" s="389"/>
      <c r="AL439" s="389"/>
      <c r="AM439" s="389"/>
      <c r="AN439" s="389"/>
      <c r="AO439" s="389"/>
    </row>
    <row r="440" spans="1:41" x14ac:dyDescent="0.25">
      <c r="A440" s="592"/>
      <c r="B440" s="594"/>
      <c r="C440" s="592"/>
      <c r="D440" s="592"/>
      <c r="E440" s="592"/>
      <c r="F440" s="592"/>
      <c r="G440" s="592"/>
      <c r="H440" s="590"/>
      <c r="I440" s="401" t="s">
        <v>320</v>
      </c>
      <c r="J440" s="402">
        <v>0</v>
      </c>
      <c r="K440" s="402">
        <v>0</v>
      </c>
      <c r="L440" s="402">
        <v>0</v>
      </c>
      <c r="M440" s="402">
        <v>0</v>
      </c>
      <c r="N440" s="402">
        <v>0</v>
      </c>
      <c r="O440" s="402">
        <v>0</v>
      </c>
      <c r="P440" s="402">
        <v>0</v>
      </c>
      <c r="Q440" s="402">
        <v>0</v>
      </c>
      <c r="R440" s="402">
        <v>0</v>
      </c>
      <c r="S440" s="402">
        <v>0</v>
      </c>
      <c r="T440" s="402">
        <v>0</v>
      </c>
      <c r="U440" s="402">
        <v>0</v>
      </c>
      <c r="V440" s="401">
        <f t="shared" si="12"/>
        <v>0</v>
      </c>
      <c r="W440" s="389"/>
      <c r="X440" s="389"/>
      <c r="Y440" s="389"/>
      <c r="Z440" s="389"/>
      <c r="AA440" s="389"/>
      <c r="AB440" s="389"/>
      <c r="AC440" s="389"/>
      <c r="AD440" s="389"/>
      <c r="AE440" s="389"/>
      <c r="AF440" s="389"/>
      <c r="AG440" s="389"/>
      <c r="AH440" s="389"/>
      <c r="AI440" s="389"/>
      <c r="AJ440" s="389"/>
      <c r="AK440" s="389"/>
      <c r="AL440" s="389"/>
      <c r="AM440" s="389"/>
      <c r="AN440" s="389"/>
      <c r="AO440" s="389"/>
    </row>
    <row r="441" spans="1:41" x14ac:dyDescent="0.25">
      <c r="A441" s="592"/>
      <c r="B441" s="594"/>
      <c r="C441" s="592"/>
      <c r="D441" s="592"/>
      <c r="E441" s="592"/>
      <c r="F441" s="592"/>
      <c r="G441" s="592"/>
      <c r="H441" s="590"/>
      <c r="I441" s="401" t="s">
        <v>321</v>
      </c>
      <c r="J441" s="402">
        <v>0</v>
      </c>
      <c r="K441" s="402">
        <v>0</v>
      </c>
      <c r="L441" s="402">
        <v>0</v>
      </c>
      <c r="M441" s="402">
        <v>0</v>
      </c>
      <c r="N441" s="402">
        <v>0</v>
      </c>
      <c r="O441" s="402">
        <v>0</v>
      </c>
      <c r="P441" s="402">
        <v>0</v>
      </c>
      <c r="Q441" s="402">
        <v>0</v>
      </c>
      <c r="R441" s="402">
        <v>0</v>
      </c>
      <c r="S441" s="402">
        <v>0</v>
      </c>
      <c r="T441" s="402">
        <v>0</v>
      </c>
      <c r="U441" s="402">
        <v>0</v>
      </c>
      <c r="V441" s="401">
        <f t="shared" si="12"/>
        <v>0</v>
      </c>
      <c r="W441" s="389"/>
      <c r="X441" s="389"/>
      <c r="Y441" s="389"/>
      <c r="Z441" s="389"/>
      <c r="AA441" s="389"/>
      <c r="AB441" s="389"/>
      <c r="AC441" s="389"/>
      <c r="AD441" s="389"/>
      <c r="AE441" s="389"/>
      <c r="AF441" s="389"/>
      <c r="AG441" s="389"/>
      <c r="AH441" s="389"/>
      <c r="AI441" s="389"/>
      <c r="AJ441" s="389"/>
      <c r="AK441" s="389"/>
      <c r="AL441" s="389"/>
      <c r="AM441" s="389"/>
      <c r="AN441" s="389"/>
      <c r="AO441" s="389"/>
    </row>
    <row r="442" spans="1:41" x14ac:dyDescent="0.25">
      <c r="A442" s="592"/>
      <c r="B442" s="594"/>
      <c r="C442" s="592"/>
      <c r="D442" s="592"/>
      <c r="E442" s="592"/>
      <c r="F442" s="592"/>
      <c r="G442" s="592"/>
      <c r="H442" s="591"/>
      <c r="I442" s="403" t="s">
        <v>303</v>
      </c>
      <c r="J442" s="402"/>
      <c r="K442" s="402"/>
      <c r="L442" s="402"/>
      <c r="M442" s="402"/>
      <c r="N442" s="402"/>
      <c r="O442" s="402"/>
      <c r="P442" s="402"/>
      <c r="Q442" s="402"/>
      <c r="R442" s="402"/>
      <c r="S442" s="402"/>
      <c r="T442" s="402"/>
      <c r="U442" s="402"/>
      <c r="V442" s="401"/>
      <c r="W442" s="389"/>
      <c r="X442" s="389"/>
      <c r="Y442" s="389"/>
      <c r="Z442" s="389"/>
      <c r="AA442" s="389"/>
      <c r="AB442" s="389"/>
      <c r="AC442" s="389"/>
      <c r="AD442" s="389"/>
      <c r="AE442" s="389"/>
      <c r="AF442" s="389"/>
      <c r="AG442" s="389"/>
      <c r="AH442" s="389"/>
      <c r="AI442" s="389"/>
      <c r="AJ442" s="389"/>
      <c r="AK442" s="389"/>
      <c r="AL442" s="389"/>
      <c r="AM442" s="389"/>
      <c r="AN442" s="389"/>
      <c r="AO442" s="389"/>
    </row>
    <row r="443" spans="1:41" x14ac:dyDescent="0.25">
      <c r="A443" s="592"/>
      <c r="B443" s="594"/>
      <c r="C443" s="592"/>
      <c r="D443" s="592"/>
      <c r="E443" s="592"/>
      <c r="F443" s="592"/>
      <c r="G443" s="592"/>
      <c r="H443" s="592" t="s">
        <v>18</v>
      </c>
      <c r="I443" s="401" t="s">
        <v>22</v>
      </c>
      <c r="J443" s="402">
        <v>0</v>
      </c>
      <c r="K443" s="402">
        <v>0</v>
      </c>
      <c r="L443" s="402">
        <v>0</v>
      </c>
      <c r="M443" s="402">
        <v>0</v>
      </c>
      <c r="N443" s="402">
        <v>0</v>
      </c>
      <c r="O443" s="402">
        <v>0</v>
      </c>
      <c r="P443" s="402">
        <v>0</v>
      </c>
      <c r="Q443" s="402">
        <v>0</v>
      </c>
      <c r="R443" s="402">
        <v>0</v>
      </c>
      <c r="S443" s="402">
        <v>0</v>
      </c>
      <c r="T443" s="402">
        <v>0</v>
      </c>
      <c r="U443" s="402">
        <v>0</v>
      </c>
      <c r="V443" s="401">
        <f>SUM(M443,Q443,U443)</f>
        <v>0</v>
      </c>
      <c r="W443" s="389"/>
      <c r="X443" s="389"/>
      <c r="Y443" s="389"/>
      <c r="Z443" s="389"/>
      <c r="AA443" s="389"/>
      <c r="AB443" s="389"/>
      <c r="AC443" s="389"/>
      <c r="AD443" s="389"/>
      <c r="AE443" s="389"/>
      <c r="AF443" s="389"/>
      <c r="AG443" s="389"/>
      <c r="AH443" s="389"/>
      <c r="AI443" s="389"/>
      <c r="AJ443" s="389"/>
      <c r="AK443" s="389"/>
      <c r="AL443" s="389"/>
      <c r="AM443" s="389"/>
      <c r="AN443" s="389"/>
      <c r="AO443" s="389"/>
    </row>
    <row r="444" spans="1:41" x14ac:dyDescent="0.25">
      <c r="A444" s="592"/>
      <c r="B444" s="594"/>
      <c r="C444" s="592"/>
      <c r="D444" s="592"/>
      <c r="E444" s="592"/>
      <c r="F444" s="592"/>
      <c r="G444" s="592"/>
      <c r="H444" s="592"/>
      <c r="I444" s="401" t="s">
        <v>19</v>
      </c>
      <c r="J444" s="402">
        <v>0</v>
      </c>
      <c r="K444" s="402">
        <v>0</v>
      </c>
      <c r="L444" s="402">
        <v>0</v>
      </c>
      <c r="M444" s="402">
        <v>0</v>
      </c>
      <c r="N444" s="402">
        <v>0</v>
      </c>
      <c r="O444" s="402">
        <v>0</v>
      </c>
      <c r="P444" s="402">
        <v>0</v>
      </c>
      <c r="Q444" s="402">
        <v>0</v>
      </c>
      <c r="R444" s="402">
        <v>0</v>
      </c>
      <c r="S444" s="402">
        <v>0</v>
      </c>
      <c r="T444" s="402">
        <v>0</v>
      </c>
      <c r="U444" s="402">
        <v>0</v>
      </c>
      <c r="V444" s="401">
        <f>SUM(M444,Q444,U444)</f>
        <v>0</v>
      </c>
      <c r="W444" s="389"/>
      <c r="X444" s="389"/>
      <c r="Y444" s="389"/>
      <c r="Z444" s="389"/>
      <c r="AA444" s="389"/>
      <c r="AB444" s="389"/>
      <c r="AC444" s="389"/>
      <c r="AD444" s="389"/>
      <c r="AE444" s="389"/>
      <c r="AF444" s="389"/>
      <c r="AG444" s="389"/>
      <c r="AH444" s="389"/>
      <c r="AI444" s="389"/>
      <c r="AJ444" s="389"/>
      <c r="AK444" s="389"/>
      <c r="AL444" s="389"/>
      <c r="AM444" s="389"/>
      <c r="AN444" s="389"/>
      <c r="AO444" s="389"/>
    </row>
    <row r="445" spans="1:41" x14ac:dyDescent="0.25">
      <c r="A445" s="592"/>
      <c r="B445" s="594"/>
      <c r="C445" s="592"/>
      <c r="D445" s="592"/>
      <c r="E445" s="592"/>
      <c r="F445" s="592"/>
      <c r="G445" s="592"/>
      <c r="H445" s="593" t="s">
        <v>20</v>
      </c>
      <c r="I445" s="407" t="s">
        <v>322</v>
      </c>
      <c r="J445" s="402">
        <v>0</v>
      </c>
      <c r="K445" s="402">
        <v>0</v>
      </c>
      <c r="L445" s="402">
        <v>0</v>
      </c>
      <c r="M445" s="402">
        <v>0</v>
      </c>
      <c r="N445" s="402">
        <v>0</v>
      </c>
      <c r="O445" s="402">
        <v>0</v>
      </c>
      <c r="P445" s="402">
        <v>0</v>
      </c>
      <c r="Q445" s="402">
        <v>0</v>
      </c>
      <c r="R445" s="402">
        <v>0</v>
      </c>
      <c r="S445" s="402">
        <v>0</v>
      </c>
      <c r="T445" s="402">
        <v>0</v>
      </c>
      <c r="U445" s="402">
        <v>0</v>
      </c>
      <c r="V445" s="401">
        <f>SUM(M445,Q445,U445)</f>
        <v>0</v>
      </c>
      <c r="W445" s="389"/>
      <c r="X445" s="389"/>
      <c r="Y445" s="389"/>
      <c r="Z445" s="389"/>
      <c r="AA445" s="389"/>
      <c r="AB445" s="389"/>
      <c r="AC445" s="389"/>
      <c r="AD445" s="389"/>
      <c r="AE445" s="389"/>
      <c r="AF445" s="389"/>
      <c r="AG445" s="389"/>
      <c r="AH445" s="389"/>
      <c r="AI445" s="389"/>
      <c r="AJ445" s="389"/>
      <c r="AK445" s="389"/>
      <c r="AL445" s="389"/>
      <c r="AM445" s="389"/>
      <c r="AN445" s="389"/>
      <c r="AO445" s="389"/>
    </row>
    <row r="446" spans="1:41" x14ac:dyDescent="0.25">
      <c r="A446" s="592"/>
      <c r="B446" s="594"/>
      <c r="C446" s="592"/>
      <c r="D446" s="592"/>
      <c r="E446" s="592"/>
      <c r="F446" s="592"/>
      <c r="G446" s="592"/>
      <c r="H446" s="593"/>
      <c r="I446" s="407" t="s">
        <v>21</v>
      </c>
      <c r="J446" s="402">
        <v>0</v>
      </c>
      <c r="K446" s="402">
        <v>0</v>
      </c>
      <c r="L446" s="402">
        <v>0</v>
      </c>
      <c r="M446" s="402">
        <v>0</v>
      </c>
      <c r="N446" s="402">
        <v>0</v>
      </c>
      <c r="O446" s="402">
        <v>0</v>
      </c>
      <c r="P446" s="402">
        <v>0</v>
      </c>
      <c r="Q446" s="402">
        <v>0</v>
      </c>
      <c r="R446" s="402">
        <v>0</v>
      </c>
      <c r="S446" s="402">
        <v>0</v>
      </c>
      <c r="T446" s="402">
        <v>0</v>
      </c>
      <c r="U446" s="402">
        <v>0</v>
      </c>
      <c r="V446" s="401">
        <f>SUM(M446,Q446,U446)</f>
        <v>0</v>
      </c>
      <c r="W446" s="389"/>
      <c r="X446" s="389"/>
      <c r="Y446" s="389"/>
      <c r="Z446" s="389"/>
      <c r="AA446" s="389"/>
      <c r="AB446" s="389"/>
      <c r="AC446" s="389"/>
      <c r="AD446" s="389"/>
      <c r="AE446" s="389"/>
      <c r="AF446" s="389"/>
      <c r="AG446" s="389"/>
      <c r="AH446" s="389"/>
      <c r="AI446" s="389"/>
      <c r="AJ446" s="389"/>
      <c r="AK446" s="389"/>
      <c r="AL446" s="389"/>
      <c r="AM446" s="389"/>
      <c r="AN446" s="389"/>
      <c r="AO446" s="389"/>
    </row>
    <row r="449" spans="1:26" ht="15.75" thickBot="1" x14ac:dyDescent="0.3"/>
    <row r="450" spans="1:26" ht="27" thickBot="1" x14ac:dyDescent="0.3">
      <c r="A450" s="557" t="s">
        <v>227</v>
      </c>
      <c r="B450" s="558"/>
      <c r="C450" s="558"/>
      <c r="D450" s="558"/>
      <c r="E450" s="558"/>
      <c r="F450" s="412"/>
      <c r="G450" s="412"/>
      <c r="H450" s="571">
        <v>2022</v>
      </c>
      <c r="I450" s="572"/>
      <c r="J450" s="572"/>
      <c r="K450" s="572"/>
      <c r="L450" s="572"/>
      <c r="M450" s="572"/>
      <c r="N450" s="572"/>
      <c r="O450" s="572"/>
      <c r="P450" s="572"/>
      <c r="Q450" s="572"/>
      <c r="R450" s="572"/>
      <c r="S450" s="572"/>
      <c r="T450" s="573"/>
      <c r="U450" s="413"/>
      <c r="V450" s="574" t="s">
        <v>280</v>
      </c>
      <c r="W450" s="575"/>
      <c r="X450" s="575"/>
      <c r="Y450" s="575"/>
      <c r="Z450" s="576"/>
    </row>
    <row r="451" spans="1:26" x14ac:dyDescent="0.25">
      <c r="A451" s="559" t="s">
        <v>4</v>
      </c>
      <c r="B451" s="580" t="s">
        <v>5</v>
      </c>
      <c r="C451" s="580" t="s">
        <v>6</v>
      </c>
      <c r="D451" s="580" t="s">
        <v>7</v>
      </c>
      <c r="E451" s="580" t="s">
        <v>8</v>
      </c>
      <c r="F451" s="581" t="s">
        <v>281</v>
      </c>
      <c r="G451" s="581" t="s">
        <v>9</v>
      </c>
      <c r="H451" s="561" t="s">
        <v>10</v>
      </c>
      <c r="I451" s="553" t="s">
        <v>11</v>
      </c>
      <c r="J451" s="582" t="s">
        <v>12</v>
      </c>
      <c r="K451" s="583"/>
      <c r="L451" s="583"/>
      <c r="M451" s="583"/>
      <c r="N451" s="582" t="s">
        <v>13</v>
      </c>
      <c r="O451" s="583"/>
      <c r="P451" s="583"/>
      <c r="Q451" s="583"/>
      <c r="R451" s="582" t="s">
        <v>14</v>
      </c>
      <c r="S451" s="583"/>
      <c r="T451" s="583"/>
      <c r="U451" s="583"/>
      <c r="V451" s="577"/>
      <c r="W451" s="578"/>
      <c r="X451" s="578"/>
      <c r="Y451" s="578"/>
      <c r="Z451" s="579"/>
    </row>
    <row r="452" spans="1:26" ht="39.75" customHeight="1" x14ac:dyDescent="0.25">
      <c r="A452" s="560"/>
      <c r="B452" s="562"/>
      <c r="C452" s="562"/>
      <c r="D452" s="562"/>
      <c r="E452" s="562"/>
      <c r="F452" s="562"/>
      <c r="G452" s="562"/>
      <c r="H452" s="562"/>
      <c r="I452" s="554"/>
      <c r="J452" s="414" t="s">
        <v>230</v>
      </c>
      <c r="K452" s="414" t="s">
        <v>229</v>
      </c>
      <c r="L452" s="414" t="s">
        <v>231</v>
      </c>
      <c r="M452" s="415" t="s">
        <v>16</v>
      </c>
      <c r="N452" s="414" t="s">
        <v>230</v>
      </c>
      <c r="O452" s="414" t="s">
        <v>229</v>
      </c>
      <c r="P452" s="414" t="s">
        <v>231</v>
      </c>
      <c r="Q452" s="415" t="s">
        <v>16</v>
      </c>
      <c r="R452" s="414" t="s">
        <v>230</v>
      </c>
      <c r="S452" s="414" t="s">
        <v>229</v>
      </c>
      <c r="T452" s="414" t="s">
        <v>231</v>
      </c>
      <c r="U452" s="415" t="s">
        <v>16</v>
      </c>
      <c r="V452" s="416"/>
      <c r="W452" s="416"/>
      <c r="X452" s="416"/>
      <c r="Y452" s="416"/>
      <c r="Z452" s="416"/>
    </row>
    <row r="453" spans="1:26" ht="15" customHeight="1" x14ac:dyDescent="0.25">
      <c r="A453" s="552" t="s">
        <v>405</v>
      </c>
      <c r="B453" s="564">
        <v>15811</v>
      </c>
      <c r="C453" s="567" t="s">
        <v>406</v>
      </c>
      <c r="D453" s="567" t="s">
        <v>407</v>
      </c>
      <c r="E453" s="552" t="s">
        <v>408</v>
      </c>
      <c r="F453" s="552" t="s">
        <v>23</v>
      </c>
      <c r="G453" s="556">
        <v>2000</v>
      </c>
      <c r="H453" s="564" t="s">
        <v>17</v>
      </c>
      <c r="I453" s="313" t="s">
        <v>317</v>
      </c>
      <c r="J453" s="311">
        <v>0</v>
      </c>
      <c r="K453" s="311">
        <v>0</v>
      </c>
      <c r="L453" s="311">
        <v>0</v>
      </c>
      <c r="M453" s="311">
        <v>0</v>
      </c>
      <c r="N453" s="311">
        <v>0</v>
      </c>
      <c r="O453" s="311">
        <v>0</v>
      </c>
      <c r="P453" s="311">
        <v>0</v>
      </c>
      <c r="Q453" s="311">
        <v>0</v>
      </c>
      <c r="R453" s="311">
        <v>0</v>
      </c>
      <c r="S453" s="311">
        <v>0</v>
      </c>
      <c r="T453" s="311">
        <v>0</v>
      </c>
      <c r="U453" s="311">
        <v>0</v>
      </c>
      <c r="V453" s="313"/>
      <c r="W453" s="417">
        <f>SUM(M453,Q453,U453)</f>
        <v>0</v>
      </c>
    </row>
    <row r="454" spans="1:26" x14ac:dyDescent="0.25">
      <c r="A454" s="552"/>
      <c r="B454" s="565"/>
      <c r="C454" s="584"/>
      <c r="D454" s="584"/>
      <c r="E454" s="552"/>
      <c r="F454" s="552"/>
      <c r="G454" s="556"/>
      <c r="H454" s="565"/>
      <c r="I454" s="313" t="s">
        <v>318</v>
      </c>
      <c r="J454" s="311">
        <v>0</v>
      </c>
      <c r="K454" s="311">
        <v>0</v>
      </c>
      <c r="L454" s="311">
        <v>0</v>
      </c>
      <c r="M454" s="311">
        <v>0</v>
      </c>
      <c r="N454" s="311">
        <v>0</v>
      </c>
      <c r="O454" s="311">
        <v>0</v>
      </c>
      <c r="P454" s="311">
        <v>0</v>
      </c>
      <c r="Q454" s="311">
        <v>0</v>
      </c>
      <c r="R454" s="311">
        <v>0</v>
      </c>
      <c r="S454" s="311">
        <v>0</v>
      </c>
      <c r="T454" s="311">
        <v>0</v>
      </c>
      <c r="U454" s="311">
        <v>0</v>
      </c>
      <c r="V454" s="313"/>
      <c r="W454" s="417">
        <f>SUM(M454,Q454,U454)</f>
        <v>0</v>
      </c>
    </row>
    <row r="455" spans="1:26" ht="21.75" customHeight="1" x14ac:dyDescent="0.25">
      <c r="A455" s="552"/>
      <c r="B455" s="565"/>
      <c r="C455" s="584"/>
      <c r="D455" s="584"/>
      <c r="E455" s="552"/>
      <c r="F455" s="552"/>
      <c r="G455" s="556"/>
      <c r="H455" s="565"/>
      <c r="I455" s="313" t="s">
        <v>319</v>
      </c>
      <c r="J455" s="311">
        <v>0</v>
      </c>
      <c r="K455" s="311">
        <v>0</v>
      </c>
      <c r="L455" s="311">
        <v>0</v>
      </c>
      <c r="M455" s="311">
        <v>0</v>
      </c>
      <c r="N455" s="311">
        <v>0</v>
      </c>
      <c r="O455" s="311">
        <v>0</v>
      </c>
      <c r="P455" s="311">
        <v>0</v>
      </c>
      <c r="Q455" s="311">
        <v>0</v>
      </c>
      <c r="R455" s="311">
        <v>0</v>
      </c>
      <c r="S455" s="311">
        <v>0</v>
      </c>
      <c r="T455" s="311">
        <v>0</v>
      </c>
      <c r="U455" s="311">
        <v>0</v>
      </c>
      <c r="V455" s="313"/>
      <c r="W455" s="417">
        <f>SUM(M455,Q455,U455)</f>
        <v>0</v>
      </c>
    </row>
    <row r="456" spans="1:26" ht="21" customHeight="1" x14ac:dyDescent="0.25">
      <c r="A456" s="552"/>
      <c r="B456" s="565"/>
      <c r="C456" s="584"/>
      <c r="D456" s="584"/>
      <c r="E456" s="552"/>
      <c r="F456" s="552"/>
      <c r="G456" s="556"/>
      <c r="H456" s="565"/>
      <c r="I456" s="313" t="s">
        <v>320</v>
      </c>
      <c r="J456" s="311">
        <v>0</v>
      </c>
      <c r="K456" s="311">
        <v>0</v>
      </c>
      <c r="L456" s="311">
        <v>0</v>
      </c>
      <c r="M456" s="311">
        <v>0</v>
      </c>
      <c r="N456" s="311">
        <v>0</v>
      </c>
      <c r="O456" s="311">
        <v>0</v>
      </c>
      <c r="P456" s="311">
        <v>0</v>
      </c>
      <c r="Q456" s="311">
        <v>0</v>
      </c>
      <c r="R456" s="311">
        <v>0</v>
      </c>
      <c r="S456" s="311">
        <v>0</v>
      </c>
      <c r="T456" s="311">
        <v>0</v>
      </c>
      <c r="U456" s="311">
        <v>0</v>
      </c>
      <c r="V456" s="313"/>
      <c r="W456" s="417">
        <f>SUM(M456,Q456,U456)</f>
        <v>0</v>
      </c>
    </row>
    <row r="457" spans="1:26" ht="15" hidden="1" customHeight="1" x14ac:dyDescent="0.25">
      <c r="A457" s="552"/>
      <c r="B457" s="565"/>
      <c r="C457" s="584"/>
      <c r="D457" s="584"/>
      <c r="E457" s="552"/>
      <c r="F457" s="552"/>
      <c r="G457" s="556"/>
      <c r="H457" s="565"/>
      <c r="I457" s="313" t="s">
        <v>321</v>
      </c>
      <c r="J457" s="311">
        <v>0</v>
      </c>
      <c r="K457" s="311">
        <v>0</v>
      </c>
      <c r="L457" s="311">
        <v>0</v>
      </c>
      <c r="M457" s="311">
        <v>0</v>
      </c>
      <c r="N457" s="311">
        <v>0</v>
      </c>
      <c r="O457" s="311">
        <v>0</v>
      </c>
      <c r="P457" s="311">
        <v>0</v>
      </c>
      <c r="Q457" s="311">
        <v>0</v>
      </c>
      <c r="R457" s="311">
        <v>0</v>
      </c>
      <c r="S457" s="311">
        <v>0</v>
      </c>
      <c r="T457" s="311">
        <v>0</v>
      </c>
      <c r="U457" s="311">
        <v>0</v>
      </c>
      <c r="V457" s="313"/>
      <c r="W457" s="417">
        <f>SUM(M457,Q457,U457)</f>
        <v>0</v>
      </c>
    </row>
    <row r="458" spans="1:26" ht="32.25" customHeight="1" x14ac:dyDescent="0.25">
      <c r="A458" s="552"/>
      <c r="B458" s="565"/>
      <c r="C458" s="584"/>
      <c r="D458" s="584"/>
      <c r="E458" s="552"/>
      <c r="F458" s="552"/>
      <c r="G458" s="556"/>
      <c r="H458" s="566"/>
      <c r="I458" s="403" t="s">
        <v>303</v>
      </c>
      <c r="J458" s="311"/>
      <c r="K458" s="311"/>
      <c r="L458" s="311"/>
      <c r="M458" s="311"/>
      <c r="N458" s="311"/>
      <c r="O458" s="311"/>
      <c r="P458" s="311"/>
      <c r="Q458" s="311"/>
      <c r="R458" s="311"/>
      <c r="S458" s="311"/>
      <c r="T458" s="311"/>
      <c r="U458" s="311"/>
      <c r="V458" s="313"/>
      <c r="W458" s="417"/>
    </row>
    <row r="459" spans="1:26" x14ac:dyDescent="0.25">
      <c r="A459" s="552"/>
      <c r="B459" s="565"/>
      <c r="C459" s="584"/>
      <c r="D459" s="584"/>
      <c r="E459" s="552"/>
      <c r="F459" s="552"/>
      <c r="G459" s="556"/>
      <c r="H459" s="567" t="s">
        <v>18</v>
      </c>
      <c r="I459" s="313" t="s">
        <v>22</v>
      </c>
      <c r="J459" s="311">
        <v>0</v>
      </c>
      <c r="K459" s="311">
        <v>0</v>
      </c>
      <c r="L459" s="311">
        <v>0</v>
      </c>
      <c r="M459" s="311">
        <v>0</v>
      </c>
      <c r="N459" s="311">
        <v>0</v>
      </c>
      <c r="O459" s="311">
        <v>0</v>
      </c>
      <c r="P459" s="311">
        <v>0</v>
      </c>
      <c r="Q459" s="311">
        <v>0</v>
      </c>
      <c r="R459" s="311">
        <v>0</v>
      </c>
      <c r="S459" s="311">
        <v>0</v>
      </c>
      <c r="T459" s="311">
        <v>0</v>
      </c>
      <c r="U459" s="311">
        <v>0</v>
      </c>
      <c r="V459" s="313"/>
      <c r="W459" s="417">
        <f t="shared" ref="W459:W467" si="13">SUM(M459,Q459,U459)</f>
        <v>0</v>
      </c>
    </row>
    <row r="460" spans="1:26" x14ac:dyDescent="0.25">
      <c r="A460" s="552"/>
      <c r="B460" s="565"/>
      <c r="C460" s="584"/>
      <c r="D460" s="584"/>
      <c r="E460" s="552"/>
      <c r="F460" s="552"/>
      <c r="G460" s="556"/>
      <c r="H460" s="568"/>
      <c r="I460" s="313" t="s">
        <v>19</v>
      </c>
      <c r="J460" s="311">
        <v>0</v>
      </c>
      <c r="K460" s="311">
        <v>0</v>
      </c>
      <c r="L460" s="311">
        <v>0</v>
      </c>
      <c r="M460" s="311">
        <v>0</v>
      </c>
      <c r="N460" s="311">
        <v>0</v>
      </c>
      <c r="O460" s="311">
        <v>0</v>
      </c>
      <c r="P460" s="311">
        <v>0</v>
      </c>
      <c r="Q460" s="311">
        <v>0</v>
      </c>
      <c r="R460" s="311">
        <v>0</v>
      </c>
      <c r="S460" s="311">
        <v>0</v>
      </c>
      <c r="T460" s="311">
        <v>0</v>
      </c>
      <c r="U460" s="311">
        <v>0</v>
      </c>
      <c r="V460" s="313"/>
      <c r="W460" s="417">
        <f t="shared" si="13"/>
        <v>0</v>
      </c>
    </row>
    <row r="461" spans="1:26" ht="15" customHeight="1" x14ac:dyDescent="0.25">
      <c r="A461" s="552"/>
      <c r="B461" s="565"/>
      <c r="C461" s="584"/>
      <c r="D461" s="584"/>
      <c r="E461" s="552"/>
      <c r="F461" s="552"/>
      <c r="G461" s="556"/>
      <c r="H461" s="569" t="s">
        <v>20</v>
      </c>
      <c r="I461" s="418" t="s">
        <v>322</v>
      </c>
      <c r="J461" s="311">
        <v>0</v>
      </c>
      <c r="K461" s="311">
        <v>0</v>
      </c>
      <c r="L461" s="311">
        <v>0</v>
      </c>
      <c r="M461" s="311">
        <v>0</v>
      </c>
      <c r="N461" s="311">
        <v>0</v>
      </c>
      <c r="O461" s="311">
        <v>0</v>
      </c>
      <c r="P461" s="311">
        <v>0</v>
      </c>
      <c r="Q461" s="311">
        <v>0</v>
      </c>
      <c r="R461" s="311">
        <v>0</v>
      </c>
      <c r="S461" s="311">
        <v>0</v>
      </c>
      <c r="T461" s="311">
        <v>0</v>
      </c>
      <c r="U461" s="311">
        <v>0</v>
      </c>
      <c r="V461" s="313"/>
      <c r="W461" s="417">
        <f t="shared" si="13"/>
        <v>0</v>
      </c>
    </row>
    <row r="462" spans="1:26" x14ac:dyDescent="0.25">
      <c r="A462" s="552"/>
      <c r="B462" s="565"/>
      <c r="C462" s="584"/>
      <c r="D462" s="584"/>
      <c r="E462" s="552"/>
      <c r="F462" s="552"/>
      <c r="G462" s="556"/>
      <c r="H462" s="570"/>
      <c r="I462" s="418" t="s">
        <v>21</v>
      </c>
      <c r="J462" s="311">
        <v>0</v>
      </c>
      <c r="K462" s="311">
        <v>0</v>
      </c>
      <c r="L462" s="311">
        <v>0</v>
      </c>
      <c r="M462" s="311">
        <v>0</v>
      </c>
      <c r="N462" s="311">
        <v>0</v>
      </c>
      <c r="O462" s="311">
        <v>0</v>
      </c>
      <c r="P462" s="311">
        <v>0</v>
      </c>
      <c r="Q462" s="311">
        <v>0</v>
      </c>
      <c r="R462" s="311">
        <v>0</v>
      </c>
      <c r="S462" s="311">
        <v>0</v>
      </c>
      <c r="T462" s="311">
        <v>0</v>
      </c>
      <c r="U462" s="311">
        <v>0</v>
      </c>
      <c r="V462" s="313"/>
      <c r="W462" s="417">
        <f t="shared" si="13"/>
        <v>0</v>
      </c>
    </row>
    <row r="463" spans="1:26" x14ac:dyDescent="0.25">
      <c r="A463" s="552"/>
      <c r="B463" s="565"/>
      <c r="C463" s="584"/>
      <c r="D463" s="584"/>
      <c r="E463" s="552"/>
      <c r="F463" s="552"/>
      <c r="G463" s="556"/>
      <c r="H463" s="564" t="s">
        <v>17</v>
      </c>
      <c r="I463" s="313" t="s">
        <v>317</v>
      </c>
      <c r="J463" s="311">
        <v>0</v>
      </c>
      <c r="K463" s="311">
        <v>0</v>
      </c>
      <c r="L463" s="311">
        <v>0</v>
      </c>
      <c r="M463" s="311">
        <v>0</v>
      </c>
      <c r="N463" s="311">
        <v>0</v>
      </c>
      <c r="O463" s="311">
        <v>0</v>
      </c>
      <c r="P463" s="311">
        <v>0</v>
      </c>
      <c r="Q463" s="311">
        <v>0</v>
      </c>
      <c r="R463" s="311">
        <v>0</v>
      </c>
      <c r="S463" s="311">
        <v>0</v>
      </c>
      <c r="T463" s="311">
        <v>0</v>
      </c>
      <c r="U463" s="311">
        <v>0</v>
      </c>
      <c r="V463" s="313"/>
      <c r="W463" s="417">
        <f t="shared" si="13"/>
        <v>0</v>
      </c>
    </row>
    <row r="464" spans="1:26" ht="24.75" customHeight="1" x14ac:dyDescent="0.25">
      <c r="A464" s="552"/>
      <c r="B464" s="565"/>
      <c r="C464" s="584"/>
      <c r="D464" s="584"/>
      <c r="E464" s="552"/>
      <c r="F464" s="552"/>
      <c r="G464" s="556"/>
      <c r="H464" s="565"/>
      <c r="I464" s="313" t="s">
        <v>318</v>
      </c>
      <c r="J464" s="311">
        <v>0</v>
      </c>
      <c r="K464" s="311">
        <v>0</v>
      </c>
      <c r="L464" s="311">
        <v>0</v>
      </c>
      <c r="M464" s="311">
        <v>0</v>
      </c>
      <c r="N464" s="311">
        <v>0</v>
      </c>
      <c r="O464" s="311">
        <v>0</v>
      </c>
      <c r="P464" s="311">
        <v>0</v>
      </c>
      <c r="Q464" s="311">
        <v>0</v>
      </c>
      <c r="R464" s="311">
        <v>0</v>
      </c>
      <c r="S464" s="311">
        <v>0</v>
      </c>
      <c r="T464" s="311">
        <v>0</v>
      </c>
      <c r="U464" s="311">
        <v>0</v>
      </c>
      <c r="V464" s="313"/>
      <c r="W464" s="417">
        <f t="shared" si="13"/>
        <v>0</v>
      </c>
    </row>
    <row r="465" spans="1:23" ht="31.5" customHeight="1" x14ac:dyDescent="0.25">
      <c r="A465" s="552"/>
      <c r="B465" s="565"/>
      <c r="C465" s="584"/>
      <c r="D465" s="584"/>
      <c r="E465" s="552"/>
      <c r="F465" s="552"/>
      <c r="G465" s="556"/>
      <c r="H465" s="565"/>
      <c r="I465" s="313" t="s">
        <v>319</v>
      </c>
      <c r="J465" s="311">
        <v>0</v>
      </c>
      <c r="K465" s="311">
        <v>0</v>
      </c>
      <c r="L465" s="311">
        <v>0</v>
      </c>
      <c r="M465" s="311">
        <v>0</v>
      </c>
      <c r="N465" s="311">
        <v>0</v>
      </c>
      <c r="O465" s="311">
        <v>0</v>
      </c>
      <c r="P465" s="311">
        <v>0</v>
      </c>
      <c r="Q465" s="311">
        <v>0</v>
      </c>
      <c r="R465" s="311">
        <v>0</v>
      </c>
      <c r="S465" s="311">
        <v>0</v>
      </c>
      <c r="T465" s="311">
        <v>0</v>
      </c>
      <c r="U465" s="311">
        <v>0</v>
      </c>
      <c r="V465" s="313"/>
      <c r="W465" s="417">
        <f t="shared" si="13"/>
        <v>0</v>
      </c>
    </row>
    <row r="466" spans="1:23" ht="3.75" customHeight="1" x14ac:dyDescent="0.25">
      <c r="A466" s="552"/>
      <c r="B466" s="565"/>
      <c r="C466" s="584"/>
      <c r="D466" s="584"/>
      <c r="E466" s="552"/>
      <c r="F466" s="552"/>
      <c r="G466" s="556"/>
      <c r="H466" s="565"/>
      <c r="I466" s="313" t="s">
        <v>320</v>
      </c>
      <c r="J466" s="311">
        <v>0</v>
      </c>
      <c r="K466" s="311">
        <v>0</v>
      </c>
      <c r="L466" s="311">
        <v>0</v>
      </c>
      <c r="M466" s="311">
        <v>0</v>
      </c>
      <c r="N466" s="311">
        <v>0</v>
      </c>
      <c r="O466" s="311">
        <v>0</v>
      </c>
      <c r="P466" s="311">
        <v>0</v>
      </c>
      <c r="Q466" s="311">
        <v>0</v>
      </c>
      <c r="R466" s="311">
        <v>0</v>
      </c>
      <c r="S466" s="311">
        <v>0</v>
      </c>
      <c r="T466" s="311">
        <v>0</v>
      </c>
      <c r="U466" s="311">
        <v>0</v>
      </c>
      <c r="V466" s="313"/>
      <c r="W466" s="417">
        <f t="shared" si="13"/>
        <v>0</v>
      </c>
    </row>
    <row r="467" spans="1:23" ht="20.25" customHeight="1" x14ac:dyDescent="0.25">
      <c r="A467" s="552"/>
      <c r="B467" s="565"/>
      <c r="C467" s="584"/>
      <c r="D467" s="584"/>
      <c r="E467" s="552"/>
      <c r="F467" s="552"/>
      <c r="G467" s="556"/>
      <c r="H467" s="565"/>
      <c r="I467" s="313" t="s">
        <v>321</v>
      </c>
      <c r="J467" s="311">
        <v>0</v>
      </c>
      <c r="K467" s="311">
        <v>0</v>
      </c>
      <c r="L467" s="311">
        <v>0</v>
      </c>
      <c r="M467" s="311">
        <v>0</v>
      </c>
      <c r="N467" s="311">
        <v>0</v>
      </c>
      <c r="O467" s="311">
        <v>0</v>
      </c>
      <c r="P467" s="311">
        <v>0</v>
      </c>
      <c r="Q467" s="311">
        <v>0</v>
      </c>
      <c r="R467" s="311">
        <v>0</v>
      </c>
      <c r="S467" s="311">
        <v>0</v>
      </c>
      <c r="T467" s="311">
        <v>0</v>
      </c>
      <c r="U467" s="311">
        <v>0</v>
      </c>
      <c r="V467" s="313"/>
      <c r="W467" s="417">
        <f t="shared" si="13"/>
        <v>0</v>
      </c>
    </row>
    <row r="468" spans="1:23" x14ac:dyDescent="0.25">
      <c r="A468" s="552"/>
      <c r="B468" s="565"/>
      <c r="C468" s="584"/>
      <c r="D468" s="584"/>
      <c r="E468" s="552"/>
      <c r="F468" s="552"/>
      <c r="G468" s="556"/>
      <c r="H468" s="566"/>
      <c r="I468" s="403" t="s">
        <v>303</v>
      </c>
      <c r="J468" s="311"/>
      <c r="K468" s="311"/>
      <c r="L468" s="311"/>
      <c r="M468" s="311"/>
      <c r="N468" s="311"/>
      <c r="O468" s="311"/>
      <c r="P468" s="311"/>
      <c r="Q468" s="311"/>
      <c r="R468" s="311"/>
      <c r="S468" s="311"/>
      <c r="T468" s="311"/>
      <c r="U468" s="311"/>
      <c r="V468" s="313"/>
      <c r="W468" s="417"/>
    </row>
    <row r="469" spans="1:23" x14ac:dyDescent="0.25">
      <c r="A469" s="552"/>
      <c r="B469" s="565"/>
      <c r="C469" s="584"/>
      <c r="D469" s="584"/>
      <c r="E469" s="552"/>
      <c r="F469" s="552"/>
      <c r="G469" s="556"/>
      <c r="H469" s="567" t="s">
        <v>18</v>
      </c>
      <c r="I469" s="313" t="s">
        <v>22</v>
      </c>
      <c r="J469" s="311">
        <v>0</v>
      </c>
      <c r="K469" s="311">
        <v>0</v>
      </c>
      <c r="L469" s="311">
        <v>0</v>
      </c>
      <c r="M469" s="311">
        <v>0</v>
      </c>
      <c r="N469" s="311">
        <v>0</v>
      </c>
      <c r="O469" s="311">
        <v>0</v>
      </c>
      <c r="P469" s="311">
        <v>0</v>
      </c>
      <c r="Q469" s="311">
        <v>0</v>
      </c>
      <c r="R469" s="311">
        <v>0</v>
      </c>
      <c r="S469" s="311">
        <v>0</v>
      </c>
      <c r="T469" s="311">
        <v>0</v>
      </c>
      <c r="U469" s="311">
        <v>0</v>
      </c>
      <c r="V469" s="313"/>
      <c r="W469" s="417">
        <f>SUM(M469,Q469,U469)</f>
        <v>0</v>
      </c>
    </row>
    <row r="470" spans="1:23" x14ac:dyDescent="0.25">
      <c r="A470" s="552"/>
      <c r="B470" s="565"/>
      <c r="C470" s="584"/>
      <c r="D470" s="584"/>
      <c r="E470" s="552"/>
      <c r="F470" s="552"/>
      <c r="G470" s="556"/>
      <c r="H470" s="568"/>
      <c r="I470" s="313" t="s">
        <v>19</v>
      </c>
      <c r="J470" s="311">
        <v>0</v>
      </c>
      <c r="K470" s="311">
        <v>0</v>
      </c>
      <c r="L470" s="311">
        <v>0</v>
      </c>
      <c r="M470" s="311">
        <v>0</v>
      </c>
      <c r="N470" s="311">
        <v>0</v>
      </c>
      <c r="O470" s="311">
        <v>0</v>
      </c>
      <c r="P470" s="311">
        <v>0</v>
      </c>
      <c r="Q470" s="311">
        <v>0</v>
      </c>
      <c r="R470" s="311">
        <v>0</v>
      </c>
      <c r="S470" s="311">
        <v>0</v>
      </c>
      <c r="T470" s="311">
        <v>0</v>
      </c>
      <c r="U470" s="311">
        <v>0</v>
      </c>
      <c r="V470" s="313"/>
      <c r="W470" s="417">
        <f>SUM(M470,Q470,U470)</f>
        <v>0</v>
      </c>
    </row>
    <row r="471" spans="1:23" x14ac:dyDescent="0.25">
      <c r="A471" s="552"/>
      <c r="B471" s="565"/>
      <c r="C471" s="584"/>
      <c r="D471" s="584"/>
      <c r="E471" s="552"/>
      <c r="F471" s="552"/>
      <c r="G471" s="556"/>
      <c r="H471" s="569" t="s">
        <v>20</v>
      </c>
      <c r="I471" s="418" t="s">
        <v>322</v>
      </c>
      <c r="J471" s="311">
        <v>0</v>
      </c>
      <c r="K471" s="311">
        <v>0</v>
      </c>
      <c r="L471" s="311">
        <v>0</v>
      </c>
      <c r="M471" s="311">
        <v>0</v>
      </c>
      <c r="N471" s="311">
        <v>0</v>
      </c>
      <c r="O471" s="311">
        <v>0</v>
      </c>
      <c r="P471" s="311">
        <v>0</v>
      </c>
      <c r="Q471" s="311">
        <v>0</v>
      </c>
      <c r="R471" s="311">
        <v>0</v>
      </c>
      <c r="S471" s="311">
        <v>0</v>
      </c>
      <c r="T471" s="311">
        <v>0</v>
      </c>
      <c r="U471" s="311">
        <v>0</v>
      </c>
      <c r="V471" s="313"/>
      <c r="W471" s="417">
        <f>SUM(M471,Q471,U471)</f>
        <v>0</v>
      </c>
    </row>
    <row r="472" spans="1:23" x14ac:dyDescent="0.25">
      <c r="A472" s="552"/>
      <c r="B472" s="565"/>
      <c r="C472" s="584"/>
      <c r="D472" s="584"/>
      <c r="E472" s="552"/>
      <c r="F472" s="552"/>
      <c r="G472" s="556"/>
      <c r="H472" s="570"/>
      <c r="I472" s="418" t="s">
        <v>21</v>
      </c>
      <c r="J472" s="311">
        <v>0</v>
      </c>
      <c r="K472" s="311">
        <v>0</v>
      </c>
      <c r="L472" s="311">
        <v>0</v>
      </c>
      <c r="M472" s="311">
        <v>0</v>
      </c>
      <c r="N472" s="311">
        <v>0</v>
      </c>
      <c r="O472" s="311">
        <v>0</v>
      </c>
      <c r="P472" s="311">
        <v>0</v>
      </c>
      <c r="Q472" s="311">
        <v>0</v>
      </c>
      <c r="R472" s="311">
        <v>0</v>
      </c>
      <c r="S472" s="311">
        <v>0</v>
      </c>
      <c r="T472" s="311">
        <v>0</v>
      </c>
      <c r="U472" s="311">
        <v>0</v>
      </c>
      <c r="V472" s="313"/>
      <c r="W472" s="417">
        <f>SUM(M472,Q472,U472)</f>
        <v>0</v>
      </c>
    </row>
    <row r="473" spans="1:23" x14ac:dyDescent="0.25">
      <c r="A473" s="552" t="s">
        <v>409</v>
      </c>
      <c r="B473" s="565"/>
      <c r="C473" s="584"/>
      <c r="D473" s="584"/>
      <c r="E473" s="552" t="s">
        <v>410</v>
      </c>
      <c r="F473" s="552" t="s">
        <v>23</v>
      </c>
      <c r="G473" s="585">
        <v>2</v>
      </c>
      <c r="H473" s="564" t="s">
        <v>17</v>
      </c>
      <c r="I473" s="313" t="s">
        <v>317</v>
      </c>
      <c r="J473" s="311">
        <v>0</v>
      </c>
      <c r="K473" s="311">
        <v>0</v>
      </c>
      <c r="L473" s="311">
        <v>0</v>
      </c>
      <c r="M473" s="311">
        <v>0</v>
      </c>
      <c r="N473" s="311">
        <v>0</v>
      </c>
      <c r="O473" s="311">
        <v>0</v>
      </c>
      <c r="P473" s="311">
        <v>0</v>
      </c>
      <c r="Q473" s="311">
        <v>0</v>
      </c>
      <c r="R473" s="311">
        <v>0</v>
      </c>
      <c r="S473" s="311">
        <v>0</v>
      </c>
      <c r="T473" s="311">
        <v>0</v>
      </c>
      <c r="U473" s="311">
        <v>0</v>
      </c>
      <c r="V473" s="313"/>
    </row>
    <row r="474" spans="1:23" x14ac:dyDescent="0.25">
      <c r="A474" s="552"/>
      <c r="B474" s="565"/>
      <c r="C474" s="584"/>
      <c r="D474" s="584"/>
      <c r="E474" s="552"/>
      <c r="F474" s="552"/>
      <c r="G474" s="585"/>
      <c r="H474" s="565"/>
      <c r="I474" s="313" t="s">
        <v>318</v>
      </c>
      <c r="J474" s="311">
        <v>0</v>
      </c>
      <c r="K474" s="311">
        <v>0</v>
      </c>
      <c r="L474" s="311">
        <v>0</v>
      </c>
      <c r="M474" s="311">
        <v>0</v>
      </c>
      <c r="N474" s="311">
        <v>0</v>
      </c>
      <c r="O474" s="311">
        <v>0</v>
      </c>
      <c r="P474" s="311">
        <v>0</v>
      </c>
      <c r="Q474" s="311">
        <v>0</v>
      </c>
      <c r="R474" s="311">
        <v>0</v>
      </c>
      <c r="S474" s="311">
        <v>0</v>
      </c>
      <c r="T474" s="311">
        <v>0</v>
      </c>
      <c r="U474" s="311">
        <v>0</v>
      </c>
      <c r="V474" s="313"/>
    </row>
    <row r="475" spans="1:23" x14ac:dyDescent="0.25">
      <c r="A475" s="552"/>
      <c r="B475" s="565"/>
      <c r="C475" s="584"/>
      <c r="D475" s="584"/>
      <c r="E475" s="552"/>
      <c r="F475" s="552"/>
      <c r="G475" s="585"/>
      <c r="H475" s="565"/>
      <c r="I475" s="313" t="s">
        <v>319</v>
      </c>
      <c r="J475" s="311">
        <v>0</v>
      </c>
      <c r="K475" s="311">
        <v>0</v>
      </c>
      <c r="L475" s="311">
        <v>0</v>
      </c>
      <c r="M475" s="311">
        <v>0</v>
      </c>
      <c r="N475" s="311">
        <v>0</v>
      </c>
      <c r="O475" s="311">
        <v>0</v>
      </c>
      <c r="P475" s="311">
        <v>0</v>
      </c>
      <c r="Q475" s="311">
        <v>0</v>
      </c>
      <c r="R475" s="311">
        <v>0</v>
      </c>
      <c r="S475" s="311">
        <v>0</v>
      </c>
      <c r="T475" s="311">
        <v>0</v>
      </c>
      <c r="U475" s="311">
        <v>0</v>
      </c>
      <c r="V475" s="313"/>
    </row>
    <row r="476" spans="1:23" x14ac:dyDescent="0.25">
      <c r="A476" s="552"/>
      <c r="B476" s="565"/>
      <c r="C476" s="584"/>
      <c r="D476" s="584"/>
      <c r="E476" s="552"/>
      <c r="F476" s="552"/>
      <c r="G476" s="585"/>
      <c r="H476" s="565"/>
      <c r="I476" s="313" t="s">
        <v>320</v>
      </c>
      <c r="J476" s="311">
        <v>0</v>
      </c>
      <c r="K476" s="311">
        <v>0</v>
      </c>
      <c r="L476" s="311">
        <v>0</v>
      </c>
      <c r="M476" s="311">
        <v>0</v>
      </c>
      <c r="N476" s="311">
        <v>0</v>
      </c>
      <c r="O476" s="311">
        <v>0</v>
      </c>
      <c r="P476" s="311">
        <v>0</v>
      </c>
      <c r="Q476" s="311">
        <v>0</v>
      </c>
      <c r="R476" s="311">
        <v>0</v>
      </c>
      <c r="S476" s="311">
        <v>0</v>
      </c>
      <c r="T476" s="311">
        <v>0</v>
      </c>
      <c r="U476" s="311">
        <v>0</v>
      </c>
      <c r="V476" s="313"/>
    </row>
    <row r="477" spans="1:23" x14ac:dyDescent="0.25">
      <c r="A477" s="552"/>
      <c r="B477" s="565"/>
      <c r="C477" s="584"/>
      <c r="D477" s="584"/>
      <c r="E477" s="552"/>
      <c r="F477" s="552"/>
      <c r="G477" s="585"/>
      <c r="H477" s="565"/>
      <c r="I477" s="313" t="s">
        <v>321</v>
      </c>
      <c r="J477" s="311">
        <v>0</v>
      </c>
      <c r="K477" s="311">
        <v>0</v>
      </c>
      <c r="L477" s="311">
        <v>0</v>
      </c>
      <c r="M477" s="311">
        <v>0</v>
      </c>
      <c r="N477" s="311">
        <v>0</v>
      </c>
      <c r="O477" s="311">
        <v>0</v>
      </c>
      <c r="P477" s="311">
        <v>0</v>
      </c>
      <c r="Q477" s="311">
        <v>0</v>
      </c>
      <c r="R477" s="311">
        <v>0</v>
      </c>
      <c r="S477" s="311">
        <v>0</v>
      </c>
      <c r="T477" s="311">
        <v>0</v>
      </c>
      <c r="U477" s="311">
        <v>0</v>
      </c>
      <c r="V477" s="313"/>
    </row>
    <row r="478" spans="1:23" x14ac:dyDescent="0.25">
      <c r="A478" s="552"/>
      <c r="B478" s="565"/>
      <c r="C478" s="584"/>
      <c r="D478" s="584"/>
      <c r="E478" s="552"/>
      <c r="F478" s="552"/>
      <c r="G478" s="585"/>
      <c r="H478" s="566"/>
      <c r="I478" s="403" t="s">
        <v>303</v>
      </c>
      <c r="J478" s="311"/>
      <c r="K478" s="311"/>
      <c r="L478" s="311"/>
      <c r="M478" s="311"/>
      <c r="N478" s="311"/>
      <c r="O478" s="311"/>
      <c r="P478" s="311"/>
      <c r="Q478" s="311"/>
      <c r="R478" s="311"/>
      <c r="S478" s="311"/>
      <c r="T478" s="311"/>
      <c r="U478" s="311"/>
      <c r="V478" s="313"/>
    </row>
    <row r="479" spans="1:23" x14ac:dyDescent="0.25">
      <c r="A479" s="552"/>
      <c r="B479" s="565"/>
      <c r="C479" s="584"/>
      <c r="D479" s="584"/>
      <c r="E479" s="552"/>
      <c r="F479" s="552"/>
      <c r="G479" s="585"/>
      <c r="H479" s="567" t="s">
        <v>18</v>
      </c>
      <c r="I479" s="313" t="s">
        <v>22</v>
      </c>
      <c r="J479" s="311">
        <v>0</v>
      </c>
      <c r="K479" s="311">
        <v>0</v>
      </c>
      <c r="L479" s="311">
        <v>0</v>
      </c>
      <c r="M479" s="311">
        <v>0</v>
      </c>
      <c r="N479" s="311">
        <v>0</v>
      </c>
      <c r="O479" s="311">
        <v>0</v>
      </c>
      <c r="P479" s="311">
        <v>0</v>
      </c>
      <c r="Q479" s="311">
        <v>0</v>
      </c>
      <c r="R479" s="311">
        <v>0</v>
      </c>
      <c r="S479" s="311">
        <v>0</v>
      </c>
      <c r="T479" s="311">
        <v>0</v>
      </c>
      <c r="U479" s="311">
        <v>0</v>
      </c>
      <c r="V479" s="313"/>
    </row>
    <row r="480" spans="1:23" x14ac:dyDescent="0.25">
      <c r="A480" s="552"/>
      <c r="B480" s="565"/>
      <c r="C480" s="584"/>
      <c r="D480" s="584"/>
      <c r="E480" s="552"/>
      <c r="F480" s="552"/>
      <c r="G480" s="585"/>
      <c r="H480" s="568"/>
      <c r="I480" s="313" t="s">
        <v>19</v>
      </c>
      <c r="J480" s="311">
        <v>0</v>
      </c>
      <c r="K480" s="311">
        <v>0</v>
      </c>
      <c r="L480" s="311">
        <v>0</v>
      </c>
      <c r="M480" s="311">
        <v>0</v>
      </c>
      <c r="N480" s="311">
        <v>0</v>
      </c>
      <c r="O480" s="311">
        <v>0</v>
      </c>
      <c r="P480" s="311">
        <v>0</v>
      </c>
      <c r="Q480" s="311">
        <v>0</v>
      </c>
      <c r="R480" s="311">
        <v>0</v>
      </c>
      <c r="S480" s="311">
        <v>0</v>
      </c>
      <c r="T480" s="311">
        <v>0</v>
      </c>
      <c r="U480" s="311">
        <v>0</v>
      </c>
      <c r="V480" s="313"/>
    </row>
    <row r="481" spans="1:26" x14ac:dyDescent="0.25">
      <c r="A481" s="552"/>
      <c r="B481" s="565"/>
      <c r="C481" s="584"/>
      <c r="D481" s="584"/>
      <c r="E481" s="552"/>
      <c r="F481" s="552"/>
      <c r="G481" s="585"/>
      <c r="H481" s="569" t="s">
        <v>20</v>
      </c>
      <c r="I481" s="418" t="s">
        <v>322</v>
      </c>
      <c r="J481" s="311">
        <v>0</v>
      </c>
      <c r="K481" s="311">
        <v>0</v>
      </c>
      <c r="L481" s="311">
        <v>0</v>
      </c>
      <c r="M481" s="311">
        <v>0</v>
      </c>
      <c r="N481" s="311">
        <v>0</v>
      </c>
      <c r="O481" s="311">
        <v>0</v>
      </c>
      <c r="P481" s="311">
        <v>0</v>
      </c>
      <c r="Q481" s="311">
        <v>0</v>
      </c>
      <c r="R481" s="311">
        <v>0</v>
      </c>
      <c r="S481" s="311">
        <v>0</v>
      </c>
      <c r="T481" s="311">
        <v>0</v>
      </c>
      <c r="U481" s="311">
        <v>0</v>
      </c>
      <c r="V481" s="313"/>
    </row>
    <row r="482" spans="1:26" x14ac:dyDescent="0.25">
      <c r="A482" s="552"/>
      <c r="B482" s="565"/>
      <c r="C482" s="584"/>
      <c r="D482" s="584"/>
      <c r="E482" s="552"/>
      <c r="F482" s="552"/>
      <c r="G482" s="585"/>
      <c r="H482" s="570"/>
      <c r="I482" s="418" t="s">
        <v>21</v>
      </c>
      <c r="J482" s="311">
        <v>0</v>
      </c>
      <c r="K482" s="311">
        <v>0</v>
      </c>
      <c r="L482" s="311">
        <v>0</v>
      </c>
      <c r="M482" s="311">
        <v>0</v>
      </c>
      <c r="N482" s="311">
        <v>0</v>
      </c>
      <c r="O482" s="311">
        <v>0</v>
      </c>
      <c r="P482" s="311">
        <v>0</v>
      </c>
      <c r="Q482" s="311">
        <v>0</v>
      </c>
      <c r="R482" s="311">
        <v>0</v>
      </c>
      <c r="S482" s="311">
        <v>0</v>
      </c>
      <c r="T482" s="311">
        <v>0</v>
      </c>
      <c r="U482" s="311">
        <v>0</v>
      </c>
      <c r="V482" s="313"/>
    </row>
    <row r="483" spans="1:26" x14ac:dyDescent="0.25">
      <c r="A483" s="552"/>
      <c r="B483" s="565"/>
      <c r="C483" s="584"/>
      <c r="D483" s="584"/>
      <c r="E483" s="552"/>
      <c r="F483" s="552"/>
      <c r="G483" s="585"/>
      <c r="H483" s="564" t="s">
        <v>17</v>
      </c>
      <c r="I483" s="313" t="s">
        <v>317</v>
      </c>
      <c r="J483" s="311">
        <v>0</v>
      </c>
      <c r="K483" s="311">
        <v>0</v>
      </c>
      <c r="L483" s="311">
        <v>0</v>
      </c>
      <c r="M483" s="311">
        <v>0</v>
      </c>
      <c r="N483" s="311">
        <v>0</v>
      </c>
      <c r="O483" s="311">
        <v>0</v>
      </c>
      <c r="P483" s="311">
        <v>0</v>
      </c>
      <c r="Q483" s="311">
        <v>0</v>
      </c>
      <c r="R483" s="311">
        <v>0</v>
      </c>
      <c r="S483" s="311">
        <v>0</v>
      </c>
      <c r="T483" s="311">
        <v>0</v>
      </c>
      <c r="U483" s="311">
        <v>0</v>
      </c>
      <c r="V483" s="313"/>
    </row>
    <row r="484" spans="1:26" x14ac:dyDescent="0.25">
      <c r="A484" s="552"/>
      <c r="B484" s="565"/>
      <c r="C484" s="584"/>
      <c r="D484" s="584"/>
      <c r="E484" s="552"/>
      <c r="F484" s="552"/>
      <c r="G484" s="585"/>
      <c r="H484" s="565"/>
      <c r="I484" s="313" t="s">
        <v>318</v>
      </c>
      <c r="J484" s="311">
        <v>0</v>
      </c>
      <c r="K484" s="311">
        <v>0</v>
      </c>
      <c r="L484" s="311">
        <v>0</v>
      </c>
      <c r="M484" s="311">
        <v>0</v>
      </c>
      <c r="N484" s="311">
        <v>0</v>
      </c>
      <c r="O484" s="311">
        <v>0</v>
      </c>
      <c r="P484" s="311">
        <v>0</v>
      </c>
      <c r="Q484" s="311">
        <v>0</v>
      </c>
      <c r="R484" s="311">
        <v>0</v>
      </c>
      <c r="S484" s="311">
        <v>0</v>
      </c>
      <c r="T484" s="311">
        <v>0</v>
      </c>
      <c r="U484" s="311">
        <v>0</v>
      </c>
      <c r="V484" s="313"/>
    </row>
    <row r="485" spans="1:26" x14ac:dyDescent="0.25">
      <c r="A485" s="552"/>
      <c r="B485" s="565"/>
      <c r="C485" s="584"/>
      <c r="D485" s="584"/>
      <c r="E485" s="552"/>
      <c r="F485" s="552"/>
      <c r="G485" s="585"/>
      <c r="H485" s="565"/>
      <c r="I485" s="313" t="s">
        <v>319</v>
      </c>
      <c r="J485" s="311">
        <v>0</v>
      </c>
      <c r="K485" s="311">
        <v>0</v>
      </c>
      <c r="L485" s="311">
        <v>0</v>
      </c>
      <c r="M485" s="311">
        <v>0</v>
      </c>
      <c r="N485" s="311">
        <v>0</v>
      </c>
      <c r="O485" s="311">
        <v>0</v>
      </c>
      <c r="P485" s="311">
        <v>0</v>
      </c>
      <c r="Q485" s="311">
        <v>0</v>
      </c>
      <c r="R485" s="311">
        <v>0</v>
      </c>
      <c r="S485" s="311">
        <v>0</v>
      </c>
      <c r="T485" s="311">
        <v>0</v>
      </c>
      <c r="U485" s="311">
        <v>0</v>
      </c>
      <c r="V485" s="313"/>
    </row>
    <row r="486" spans="1:26" x14ac:dyDescent="0.25">
      <c r="A486" s="552"/>
      <c r="B486" s="565"/>
      <c r="C486" s="584"/>
      <c r="D486" s="584"/>
      <c r="E486" s="552"/>
      <c r="F486" s="552"/>
      <c r="G486" s="585"/>
      <c r="H486" s="565"/>
      <c r="I486" s="313" t="s">
        <v>320</v>
      </c>
      <c r="J486" s="311">
        <v>0</v>
      </c>
      <c r="K486" s="311">
        <v>0</v>
      </c>
      <c r="L486" s="311">
        <v>0</v>
      </c>
      <c r="M486" s="311">
        <v>0</v>
      </c>
      <c r="N486" s="311">
        <v>0</v>
      </c>
      <c r="O486" s="311">
        <v>0</v>
      </c>
      <c r="P486" s="311">
        <v>0</v>
      </c>
      <c r="Q486" s="311">
        <v>0</v>
      </c>
      <c r="R486" s="311">
        <v>0</v>
      </c>
      <c r="S486" s="311">
        <v>0</v>
      </c>
      <c r="T486" s="311">
        <v>0</v>
      </c>
      <c r="U486" s="311">
        <v>0</v>
      </c>
      <c r="V486" s="313"/>
    </row>
    <row r="487" spans="1:26" x14ac:dyDescent="0.25">
      <c r="A487" s="552"/>
      <c r="B487" s="565"/>
      <c r="C487" s="584"/>
      <c r="D487" s="584"/>
      <c r="E487" s="552"/>
      <c r="F487" s="552"/>
      <c r="G487" s="585"/>
      <c r="H487" s="565"/>
      <c r="I487" s="313" t="s">
        <v>321</v>
      </c>
      <c r="J487" s="311">
        <v>0</v>
      </c>
      <c r="K487" s="311">
        <v>0</v>
      </c>
      <c r="L487" s="311">
        <v>0</v>
      </c>
      <c r="M487" s="311">
        <v>0</v>
      </c>
      <c r="N487" s="311">
        <v>0</v>
      </c>
      <c r="O487" s="311">
        <v>0</v>
      </c>
      <c r="P487" s="311">
        <v>0</v>
      </c>
      <c r="Q487" s="311">
        <v>0</v>
      </c>
      <c r="R487" s="311">
        <v>0</v>
      </c>
      <c r="S487" s="311">
        <v>0</v>
      </c>
      <c r="T487" s="311">
        <v>0</v>
      </c>
      <c r="U487" s="311">
        <v>0</v>
      </c>
      <c r="V487" s="313"/>
    </row>
    <row r="488" spans="1:26" x14ac:dyDescent="0.25">
      <c r="A488" s="552"/>
      <c r="B488" s="565"/>
      <c r="C488" s="584"/>
      <c r="D488" s="584"/>
      <c r="E488" s="552"/>
      <c r="F488" s="552"/>
      <c r="G488" s="585"/>
      <c r="H488" s="566"/>
      <c r="I488" s="403" t="s">
        <v>303</v>
      </c>
      <c r="J488" s="311"/>
      <c r="K488" s="311"/>
      <c r="L488" s="311"/>
      <c r="M488" s="311"/>
      <c r="N488" s="311"/>
      <c r="O488" s="311"/>
      <c r="P488" s="311"/>
      <c r="Q488" s="311"/>
      <c r="R488" s="311"/>
      <c r="S488" s="311"/>
      <c r="T488" s="311"/>
      <c r="U488" s="311"/>
      <c r="V488" s="313"/>
    </row>
    <row r="489" spans="1:26" x14ac:dyDescent="0.25">
      <c r="A489" s="552"/>
      <c r="B489" s="565"/>
      <c r="C489" s="584"/>
      <c r="D489" s="584"/>
      <c r="E489" s="552"/>
      <c r="F489" s="552"/>
      <c r="G489" s="585"/>
      <c r="H489" s="567" t="s">
        <v>18</v>
      </c>
      <c r="I489" s="313" t="s">
        <v>22</v>
      </c>
      <c r="J489" s="311">
        <v>0</v>
      </c>
      <c r="K489" s="311">
        <v>0</v>
      </c>
      <c r="L489" s="311">
        <v>0</v>
      </c>
      <c r="M489" s="311">
        <v>0</v>
      </c>
      <c r="N489" s="311">
        <v>0</v>
      </c>
      <c r="O489" s="311">
        <v>0</v>
      </c>
      <c r="P489" s="311">
        <v>0</v>
      </c>
      <c r="Q489" s="311">
        <v>0</v>
      </c>
      <c r="R489" s="311">
        <v>0</v>
      </c>
      <c r="S489" s="311">
        <v>0</v>
      </c>
      <c r="T489" s="311">
        <v>0</v>
      </c>
      <c r="U489" s="311">
        <v>0</v>
      </c>
      <c r="V489" s="313"/>
    </row>
    <row r="490" spans="1:26" x14ac:dyDescent="0.25">
      <c r="A490" s="552"/>
      <c r="B490" s="565"/>
      <c r="C490" s="584"/>
      <c r="D490" s="584"/>
      <c r="E490" s="552"/>
      <c r="F490" s="552"/>
      <c r="G490" s="585"/>
      <c r="H490" s="568"/>
      <c r="I490" s="313" t="s">
        <v>19</v>
      </c>
      <c r="J490" s="311">
        <v>0</v>
      </c>
      <c r="K490" s="311">
        <v>0</v>
      </c>
      <c r="L490" s="311">
        <v>0</v>
      </c>
      <c r="M490" s="311">
        <v>0</v>
      </c>
      <c r="N490" s="311">
        <v>0</v>
      </c>
      <c r="O490" s="311">
        <v>0</v>
      </c>
      <c r="P490" s="311">
        <v>0</v>
      </c>
      <c r="Q490" s="311">
        <v>0</v>
      </c>
      <c r="R490" s="311">
        <v>0</v>
      </c>
      <c r="S490" s="311">
        <v>0</v>
      </c>
      <c r="T490" s="311">
        <v>0</v>
      </c>
      <c r="U490" s="311">
        <v>0</v>
      </c>
      <c r="V490" s="313"/>
    </row>
    <row r="491" spans="1:26" x14ac:dyDescent="0.25">
      <c r="A491" s="552"/>
      <c r="B491" s="565"/>
      <c r="C491" s="584"/>
      <c r="D491" s="584"/>
      <c r="E491" s="552"/>
      <c r="F491" s="552"/>
      <c r="G491" s="585"/>
      <c r="H491" s="569" t="s">
        <v>20</v>
      </c>
      <c r="I491" s="418" t="s">
        <v>322</v>
      </c>
      <c r="J491" s="311">
        <v>0</v>
      </c>
      <c r="K491" s="311">
        <v>0</v>
      </c>
      <c r="L491" s="311">
        <v>0</v>
      </c>
      <c r="M491" s="311">
        <v>0</v>
      </c>
      <c r="N491" s="311">
        <v>0</v>
      </c>
      <c r="O491" s="311">
        <v>0</v>
      </c>
      <c r="P491" s="311">
        <v>0</v>
      </c>
      <c r="Q491" s="311">
        <v>0</v>
      </c>
      <c r="R491" s="311">
        <v>0</v>
      </c>
      <c r="S491" s="311">
        <v>0</v>
      </c>
      <c r="T491" s="311">
        <v>0</v>
      </c>
      <c r="U491" s="311">
        <v>0</v>
      </c>
      <c r="V491" s="313"/>
    </row>
    <row r="492" spans="1:26" x14ac:dyDescent="0.25">
      <c r="A492" s="552"/>
      <c r="B492" s="566"/>
      <c r="C492" s="568"/>
      <c r="D492" s="568"/>
      <c r="E492" s="552"/>
      <c r="F492" s="552"/>
      <c r="G492" s="585"/>
      <c r="H492" s="570"/>
      <c r="I492" s="418" t="s">
        <v>21</v>
      </c>
      <c r="J492" s="311">
        <v>0</v>
      </c>
      <c r="K492" s="311">
        <v>0</v>
      </c>
      <c r="L492" s="311">
        <v>0</v>
      </c>
      <c r="M492" s="311">
        <v>0</v>
      </c>
      <c r="N492" s="311">
        <v>0</v>
      </c>
      <c r="O492" s="311">
        <v>0</v>
      </c>
      <c r="P492" s="311">
        <v>0</v>
      </c>
      <c r="Q492" s="311">
        <v>0</v>
      </c>
      <c r="R492" s="311">
        <v>0</v>
      </c>
      <c r="S492" s="311">
        <v>0</v>
      </c>
      <c r="T492" s="311">
        <v>0</v>
      </c>
      <c r="U492" s="311">
        <v>0</v>
      </c>
    </row>
    <row r="494" spans="1:26" ht="15.75" thickBot="1" x14ac:dyDescent="0.3"/>
    <row r="495" spans="1:26" ht="27" thickBot="1" x14ac:dyDescent="0.3">
      <c r="A495" s="557" t="s">
        <v>227</v>
      </c>
      <c r="B495" s="558"/>
      <c r="C495" s="558"/>
      <c r="D495" s="558"/>
      <c r="E495" s="558"/>
      <c r="F495" s="412"/>
      <c r="G495" s="412"/>
      <c r="H495" s="571">
        <v>2022</v>
      </c>
      <c r="I495" s="572"/>
      <c r="J495" s="572"/>
      <c r="K495" s="572"/>
      <c r="L495" s="572"/>
      <c r="M495" s="572"/>
      <c r="N495" s="572"/>
      <c r="O495" s="572"/>
      <c r="P495" s="572"/>
      <c r="Q495" s="572"/>
      <c r="R495" s="572"/>
      <c r="S495" s="572"/>
      <c r="T495" s="573"/>
      <c r="U495" s="413"/>
      <c r="V495" s="574" t="s">
        <v>280</v>
      </c>
      <c r="W495" s="575"/>
      <c r="X495" s="575"/>
      <c r="Y495" s="575"/>
      <c r="Z495" s="576"/>
    </row>
    <row r="496" spans="1:26" x14ac:dyDescent="0.25">
      <c r="A496" s="559" t="s">
        <v>4</v>
      </c>
      <c r="B496" s="580" t="s">
        <v>5</v>
      </c>
      <c r="C496" s="580" t="s">
        <v>6</v>
      </c>
      <c r="D496" s="580" t="s">
        <v>7</v>
      </c>
      <c r="E496" s="580" t="s">
        <v>8</v>
      </c>
      <c r="F496" s="581" t="s">
        <v>281</v>
      </c>
      <c r="G496" s="581" t="s">
        <v>9</v>
      </c>
      <c r="H496" s="561" t="s">
        <v>10</v>
      </c>
      <c r="I496" s="553" t="s">
        <v>11</v>
      </c>
      <c r="J496" s="582" t="s">
        <v>12</v>
      </c>
      <c r="K496" s="583"/>
      <c r="L496" s="583"/>
      <c r="M496" s="583"/>
      <c r="N496" s="582" t="s">
        <v>13</v>
      </c>
      <c r="O496" s="583"/>
      <c r="P496" s="583"/>
      <c r="Q496" s="583"/>
      <c r="R496" s="582" t="s">
        <v>14</v>
      </c>
      <c r="S496" s="583"/>
      <c r="T496" s="583"/>
      <c r="U496" s="583"/>
      <c r="V496" s="577"/>
      <c r="W496" s="578"/>
      <c r="X496" s="578"/>
      <c r="Y496" s="578"/>
      <c r="Z496" s="579"/>
    </row>
    <row r="497" spans="1:26" ht="52.5" customHeight="1" x14ac:dyDescent="0.25">
      <c r="A497" s="560"/>
      <c r="B497" s="562"/>
      <c r="C497" s="562"/>
      <c r="D497" s="562"/>
      <c r="E497" s="562"/>
      <c r="F497" s="562"/>
      <c r="G497" s="562"/>
      <c r="H497" s="562"/>
      <c r="I497" s="554"/>
      <c r="J497" s="414" t="s">
        <v>230</v>
      </c>
      <c r="K497" s="414" t="s">
        <v>229</v>
      </c>
      <c r="L497" s="414" t="s">
        <v>231</v>
      </c>
      <c r="M497" s="415" t="s">
        <v>16</v>
      </c>
      <c r="N497" s="414" t="s">
        <v>230</v>
      </c>
      <c r="O497" s="414" t="s">
        <v>229</v>
      </c>
      <c r="P497" s="414" t="s">
        <v>231</v>
      </c>
      <c r="Q497" s="415" t="s">
        <v>16</v>
      </c>
      <c r="R497" s="414" t="s">
        <v>230</v>
      </c>
      <c r="S497" s="414" t="s">
        <v>229</v>
      </c>
      <c r="T497" s="414" t="s">
        <v>231</v>
      </c>
      <c r="U497" s="415" t="s">
        <v>16</v>
      </c>
      <c r="V497" s="416"/>
      <c r="W497" s="416"/>
      <c r="X497" s="416"/>
      <c r="Y497" s="416"/>
      <c r="Z497" s="416"/>
    </row>
    <row r="498" spans="1:26" x14ac:dyDescent="0.25">
      <c r="A498" s="552" t="s">
        <v>411</v>
      </c>
      <c r="B498" s="552">
        <v>15814</v>
      </c>
      <c r="C498" s="552" t="s">
        <v>412</v>
      </c>
      <c r="D498" s="552" t="s">
        <v>413</v>
      </c>
      <c r="E498" s="552" t="s">
        <v>414</v>
      </c>
      <c r="F498" s="552" t="s">
        <v>415</v>
      </c>
      <c r="G498" s="556">
        <v>25</v>
      </c>
      <c r="H498" s="564" t="s">
        <v>17</v>
      </c>
      <c r="I498" s="313" t="s">
        <v>317</v>
      </c>
      <c r="J498" s="311">
        <v>0</v>
      </c>
      <c r="K498" s="311">
        <v>0</v>
      </c>
      <c r="L498" s="311">
        <v>0</v>
      </c>
      <c r="M498" s="311">
        <v>0</v>
      </c>
      <c r="N498" s="311">
        <v>0</v>
      </c>
      <c r="O498" s="311">
        <v>0</v>
      </c>
      <c r="P498" s="311">
        <v>0</v>
      </c>
      <c r="Q498" s="311">
        <v>0</v>
      </c>
      <c r="R498" s="311">
        <v>0</v>
      </c>
      <c r="S498" s="311">
        <v>0</v>
      </c>
      <c r="T498" s="311">
        <v>0</v>
      </c>
      <c r="U498" s="311">
        <v>0</v>
      </c>
      <c r="V498" s="313"/>
    </row>
    <row r="499" spans="1:26" x14ac:dyDescent="0.25">
      <c r="A499" s="552"/>
      <c r="B499" s="552"/>
      <c r="C499" s="552"/>
      <c r="D499" s="552"/>
      <c r="E499" s="552"/>
      <c r="F499" s="552"/>
      <c r="G499" s="556"/>
      <c r="H499" s="565"/>
      <c r="I499" s="313" t="s">
        <v>318</v>
      </c>
      <c r="J499" s="311">
        <v>0</v>
      </c>
      <c r="K499" s="311">
        <v>0</v>
      </c>
      <c r="L499" s="311">
        <v>0</v>
      </c>
      <c r="M499" s="311">
        <v>0</v>
      </c>
      <c r="N499" s="311">
        <v>0</v>
      </c>
      <c r="O499" s="311">
        <v>0</v>
      </c>
      <c r="P499" s="311">
        <v>0</v>
      </c>
      <c r="Q499" s="311">
        <v>0</v>
      </c>
      <c r="R499" s="311">
        <v>0</v>
      </c>
      <c r="S499" s="311">
        <v>0</v>
      </c>
      <c r="T499" s="311">
        <v>0</v>
      </c>
      <c r="U499" s="311">
        <v>0</v>
      </c>
      <c r="V499" s="313"/>
    </row>
    <row r="500" spans="1:26" x14ac:dyDescent="0.25">
      <c r="A500" s="552"/>
      <c r="B500" s="552"/>
      <c r="C500" s="552"/>
      <c r="D500" s="552"/>
      <c r="E500" s="552"/>
      <c r="F500" s="552"/>
      <c r="G500" s="556"/>
      <c r="H500" s="565"/>
      <c r="I500" s="313" t="s">
        <v>319</v>
      </c>
      <c r="J500" s="311">
        <v>0</v>
      </c>
      <c r="K500" s="311">
        <v>0</v>
      </c>
      <c r="L500" s="311">
        <v>0</v>
      </c>
      <c r="M500" s="311">
        <v>0</v>
      </c>
      <c r="N500" s="311">
        <v>0</v>
      </c>
      <c r="O500" s="311">
        <v>0</v>
      </c>
      <c r="P500" s="311">
        <v>0</v>
      </c>
      <c r="Q500" s="311">
        <v>0</v>
      </c>
      <c r="R500" s="311">
        <v>0</v>
      </c>
      <c r="S500" s="311">
        <v>0</v>
      </c>
      <c r="T500" s="311">
        <v>0</v>
      </c>
      <c r="U500" s="311">
        <v>0</v>
      </c>
      <c r="V500" s="313"/>
    </row>
    <row r="501" spans="1:26" x14ac:dyDescent="0.25">
      <c r="A501" s="552"/>
      <c r="B501" s="552"/>
      <c r="C501" s="552"/>
      <c r="D501" s="552"/>
      <c r="E501" s="552"/>
      <c r="F501" s="552"/>
      <c r="G501" s="556"/>
      <c r="H501" s="565"/>
      <c r="I501" s="313" t="s">
        <v>320</v>
      </c>
      <c r="J501" s="311">
        <v>0</v>
      </c>
      <c r="K501" s="311">
        <v>0</v>
      </c>
      <c r="L501" s="311">
        <v>0</v>
      </c>
      <c r="M501" s="311">
        <v>0</v>
      </c>
      <c r="N501" s="311">
        <v>0</v>
      </c>
      <c r="O501" s="311">
        <v>0</v>
      </c>
      <c r="P501" s="311">
        <v>0</v>
      </c>
      <c r="Q501" s="311">
        <v>0</v>
      </c>
      <c r="R501" s="311">
        <v>0</v>
      </c>
      <c r="S501" s="311">
        <v>0</v>
      </c>
      <c r="T501" s="311">
        <v>0</v>
      </c>
      <c r="U501" s="311">
        <v>0</v>
      </c>
      <c r="V501" s="313"/>
    </row>
    <row r="502" spans="1:26" x14ac:dyDescent="0.25">
      <c r="A502" s="552"/>
      <c r="B502" s="552"/>
      <c r="C502" s="552"/>
      <c r="D502" s="552"/>
      <c r="E502" s="552"/>
      <c r="F502" s="552"/>
      <c r="G502" s="556"/>
      <c r="H502" s="565"/>
      <c r="I502" s="313" t="s">
        <v>321</v>
      </c>
      <c r="J502" s="311">
        <v>0</v>
      </c>
      <c r="K502" s="311">
        <v>0</v>
      </c>
      <c r="L502" s="311">
        <v>0</v>
      </c>
      <c r="M502" s="311">
        <v>0</v>
      </c>
      <c r="N502" s="311">
        <v>0</v>
      </c>
      <c r="O502" s="311">
        <v>0</v>
      </c>
      <c r="P502" s="311">
        <v>0</v>
      </c>
      <c r="Q502" s="311">
        <v>0</v>
      </c>
      <c r="R502" s="311">
        <v>0</v>
      </c>
      <c r="S502" s="311">
        <v>0</v>
      </c>
      <c r="T502" s="311">
        <v>0</v>
      </c>
      <c r="U502" s="311">
        <v>0</v>
      </c>
      <c r="V502" s="313"/>
    </row>
    <row r="503" spans="1:26" x14ac:dyDescent="0.25">
      <c r="A503" s="552"/>
      <c r="B503" s="552"/>
      <c r="C503" s="552"/>
      <c r="D503" s="552"/>
      <c r="E503" s="552"/>
      <c r="F503" s="552"/>
      <c r="G503" s="556"/>
      <c r="H503" s="566"/>
      <c r="I503" s="403" t="s">
        <v>303</v>
      </c>
      <c r="J503" s="311"/>
      <c r="K503" s="311"/>
      <c r="L503" s="311"/>
      <c r="M503" s="311"/>
      <c r="N503" s="311"/>
      <c r="O503" s="311"/>
      <c r="P503" s="311"/>
      <c r="Q503" s="311"/>
      <c r="R503" s="311"/>
      <c r="S503" s="311"/>
      <c r="T503" s="311"/>
      <c r="U503" s="311"/>
      <c r="V503" s="313"/>
    </row>
    <row r="504" spans="1:26" x14ac:dyDescent="0.25">
      <c r="A504" s="552"/>
      <c r="B504" s="552"/>
      <c r="C504" s="552"/>
      <c r="D504" s="552"/>
      <c r="E504" s="552"/>
      <c r="F504" s="552"/>
      <c r="G504" s="556"/>
      <c r="H504" s="567" t="s">
        <v>18</v>
      </c>
      <c r="I504" s="313" t="s">
        <v>22</v>
      </c>
      <c r="J504" s="311">
        <v>0</v>
      </c>
      <c r="K504" s="311">
        <v>0</v>
      </c>
      <c r="L504" s="311">
        <v>0</v>
      </c>
      <c r="M504" s="311">
        <v>0</v>
      </c>
      <c r="N504" s="311">
        <v>0</v>
      </c>
      <c r="O504" s="311">
        <v>0</v>
      </c>
      <c r="P504" s="311">
        <v>0</v>
      </c>
      <c r="Q504" s="311">
        <v>0</v>
      </c>
      <c r="R504" s="311">
        <v>0</v>
      </c>
      <c r="S504" s="311">
        <v>0</v>
      </c>
      <c r="T504" s="311">
        <v>0</v>
      </c>
      <c r="U504" s="311">
        <v>0</v>
      </c>
      <c r="V504" s="313"/>
    </row>
    <row r="505" spans="1:26" x14ac:dyDescent="0.25">
      <c r="A505" s="552"/>
      <c r="B505" s="552"/>
      <c r="C505" s="552"/>
      <c r="D505" s="552"/>
      <c r="E505" s="552"/>
      <c r="F505" s="552"/>
      <c r="G505" s="556"/>
      <c r="H505" s="568"/>
      <c r="I505" s="313" t="s">
        <v>19</v>
      </c>
      <c r="J505" s="311">
        <v>0</v>
      </c>
      <c r="K505" s="311">
        <v>0</v>
      </c>
      <c r="L505" s="311">
        <v>0</v>
      </c>
      <c r="M505" s="311">
        <v>0</v>
      </c>
      <c r="N505" s="311">
        <v>0</v>
      </c>
      <c r="O505" s="311">
        <v>0</v>
      </c>
      <c r="P505" s="311">
        <v>0</v>
      </c>
      <c r="Q505" s="311">
        <v>0</v>
      </c>
      <c r="R505" s="311">
        <v>0</v>
      </c>
      <c r="S505" s="311">
        <v>0</v>
      </c>
      <c r="T505" s="311">
        <v>0</v>
      </c>
      <c r="U505" s="311">
        <v>0</v>
      </c>
      <c r="V505" s="313"/>
    </row>
    <row r="506" spans="1:26" x14ac:dyDescent="0.25">
      <c r="A506" s="552"/>
      <c r="B506" s="552"/>
      <c r="C506" s="552"/>
      <c r="D506" s="552"/>
      <c r="E506" s="552"/>
      <c r="F506" s="552"/>
      <c r="G506" s="556"/>
      <c r="H506" s="569" t="s">
        <v>20</v>
      </c>
      <c r="I506" s="418" t="s">
        <v>322</v>
      </c>
      <c r="J506" s="311">
        <v>0</v>
      </c>
      <c r="K506" s="311">
        <v>0</v>
      </c>
      <c r="L506" s="311">
        <v>0</v>
      </c>
      <c r="M506" s="311">
        <v>0</v>
      </c>
      <c r="N506" s="311">
        <v>0</v>
      </c>
      <c r="O506" s="311">
        <v>0</v>
      </c>
      <c r="P506" s="311">
        <v>0</v>
      </c>
      <c r="Q506" s="311">
        <v>0</v>
      </c>
      <c r="R506" s="311">
        <v>0</v>
      </c>
      <c r="S506" s="311">
        <v>0</v>
      </c>
      <c r="T506" s="311">
        <v>0</v>
      </c>
      <c r="U506" s="311">
        <v>0</v>
      </c>
      <c r="V506" s="313"/>
    </row>
    <row r="507" spans="1:26" x14ac:dyDescent="0.25">
      <c r="A507" s="552"/>
      <c r="B507" s="552"/>
      <c r="C507" s="552"/>
      <c r="D507" s="552"/>
      <c r="E507" s="552"/>
      <c r="F507" s="552"/>
      <c r="G507" s="556"/>
      <c r="H507" s="570"/>
      <c r="I507" s="418" t="s">
        <v>21</v>
      </c>
      <c r="J507" s="311">
        <v>0</v>
      </c>
      <c r="K507" s="311">
        <v>0</v>
      </c>
      <c r="L507" s="311">
        <v>0</v>
      </c>
      <c r="M507" s="311">
        <v>0</v>
      </c>
      <c r="N507" s="311">
        <v>0</v>
      </c>
      <c r="O507" s="311">
        <v>0</v>
      </c>
      <c r="P507" s="311">
        <v>0</v>
      </c>
      <c r="Q507" s="311">
        <v>0</v>
      </c>
      <c r="R507" s="311">
        <v>0</v>
      </c>
      <c r="S507" s="311">
        <v>0</v>
      </c>
      <c r="T507" s="311">
        <v>0</v>
      </c>
      <c r="U507" s="311">
        <v>0</v>
      </c>
      <c r="V507" s="313"/>
    </row>
    <row r="508" spans="1:26" x14ac:dyDescent="0.25">
      <c r="A508" s="552"/>
      <c r="B508" s="552"/>
      <c r="C508" s="552"/>
      <c r="D508" s="552"/>
      <c r="E508" s="552"/>
      <c r="F508" s="552"/>
      <c r="G508" s="556"/>
      <c r="H508" s="564" t="s">
        <v>17</v>
      </c>
      <c r="I508" s="313" t="s">
        <v>317</v>
      </c>
      <c r="J508" s="311">
        <v>0</v>
      </c>
      <c r="K508" s="311">
        <v>0</v>
      </c>
      <c r="L508" s="311">
        <v>0</v>
      </c>
      <c r="M508" s="311">
        <v>0</v>
      </c>
      <c r="N508" s="311">
        <v>0</v>
      </c>
      <c r="O508" s="311">
        <v>0</v>
      </c>
      <c r="P508" s="311">
        <v>0</v>
      </c>
      <c r="Q508" s="311">
        <v>0</v>
      </c>
      <c r="R508" s="311">
        <v>0</v>
      </c>
      <c r="S508" s="311">
        <v>0</v>
      </c>
      <c r="T508" s="311">
        <v>0</v>
      </c>
      <c r="U508" s="311">
        <v>0</v>
      </c>
      <c r="V508" s="313"/>
    </row>
    <row r="509" spans="1:26" x14ac:dyDescent="0.25">
      <c r="A509" s="552"/>
      <c r="B509" s="552"/>
      <c r="C509" s="552"/>
      <c r="D509" s="552"/>
      <c r="E509" s="552"/>
      <c r="F509" s="552"/>
      <c r="G509" s="556"/>
      <c r="H509" s="565"/>
      <c r="I509" s="313" t="s">
        <v>318</v>
      </c>
      <c r="J509" s="311">
        <v>0</v>
      </c>
      <c r="K509" s="311">
        <v>0</v>
      </c>
      <c r="L509" s="311">
        <v>0</v>
      </c>
      <c r="M509" s="311">
        <v>0</v>
      </c>
      <c r="N509" s="311">
        <v>0</v>
      </c>
      <c r="O509" s="311">
        <v>0</v>
      </c>
      <c r="P509" s="311">
        <v>0</v>
      </c>
      <c r="Q509" s="311">
        <v>0</v>
      </c>
      <c r="R509" s="311">
        <v>0</v>
      </c>
      <c r="S509" s="311">
        <v>0</v>
      </c>
      <c r="T509" s="311">
        <v>0</v>
      </c>
      <c r="U509" s="311">
        <v>0</v>
      </c>
      <c r="V509" s="313"/>
    </row>
    <row r="510" spans="1:26" x14ac:dyDescent="0.25">
      <c r="A510" s="552"/>
      <c r="B510" s="552"/>
      <c r="C510" s="552"/>
      <c r="D510" s="552"/>
      <c r="E510" s="552"/>
      <c r="F510" s="552"/>
      <c r="G510" s="556"/>
      <c r="H510" s="565"/>
      <c r="I510" s="313" t="s">
        <v>319</v>
      </c>
      <c r="J510" s="311">
        <v>0</v>
      </c>
      <c r="K510" s="311">
        <v>0</v>
      </c>
      <c r="L510" s="311">
        <v>0</v>
      </c>
      <c r="M510" s="311">
        <v>0</v>
      </c>
      <c r="N510" s="311">
        <v>0</v>
      </c>
      <c r="O510" s="311">
        <v>0</v>
      </c>
      <c r="P510" s="311">
        <v>0</v>
      </c>
      <c r="Q510" s="311">
        <v>0</v>
      </c>
      <c r="R510" s="311">
        <v>0</v>
      </c>
      <c r="S510" s="311">
        <v>0</v>
      </c>
      <c r="T510" s="311">
        <v>0</v>
      </c>
      <c r="U510" s="311">
        <v>0</v>
      </c>
      <c r="V510" s="313"/>
    </row>
    <row r="511" spans="1:26" x14ac:dyDescent="0.25">
      <c r="A511" s="552"/>
      <c r="B511" s="552"/>
      <c r="C511" s="552"/>
      <c r="D511" s="552"/>
      <c r="E511" s="552"/>
      <c r="F511" s="552"/>
      <c r="G511" s="556"/>
      <c r="H511" s="565"/>
      <c r="I511" s="313" t="s">
        <v>320</v>
      </c>
      <c r="J511" s="311">
        <v>0</v>
      </c>
      <c r="K511" s="311">
        <v>0</v>
      </c>
      <c r="L511" s="311">
        <v>0</v>
      </c>
      <c r="M511" s="311">
        <v>0</v>
      </c>
      <c r="N511" s="311">
        <v>0</v>
      </c>
      <c r="O511" s="311">
        <v>0</v>
      </c>
      <c r="P511" s="311">
        <v>0</v>
      </c>
      <c r="Q511" s="311">
        <v>0</v>
      </c>
      <c r="R511" s="311">
        <v>0</v>
      </c>
      <c r="S511" s="311">
        <v>0</v>
      </c>
      <c r="T511" s="311">
        <v>0</v>
      </c>
      <c r="U511" s="311">
        <v>0</v>
      </c>
      <c r="V511" s="313"/>
    </row>
    <row r="512" spans="1:26" x14ac:dyDescent="0.25">
      <c r="A512" s="552"/>
      <c r="B512" s="552"/>
      <c r="C512" s="552"/>
      <c r="D512" s="552"/>
      <c r="E512" s="552"/>
      <c r="F512" s="552"/>
      <c r="G512" s="556"/>
      <c r="H512" s="565"/>
      <c r="I512" s="313" t="s">
        <v>321</v>
      </c>
      <c r="J512" s="311">
        <v>0</v>
      </c>
      <c r="K512" s="311">
        <v>0</v>
      </c>
      <c r="L512" s="311">
        <v>0</v>
      </c>
      <c r="M512" s="311">
        <v>0</v>
      </c>
      <c r="N512" s="311">
        <v>0</v>
      </c>
      <c r="O512" s="311">
        <v>0</v>
      </c>
      <c r="P512" s="311">
        <v>0</v>
      </c>
      <c r="Q512" s="311">
        <v>0</v>
      </c>
      <c r="R512" s="311">
        <v>0</v>
      </c>
      <c r="S512" s="311">
        <v>0</v>
      </c>
      <c r="T512" s="311">
        <v>0</v>
      </c>
      <c r="U512" s="311">
        <v>0</v>
      </c>
      <c r="V512" s="313"/>
    </row>
    <row r="513" spans="1:22" x14ac:dyDescent="0.25">
      <c r="A513" s="552"/>
      <c r="B513" s="552"/>
      <c r="C513" s="552"/>
      <c r="D513" s="552"/>
      <c r="E513" s="552"/>
      <c r="F513" s="552"/>
      <c r="G513" s="556"/>
      <c r="H513" s="566"/>
      <c r="I513" s="403" t="s">
        <v>303</v>
      </c>
      <c r="J513" s="311"/>
      <c r="K513" s="311"/>
      <c r="L513" s="311"/>
      <c r="M513" s="311"/>
      <c r="N513" s="311"/>
      <c r="O513" s="311"/>
      <c r="P513" s="311"/>
      <c r="Q513" s="311"/>
      <c r="R513" s="311"/>
      <c r="S513" s="311"/>
      <c r="T513" s="311"/>
      <c r="U513" s="311"/>
      <c r="V513" s="313"/>
    </row>
    <row r="514" spans="1:22" x14ac:dyDescent="0.25">
      <c r="A514" s="552"/>
      <c r="B514" s="552"/>
      <c r="C514" s="552"/>
      <c r="D514" s="552"/>
      <c r="E514" s="552"/>
      <c r="F514" s="552"/>
      <c r="G514" s="556"/>
      <c r="H514" s="567" t="s">
        <v>18</v>
      </c>
      <c r="I514" s="313" t="s">
        <v>22</v>
      </c>
      <c r="J514" s="311">
        <v>0</v>
      </c>
      <c r="K514" s="311">
        <v>0</v>
      </c>
      <c r="L514" s="311">
        <v>0</v>
      </c>
      <c r="M514" s="311">
        <v>0</v>
      </c>
      <c r="N514" s="311">
        <v>0</v>
      </c>
      <c r="O514" s="311">
        <v>0</v>
      </c>
      <c r="P514" s="311">
        <v>0</v>
      </c>
      <c r="Q514" s="311">
        <v>0</v>
      </c>
      <c r="R514" s="311">
        <v>0</v>
      </c>
      <c r="S514" s="311">
        <v>0</v>
      </c>
      <c r="T514" s="311">
        <v>0</v>
      </c>
      <c r="U514" s="311">
        <v>0</v>
      </c>
      <c r="V514" s="313"/>
    </row>
    <row r="515" spans="1:22" x14ac:dyDescent="0.25">
      <c r="A515" s="552"/>
      <c r="B515" s="552"/>
      <c r="C515" s="552"/>
      <c r="D515" s="552"/>
      <c r="E515" s="552"/>
      <c r="F515" s="552"/>
      <c r="G515" s="556"/>
      <c r="H515" s="568"/>
      <c r="I515" s="313" t="s">
        <v>19</v>
      </c>
      <c r="J515" s="311">
        <v>0</v>
      </c>
      <c r="K515" s="311">
        <v>0</v>
      </c>
      <c r="L515" s="311">
        <v>0</v>
      </c>
      <c r="M515" s="311">
        <v>0</v>
      </c>
      <c r="N515" s="311">
        <v>0</v>
      </c>
      <c r="O515" s="311">
        <v>0</v>
      </c>
      <c r="P515" s="311">
        <v>0</v>
      </c>
      <c r="Q515" s="311">
        <v>0</v>
      </c>
      <c r="R515" s="311">
        <v>0</v>
      </c>
      <c r="S515" s="311">
        <v>0</v>
      </c>
      <c r="T515" s="311">
        <v>0</v>
      </c>
      <c r="U515" s="311">
        <v>0</v>
      </c>
      <c r="V515" s="313"/>
    </row>
    <row r="516" spans="1:22" x14ac:dyDescent="0.25">
      <c r="A516" s="552"/>
      <c r="B516" s="552"/>
      <c r="C516" s="552"/>
      <c r="D516" s="552"/>
      <c r="E516" s="552"/>
      <c r="F516" s="552"/>
      <c r="G516" s="556"/>
      <c r="H516" s="569" t="s">
        <v>20</v>
      </c>
      <c r="I516" s="418" t="s">
        <v>322</v>
      </c>
      <c r="J516" s="311">
        <v>0</v>
      </c>
      <c r="K516" s="311">
        <v>0</v>
      </c>
      <c r="L516" s="311">
        <v>0</v>
      </c>
      <c r="M516" s="311">
        <v>0</v>
      </c>
      <c r="N516" s="311">
        <v>0</v>
      </c>
      <c r="O516" s="311">
        <v>0</v>
      </c>
      <c r="P516" s="311">
        <v>0</v>
      </c>
      <c r="Q516" s="311">
        <v>0</v>
      </c>
      <c r="R516" s="311">
        <v>0</v>
      </c>
      <c r="S516" s="311">
        <v>0</v>
      </c>
      <c r="T516" s="311">
        <v>0</v>
      </c>
      <c r="U516" s="311">
        <v>0</v>
      </c>
      <c r="V516" s="313"/>
    </row>
    <row r="517" spans="1:22" x14ac:dyDescent="0.25">
      <c r="A517" s="552"/>
      <c r="B517" s="552"/>
      <c r="C517" s="552"/>
      <c r="D517" s="552"/>
      <c r="E517" s="552"/>
      <c r="F517" s="552"/>
      <c r="G517" s="556"/>
      <c r="H517" s="570"/>
      <c r="I517" s="418" t="s">
        <v>21</v>
      </c>
      <c r="J517" s="311">
        <v>0</v>
      </c>
      <c r="K517" s="311">
        <v>0</v>
      </c>
      <c r="L517" s="311">
        <v>0</v>
      </c>
      <c r="M517" s="311">
        <v>0</v>
      </c>
      <c r="N517" s="311">
        <v>0</v>
      </c>
      <c r="O517" s="311">
        <v>0</v>
      </c>
      <c r="P517" s="311">
        <v>0</v>
      </c>
      <c r="Q517" s="311">
        <v>0</v>
      </c>
      <c r="R517" s="311">
        <v>0</v>
      </c>
      <c r="S517" s="311">
        <v>0</v>
      </c>
      <c r="T517" s="311">
        <v>0</v>
      </c>
      <c r="U517" s="311">
        <v>0</v>
      </c>
      <c r="V517" s="313"/>
    </row>
    <row r="518" spans="1:22" x14ac:dyDescent="0.25">
      <c r="A518" s="552" t="s">
        <v>416</v>
      </c>
      <c r="B518" s="552"/>
      <c r="C518" s="552"/>
      <c r="D518" s="552"/>
      <c r="E518" s="552" t="s">
        <v>417</v>
      </c>
      <c r="F518" s="552" t="s">
        <v>246</v>
      </c>
      <c r="G518" s="551">
        <v>5000</v>
      </c>
      <c r="H518" s="564" t="s">
        <v>17</v>
      </c>
      <c r="I518" s="313" t="s">
        <v>317</v>
      </c>
      <c r="J518" s="311">
        <v>0</v>
      </c>
      <c r="K518" s="311">
        <v>0</v>
      </c>
      <c r="L518" s="311">
        <v>0</v>
      </c>
      <c r="M518" s="311">
        <v>0</v>
      </c>
      <c r="N518" s="311">
        <v>0</v>
      </c>
      <c r="O518" s="311">
        <v>0</v>
      </c>
      <c r="P518" s="311">
        <v>0</v>
      </c>
      <c r="Q518" s="311">
        <v>0</v>
      </c>
      <c r="R518" s="311">
        <v>0</v>
      </c>
      <c r="S518" s="311">
        <v>0</v>
      </c>
      <c r="T518" s="311">
        <v>0</v>
      </c>
      <c r="U518" s="311">
        <v>0</v>
      </c>
      <c r="V518" s="313"/>
    </row>
    <row r="519" spans="1:22" x14ac:dyDescent="0.25">
      <c r="A519" s="552"/>
      <c r="B519" s="552"/>
      <c r="C519" s="552"/>
      <c r="D519" s="552"/>
      <c r="E519" s="552"/>
      <c r="F519" s="552"/>
      <c r="G519" s="551"/>
      <c r="H519" s="565"/>
      <c r="I519" s="313" t="s">
        <v>318</v>
      </c>
      <c r="J519" s="311">
        <v>0</v>
      </c>
      <c r="K519" s="311">
        <v>0</v>
      </c>
      <c r="L519" s="311">
        <v>0</v>
      </c>
      <c r="M519" s="311">
        <v>0</v>
      </c>
      <c r="N519" s="311">
        <v>0</v>
      </c>
      <c r="O519" s="311">
        <v>0</v>
      </c>
      <c r="P519" s="311">
        <v>0</v>
      </c>
      <c r="Q519" s="311">
        <v>0</v>
      </c>
      <c r="R519" s="311">
        <v>0</v>
      </c>
      <c r="S519" s="311">
        <v>0</v>
      </c>
      <c r="T519" s="311">
        <v>0</v>
      </c>
      <c r="U519" s="311">
        <v>0</v>
      </c>
      <c r="V519" s="313"/>
    </row>
    <row r="520" spans="1:22" x14ac:dyDescent="0.25">
      <c r="A520" s="552"/>
      <c r="B520" s="552"/>
      <c r="C520" s="552"/>
      <c r="D520" s="552"/>
      <c r="E520" s="552"/>
      <c r="F520" s="552"/>
      <c r="G520" s="551"/>
      <c r="H520" s="565"/>
      <c r="I520" s="313" t="s">
        <v>319</v>
      </c>
      <c r="J520" s="311">
        <v>0</v>
      </c>
      <c r="K520" s="311">
        <v>0</v>
      </c>
      <c r="L520" s="311">
        <v>0</v>
      </c>
      <c r="M520" s="311">
        <v>0</v>
      </c>
      <c r="N520" s="311">
        <v>0</v>
      </c>
      <c r="O520" s="311">
        <v>0</v>
      </c>
      <c r="P520" s="311">
        <v>0</v>
      </c>
      <c r="Q520" s="311">
        <v>0</v>
      </c>
      <c r="R520" s="311">
        <v>0</v>
      </c>
      <c r="S520" s="311">
        <v>0</v>
      </c>
      <c r="T520" s="311">
        <v>0</v>
      </c>
      <c r="U520" s="311">
        <v>0</v>
      </c>
      <c r="V520" s="313"/>
    </row>
    <row r="521" spans="1:22" x14ac:dyDescent="0.25">
      <c r="A521" s="552"/>
      <c r="B521" s="552"/>
      <c r="C521" s="552"/>
      <c r="D521" s="552"/>
      <c r="E521" s="552"/>
      <c r="F521" s="552"/>
      <c r="G521" s="551"/>
      <c r="H521" s="565"/>
      <c r="I521" s="313" t="s">
        <v>320</v>
      </c>
      <c r="J521" s="311">
        <v>0</v>
      </c>
      <c r="K521" s="311">
        <v>0</v>
      </c>
      <c r="L521" s="311">
        <v>0</v>
      </c>
      <c r="M521" s="311">
        <v>0</v>
      </c>
      <c r="N521" s="311">
        <v>0</v>
      </c>
      <c r="O521" s="311">
        <v>0</v>
      </c>
      <c r="P521" s="311">
        <v>0</v>
      </c>
      <c r="Q521" s="311">
        <v>0</v>
      </c>
      <c r="R521" s="311">
        <v>0</v>
      </c>
      <c r="S521" s="311">
        <v>0</v>
      </c>
      <c r="T521" s="311">
        <v>0</v>
      </c>
      <c r="U521" s="311">
        <v>0</v>
      </c>
      <c r="V521" s="313"/>
    </row>
    <row r="522" spans="1:22" x14ac:dyDescent="0.25">
      <c r="A522" s="552"/>
      <c r="B522" s="552"/>
      <c r="C522" s="552"/>
      <c r="D522" s="552"/>
      <c r="E522" s="552"/>
      <c r="F522" s="552"/>
      <c r="G522" s="551"/>
      <c r="H522" s="565"/>
      <c r="I522" s="313" t="s">
        <v>321</v>
      </c>
      <c r="J522" s="311">
        <v>0</v>
      </c>
      <c r="K522" s="311">
        <v>0</v>
      </c>
      <c r="L522" s="311">
        <v>0</v>
      </c>
      <c r="M522" s="311">
        <v>0</v>
      </c>
      <c r="N522" s="311">
        <v>0</v>
      </c>
      <c r="O522" s="311">
        <v>0</v>
      </c>
      <c r="P522" s="311">
        <v>0</v>
      </c>
      <c r="Q522" s="311">
        <v>0</v>
      </c>
      <c r="R522" s="311">
        <v>0</v>
      </c>
      <c r="S522" s="311">
        <v>0</v>
      </c>
      <c r="T522" s="311">
        <v>0</v>
      </c>
      <c r="U522" s="311">
        <v>0</v>
      </c>
      <c r="V522" s="313"/>
    </row>
    <row r="523" spans="1:22" x14ac:dyDescent="0.25">
      <c r="A523" s="552"/>
      <c r="B523" s="552"/>
      <c r="C523" s="552"/>
      <c r="D523" s="552"/>
      <c r="E523" s="552"/>
      <c r="F523" s="552"/>
      <c r="G523" s="551"/>
      <c r="H523" s="566"/>
      <c r="I523" s="403" t="s">
        <v>303</v>
      </c>
      <c r="J523" s="311"/>
      <c r="K523" s="311"/>
      <c r="L523" s="311"/>
      <c r="M523" s="311"/>
      <c r="N523" s="311"/>
      <c r="O523" s="311"/>
      <c r="P523" s="311"/>
      <c r="Q523" s="311"/>
      <c r="R523" s="311"/>
      <c r="S523" s="311"/>
      <c r="T523" s="311"/>
      <c r="U523" s="311"/>
      <c r="V523" s="313"/>
    </row>
    <row r="524" spans="1:22" x14ac:dyDescent="0.25">
      <c r="A524" s="552"/>
      <c r="B524" s="552"/>
      <c r="C524" s="552"/>
      <c r="D524" s="552"/>
      <c r="E524" s="552"/>
      <c r="F524" s="552"/>
      <c r="G524" s="551"/>
      <c r="H524" s="567" t="s">
        <v>18</v>
      </c>
      <c r="I524" s="313" t="s">
        <v>22</v>
      </c>
      <c r="J524" s="311">
        <v>0</v>
      </c>
      <c r="K524" s="311">
        <v>0</v>
      </c>
      <c r="L524" s="311">
        <v>0</v>
      </c>
      <c r="M524" s="311">
        <v>0</v>
      </c>
      <c r="N524" s="311">
        <v>0</v>
      </c>
      <c r="O524" s="311">
        <v>0</v>
      </c>
      <c r="P524" s="311">
        <v>0</v>
      </c>
      <c r="Q524" s="311">
        <v>0</v>
      </c>
      <c r="R524" s="311">
        <v>0</v>
      </c>
      <c r="S524" s="311">
        <v>0</v>
      </c>
      <c r="T524" s="311">
        <v>0</v>
      </c>
      <c r="U524" s="311">
        <v>0</v>
      </c>
      <c r="V524" s="313"/>
    </row>
    <row r="525" spans="1:22" x14ac:dyDescent="0.25">
      <c r="A525" s="552"/>
      <c r="B525" s="552"/>
      <c r="C525" s="552"/>
      <c r="D525" s="552"/>
      <c r="E525" s="552"/>
      <c r="F525" s="552"/>
      <c r="G525" s="551"/>
      <c r="H525" s="568"/>
      <c r="I525" s="313" t="s">
        <v>19</v>
      </c>
      <c r="J525" s="311">
        <v>0</v>
      </c>
      <c r="K525" s="311">
        <v>0</v>
      </c>
      <c r="L525" s="311">
        <v>0</v>
      </c>
      <c r="M525" s="311">
        <v>0</v>
      </c>
      <c r="N525" s="311">
        <v>0</v>
      </c>
      <c r="O525" s="311">
        <v>0</v>
      </c>
      <c r="P525" s="311">
        <v>0</v>
      </c>
      <c r="Q525" s="311">
        <v>0</v>
      </c>
      <c r="R525" s="311">
        <v>0</v>
      </c>
      <c r="S525" s="311">
        <v>0</v>
      </c>
      <c r="T525" s="311">
        <v>0</v>
      </c>
      <c r="U525" s="311">
        <v>0</v>
      </c>
      <c r="V525" s="313"/>
    </row>
    <row r="526" spans="1:22" x14ac:dyDescent="0.25">
      <c r="A526" s="552"/>
      <c r="B526" s="552"/>
      <c r="C526" s="552"/>
      <c r="D526" s="552"/>
      <c r="E526" s="552"/>
      <c r="F526" s="552"/>
      <c r="G526" s="551"/>
      <c r="H526" s="569" t="s">
        <v>20</v>
      </c>
      <c r="I526" s="418" t="s">
        <v>322</v>
      </c>
      <c r="J526" s="311">
        <v>0</v>
      </c>
      <c r="K526" s="311">
        <v>0</v>
      </c>
      <c r="L526" s="311">
        <v>0</v>
      </c>
      <c r="M526" s="311">
        <v>0</v>
      </c>
      <c r="N526" s="311">
        <v>0</v>
      </c>
      <c r="O526" s="311">
        <v>0</v>
      </c>
      <c r="P526" s="311">
        <v>0</v>
      </c>
      <c r="Q526" s="311">
        <v>0</v>
      </c>
      <c r="R526" s="311">
        <v>0</v>
      </c>
      <c r="S526" s="311">
        <v>0</v>
      </c>
      <c r="T526" s="311">
        <v>0</v>
      </c>
      <c r="U526" s="311">
        <v>0</v>
      </c>
      <c r="V526" s="313"/>
    </row>
    <row r="527" spans="1:22" x14ac:dyDescent="0.25">
      <c r="A527" s="552"/>
      <c r="B527" s="552"/>
      <c r="C527" s="552"/>
      <c r="D527" s="552"/>
      <c r="E527" s="552"/>
      <c r="F527" s="552"/>
      <c r="G527" s="551"/>
      <c r="H527" s="570"/>
      <c r="I527" s="418" t="s">
        <v>21</v>
      </c>
      <c r="J527" s="311">
        <v>0</v>
      </c>
      <c r="K527" s="311">
        <v>0</v>
      </c>
      <c r="L527" s="311">
        <v>0</v>
      </c>
      <c r="M527" s="311">
        <v>0</v>
      </c>
      <c r="N527" s="311">
        <v>0</v>
      </c>
      <c r="O527" s="311">
        <v>0</v>
      </c>
      <c r="P527" s="311">
        <v>0</v>
      </c>
      <c r="Q527" s="311">
        <v>0</v>
      </c>
      <c r="R527" s="311">
        <v>0</v>
      </c>
      <c r="S527" s="311">
        <v>0</v>
      </c>
      <c r="T527" s="311">
        <v>0</v>
      </c>
      <c r="U527" s="311">
        <v>0</v>
      </c>
      <c r="V527" s="313"/>
    </row>
    <row r="528" spans="1:22" x14ac:dyDescent="0.25">
      <c r="A528" s="552"/>
      <c r="B528" s="552"/>
      <c r="C528" s="552"/>
      <c r="D528" s="552"/>
      <c r="E528" s="552"/>
      <c r="F528" s="552"/>
      <c r="G528" s="551"/>
      <c r="H528" s="564" t="s">
        <v>17</v>
      </c>
      <c r="I528" s="313" t="s">
        <v>317</v>
      </c>
      <c r="J528" s="311">
        <v>0</v>
      </c>
      <c r="K528" s="311">
        <v>0</v>
      </c>
      <c r="L528" s="311">
        <v>0</v>
      </c>
      <c r="M528" s="311">
        <v>0</v>
      </c>
      <c r="N528" s="311">
        <v>0</v>
      </c>
      <c r="O528" s="311">
        <v>0</v>
      </c>
      <c r="P528" s="311">
        <v>0</v>
      </c>
      <c r="Q528" s="311">
        <v>0</v>
      </c>
      <c r="R528" s="311">
        <v>0</v>
      </c>
      <c r="S528" s="311">
        <v>0</v>
      </c>
      <c r="T528" s="311">
        <v>0</v>
      </c>
      <c r="U528" s="311">
        <v>0</v>
      </c>
      <c r="V528" s="313"/>
    </row>
    <row r="529" spans="1:26" x14ac:dyDescent="0.25">
      <c r="A529" s="552"/>
      <c r="B529" s="552"/>
      <c r="C529" s="552"/>
      <c r="D529" s="552"/>
      <c r="E529" s="552"/>
      <c r="F529" s="552"/>
      <c r="G529" s="551"/>
      <c r="H529" s="565"/>
      <c r="I529" s="313" t="s">
        <v>318</v>
      </c>
      <c r="J529" s="311">
        <v>0</v>
      </c>
      <c r="K529" s="311">
        <v>0</v>
      </c>
      <c r="L529" s="311">
        <v>0</v>
      </c>
      <c r="M529" s="311">
        <v>0</v>
      </c>
      <c r="N529" s="311">
        <v>0</v>
      </c>
      <c r="O529" s="311">
        <v>0</v>
      </c>
      <c r="P529" s="311">
        <v>0</v>
      </c>
      <c r="Q529" s="311">
        <v>0</v>
      </c>
      <c r="R529" s="311">
        <v>0</v>
      </c>
      <c r="S529" s="311">
        <v>0</v>
      </c>
      <c r="T529" s="311">
        <v>0</v>
      </c>
      <c r="U529" s="311">
        <v>0</v>
      </c>
      <c r="V529" s="313"/>
    </row>
    <row r="530" spans="1:26" x14ac:dyDescent="0.25">
      <c r="A530" s="552"/>
      <c r="B530" s="552"/>
      <c r="C530" s="552"/>
      <c r="D530" s="552"/>
      <c r="E530" s="552"/>
      <c r="F530" s="552"/>
      <c r="G530" s="551"/>
      <c r="H530" s="565"/>
      <c r="I530" s="313" t="s">
        <v>319</v>
      </c>
      <c r="J530" s="311">
        <v>0</v>
      </c>
      <c r="K530" s="311">
        <v>0</v>
      </c>
      <c r="L530" s="311">
        <v>0</v>
      </c>
      <c r="M530" s="311">
        <v>0</v>
      </c>
      <c r="N530" s="311">
        <v>0</v>
      </c>
      <c r="O530" s="311">
        <v>0</v>
      </c>
      <c r="P530" s="311">
        <v>0</v>
      </c>
      <c r="Q530" s="311">
        <v>0</v>
      </c>
      <c r="R530" s="311">
        <v>0</v>
      </c>
      <c r="S530" s="311">
        <v>0</v>
      </c>
      <c r="T530" s="311">
        <v>0</v>
      </c>
      <c r="U530" s="311">
        <v>0</v>
      </c>
      <c r="V530" s="313"/>
    </row>
    <row r="531" spans="1:26" x14ac:dyDescent="0.25">
      <c r="A531" s="552"/>
      <c r="B531" s="552"/>
      <c r="C531" s="552"/>
      <c r="D531" s="552"/>
      <c r="E531" s="552"/>
      <c r="F531" s="552"/>
      <c r="G531" s="551"/>
      <c r="H531" s="565"/>
      <c r="I531" s="313" t="s">
        <v>320</v>
      </c>
      <c r="J531" s="311">
        <v>0</v>
      </c>
      <c r="K531" s="311">
        <v>0</v>
      </c>
      <c r="L531" s="311">
        <v>0</v>
      </c>
      <c r="M531" s="311">
        <v>0</v>
      </c>
      <c r="N531" s="311">
        <v>0</v>
      </c>
      <c r="O531" s="311">
        <v>0</v>
      </c>
      <c r="P531" s="311">
        <v>0</v>
      </c>
      <c r="Q531" s="311">
        <v>0</v>
      </c>
      <c r="R531" s="311">
        <v>0</v>
      </c>
      <c r="S531" s="311">
        <v>0</v>
      </c>
      <c r="T531" s="311">
        <v>0</v>
      </c>
      <c r="U531" s="311">
        <v>0</v>
      </c>
      <c r="V531" s="313"/>
    </row>
    <row r="532" spans="1:26" x14ac:dyDescent="0.25">
      <c r="A532" s="552"/>
      <c r="B532" s="552"/>
      <c r="C532" s="552"/>
      <c r="D532" s="552"/>
      <c r="E532" s="552"/>
      <c r="F532" s="552"/>
      <c r="G532" s="551"/>
      <c r="H532" s="565"/>
      <c r="I532" s="313" t="s">
        <v>321</v>
      </c>
      <c r="J532" s="311">
        <v>0</v>
      </c>
      <c r="K532" s="311">
        <v>0</v>
      </c>
      <c r="L532" s="311">
        <v>0</v>
      </c>
      <c r="M532" s="311">
        <v>0</v>
      </c>
      <c r="N532" s="311">
        <v>0</v>
      </c>
      <c r="O532" s="311">
        <v>0</v>
      </c>
      <c r="P532" s="311">
        <v>0</v>
      </c>
      <c r="Q532" s="311">
        <v>0</v>
      </c>
      <c r="R532" s="311">
        <v>0</v>
      </c>
      <c r="S532" s="311">
        <v>0</v>
      </c>
      <c r="T532" s="311">
        <v>0</v>
      </c>
      <c r="U532" s="311">
        <v>0</v>
      </c>
      <c r="V532" s="313"/>
    </row>
    <row r="533" spans="1:26" x14ac:dyDescent="0.25">
      <c r="A533" s="552"/>
      <c r="B533" s="552"/>
      <c r="C533" s="552"/>
      <c r="D533" s="552"/>
      <c r="E533" s="552"/>
      <c r="F533" s="552"/>
      <c r="G533" s="551"/>
      <c r="H533" s="566"/>
      <c r="I533" s="403" t="s">
        <v>303</v>
      </c>
      <c r="J533" s="311"/>
      <c r="K533" s="311"/>
      <c r="L533" s="311"/>
      <c r="M533" s="311"/>
      <c r="N533" s="311"/>
      <c r="O533" s="311"/>
      <c r="P533" s="311"/>
      <c r="Q533" s="311"/>
      <c r="R533" s="311"/>
      <c r="S533" s="311"/>
      <c r="T533" s="311"/>
      <c r="U533" s="311"/>
      <c r="V533" s="313"/>
    </row>
    <row r="534" spans="1:26" x14ac:dyDescent="0.25">
      <c r="A534" s="552"/>
      <c r="B534" s="552"/>
      <c r="C534" s="552"/>
      <c r="D534" s="552"/>
      <c r="E534" s="552"/>
      <c r="F534" s="552"/>
      <c r="G534" s="551"/>
      <c r="H534" s="567" t="s">
        <v>18</v>
      </c>
      <c r="I534" s="313" t="s">
        <v>22</v>
      </c>
      <c r="J534" s="311">
        <v>0</v>
      </c>
      <c r="K534" s="311">
        <v>0</v>
      </c>
      <c r="L534" s="311">
        <v>0</v>
      </c>
      <c r="M534" s="311">
        <v>0</v>
      </c>
      <c r="N534" s="311">
        <v>0</v>
      </c>
      <c r="O534" s="311">
        <v>0</v>
      </c>
      <c r="P534" s="311">
        <v>0</v>
      </c>
      <c r="Q534" s="311">
        <v>0</v>
      </c>
      <c r="R534" s="311">
        <v>0</v>
      </c>
      <c r="S534" s="311">
        <v>0</v>
      </c>
      <c r="T534" s="311">
        <v>0</v>
      </c>
      <c r="U534" s="311">
        <v>0</v>
      </c>
      <c r="V534" s="313"/>
    </row>
    <row r="535" spans="1:26" x14ac:dyDescent="0.25">
      <c r="A535" s="552"/>
      <c r="B535" s="552"/>
      <c r="C535" s="552"/>
      <c r="D535" s="552"/>
      <c r="E535" s="552"/>
      <c r="F535" s="552"/>
      <c r="G535" s="551"/>
      <c r="H535" s="568"/>
      <c r="I535" s="313" t="s">
        <v>19</v>
      </c>
      <c r="J535" s="311">
        <v>0</v>
      </c>
      <c r="K535" s="311">
        <v>0</v>
      </c>
      <c r="L535" s="311">
        <v>0</v>
      </c>
      <c r="M535" s="311">
        <v>0</v>
      </c>
      <c r="N535" s="311">
        <v>0</v>
      </c>
      <c r="O535" s="311">
        <v>0</v>
      </c>
      <c r="P535" s="311">
        <v>0</v>
      </c>
      <c r="Q535" s="311">
        <v>0</v>
      </c>
      <c r="R535" s="311">
        <v>0</v>
      </c>
      <c r="S535" s="311">
        <v>0</v>
      </c>
      <c r="T535" s="311">
        <v>0</v>
      </c>
      <c r="U535" s="311">
        <v>0</v>
      </c>
      <c r="V535" s="313"/>
    </row>
    <row r="536" spans="1:26" x14ac:dyDescent="0.25">
      <c r="A536" s="552"/>
      <c r="B536" s="552"/>
      <c r="C536" s="552"/>
      <c r="D536" s="552"/>
      <c r="E536" s="552"/>
      <c r="F536" s="552"/>
      <c r="G536" s="551"/>
      <c r="H536" s="569" t="s">
        <v>20</v>
      </c>
      <c r="I536" s="418" t="s">
        <v>322</v>
      </c>
      <c r="J536" s="311">
        <v>0</v>
      </c>
      <c r="K536" s="311">
        <v>0</v>
      </c>
      <c r="L536" s="311">
        <v>0</v>
      </c>
      <c r="M536" s="311">
        <v>0</v>
      </c>
      <c r="N536" s="311">
        <v>0</v>
      </c>
      <c r="O536" s="311">
        <v>0</v>
      </c>
      <c r="P536" s="311">
        <v>0</v>
      </c>
      <c r="Q536" s="311">
        <v>0</v>
      </c>
      <c r="R536" s="311">
        <v>0</v>
      </c>
      <c r="S536" s="311">
        <v>0</v>
      </c>
      <c r="T536" s="311">
        <v>0</v>
      </c>
      <c r="U536" s="311">
        <v>0</v>
      </c>
      <c r="V536" s="313"/>
    </row>
    <row r="537" spans="1:26" x14ac:dyDescent="0.25">
      <c r="A537" s="552"/>
      <c r="B537" s="552"/>
      <c r="C537" s="552"/>
      <c r="D537" s="552"/>
      <c r="E537" s="552"/>
      <c r="F537" s="552"/>
      <c r="G537" s="551"/>
      <c r="H537" s="570"/>
      <c r="I537" s="418" t="s">
        <v>21</v>
      </c>
      <c r="J537" s="311">
        <v>0</v>
      </c>
      <c r="K537" s="311">
        <v>0</v>
      </c>
      <c r="L537" s="311">
        <v>0</v>
      </c>
      <c r="M537" s="311">
        <v>0</v>
      </c>
      <c r="N537" s="311">
        <v>0</v>
      </c>
      <c r="O537" s="311">
        <v>0</v>
      </c>
      <c r="P537" s="311">
        <v>0</v>
      </c>
      <c r="Q537" s="311">
        <v>0</v>
      </c>
      <c r="R537" s="311">
        <v>0</v>
      </c>
      <c r="S537" s="311">
        <v>0</v>
      </c>
      <c r="T537" s="311">
        <v>0</v>
      </c>
      <c r="U537" s="311">
        <v>0</v>
      </c>
      <c r="V537" s="313"/>
    </row>
    <row r="539" spans="1:26" ht="15.75" thickBot="1" x14ac:dyDescent="0.3"/>
    <row r="540" spans="1:26" ht="27" thickBot="1" x14ac:dyDescent="0.3">
      <c r="A540" s="557" t="s">
        <v>227</v>
      </c>
      <c r="B540" s="558"/>
      <c r="C540" s="558"/>
      <c r="D540" s="558"/>
      <c r="E540" s="558"/>
      <c r="F540" s="412"/>
      <c r="G540" s="412"/>
      <c r="H540" s="571">
        <v>2022</v>
      </c>
      <c r="I540" s="572"/>
      <c r="J540" s="572"/>
      <c r="K540" s="572"/>
      <c r="L540" s="572"/>
      <c r="M540" s="572"/>
      <c r="N540" s="572"/>
      <c r="O540" s="572"/>
      <c r="P540" s="572"/>
      <c r="Q540" s="572"/>
      <c r="R540" s="572"/>
      <c r="S540" s="572"/>
      <c r="T540" s="573"/>
      <c r="U540" s="413"/>
      <c r="V540" s="574" t="s">
        <v>280</v>
      </c>
      <c r="W540" s="575"/>
      <c r="X540" s="575"/>
      <c r="Y540" s="575"/>
      <c r="Z540" s="576"/>
    </row>
    <row r="541" spans="1:26" x14ac:dyDescent="0.25">
      <c r="A541" s="559" t="s">
        <v>4</v>
      </c>
      <c r="B541" s="580" t="s">
        <v>5</v>
      </c>
      <c r="C541" s="580" t="s">
        <v>6</v>
      </c>
      <c r="D541" s="580" t="s">
        <v>7</v>
      </c>
      <c r="E541" s="580" t="s">
        <v>8</v>
      </c>
      <c r="F541" s="581" t="s">
        <v>281</v>
      </c>
      <c r="G541" s="581" t="s">
        <v>9</v>
      </c>
      <c r="H541" s="561" t="s">
        <v>10</v>
      </c>
      <c r="I541" s="553" t="s">
        <v>11</v>
      </c>
      <c r="J541" s="582" t="s">
        <v>12</v>
      </c>
      <c r="K541" s="583"/>
      <c r="L541" s="583"/>
      <c r="M541" s="583"/>
      <c r="N541" s="582" t="s">
        <v>13</v>
      </c>
      <c r="O541" s="583"/>
      <c r="P541" s="583"/>
      <c r="Q541" s="583"/>
      <c r="R541" s="582" t="s">
        <v>14</v>
      </c>
      <c r="S541" s="583"/>
      <c r="T541" s="583"/>
      <c r="U541" s="583"/>
      <c r="V541" s="577"/>
      <c r="W541" s="578"/>
      <c r="X541" s="578"/>
      <c r="Y541" s="578"/>
      <c r="Z541" s="579"/>
    </row>
    <row r="542" spans="1:26" ht="28.5" customHeight="1" x14ac:dyDescent="0.25">
      <c r="A542" s="560"/>
      <c r="B542" s="562"/>
      <c r="C542" s="562"/>
      <c r="D542" s="562"/>
      <c r="E542" s="562"/>
      <c r="F542" s="562"/>
      <c r="G542" s="562"/>
      <c r="H542" s="562"/>
      <c r="I542" s="554"/>
      <c r="J542" s="414" t="s">
        <v>230</v>
      </c>
      <c r="K542" s="414" t="s">
        <v>229</v>
      </c>
      <c r="L542" s="414" t="s">
        <v>231</v>
      </c>
      <c r="M542" s="415" t="s">
        <v>16</v>
      </c>
      <c r="N542" s="414" t="s">
        <v>230</v>
      </c>
      <c r="O542" s="414" t="s">
        <v>229</v>
      </c>
      <c r="P542" s="414" t="s">
        <v>231</v>
      </c>
      <c r="Q542" s="415" t="s">
        <v>16</v>
      </c>
      <c r="R542" s="414" t="s">
        <v>230</v>
      </c>
      <c r="S542" s="414" t="s">
        <v>229</v>
      </c>
      <c r="T542" s="414" t="s">
        <v>231</v>
      </c>
      <c r="U542" s="415" t="s">
        <v>16</v>
      </c>
      <c r="V542" s="416"/>
      <c r="W542" s="416"/>
      <c r="X542" s="416"/>
      <c r="Y542" s="416"/>
      <c r="Z542" s="416"/>
    </row>
    <row r="543" spans="1:26" ht="15" customHeight="1" x14ac:dyDescent="0.25">
      <c r="A543" s="552" t="s">
        <v>418</v>
      </c>
      <c r="B543" s="555">
        <v>15726</v>
      </c>
      <c r="C543" s="552" t="s">
        <v>419</v>
      </c>
      <c r="D543" s="552" t="s">
        <v>420</v>
      </c>
      <c r="E543" s="552" t="s">
        <v>421</v>
      </c>
      <c r="F543" s="552" t="s">
        <v>422</v>
      </c>
      <c r="G543" s="563">
        <v>10</v>
      </c>
      <c r="H543" s="564" t="s">
        <v>17</v>
      </c>
      <c r="I543" s="313" t="s">
        <v>317</v>
      </c>
      <c r="J543" s="311">
        <v>0</v>
      </c>
      <c r="K543" s="311">
        <v>0</v>
      </c>
      <c r="L543" s="311">
        <v>0</v>
      </c>
      <c r="M543" s="311">
        <v>0</v>
      </c>
      <c r="N543" s="311">
        <v>0</v>
      </c>
      <c r="O543" s="311">
        <v>0</v>
      </c>
      <c r="P543" s="311">
        <v>0</v>
      </c>
      <c r="Q543" s="311">
        <v>0</v>
      </c>
      <c r="R543" s="311">
        <v>0</v>
      </c>
      <c r="S543" s="311">
        <v>0</v>
      </c>
      <c r="T543" s="311">
        <v>0</v>
      </c>
      <c r="U543" s="311">
        <v>0</v>
      </c>
      <c r="V543" s="313"/>
    </row>
    <row r="544" spans="1:26" x14ac:dyDescent="0.25">
      <c r="A544" s="552"/>
      <c r="B544" s="555"/>
      <c r="C544" s="552"/>
      <c r="D544" s="552"/>
      <c r="E544" s="552"/>
      <c r="F544" s="552"/>
      <c r="G544" s="563"/>
      <c r="H544" s="565"/>
      <c r="I544" s="313" t="s">
        <v>318</v>
      </c>
      <c r="J544" s="311">
        <v>0</v>
      </c>
      <c r="K544" s="311">
        <v>0</v>
      </c>
      <c r="L544" s="311">
        <v>0</v>
      </c>
      <c r="M544" s="311">
        <v>0</v>
      </c>
      <c r="N544" s="311">
        <v>0</v>
      </c>
      <c r="O544" s="311">
        <v>0</v>
      </c>
      <c r="P544" s="311">
        <v>0</v>
      </c>
      <c r="Q544" s="311">
        <v>0</v>
      </c>
      <c r="R544" s="311">
        <v>0</v>
      </c>
      <c r="S544" s="311">
        <v>0</v>
      </c>
      <c r="T544" s="311">
        <v>0</v>
      </c>
      <c r="U544" s="311">
        <v>0</v>
      </c>
      <c r="V544" s="313"/>
    </row>
    <row r="545" spans="1:22" x14ac:dyDescent="0.25">
      <c r="A545" s="552"/>
      <c r="B545" s="555"/>
      <c r="C545" s="552"/>
      <c r="D545" s="552"/>
      <c r="E545" s="552"/>
      <c r="F545" s="552"/>
      <c r="G545" s="563"/>
      <c r="H545" s="565"/>
      <c r="I545" s="313" t="s">
        <v>319</v>
      </c>
      <c r="J545" s="311">
        <v>0</v>
      </c>
      <c r="K545" s="311">
        <v>0</v>
      </c>
      <c r="L545" s="311">
        <v>0</v>
      </c>
      <c r="M545" s="311">
        <v>0</v>
      </c>
      <c r="N545" s="311">
        <v>0</v>
      </c>
      <c r="O545" s="311">
        <v>0</v>
      </c>
      <c r="P545" s="311">
        <v>0</v>
      </c>
      <c r="Q545" s="311">
        <v>0</v>
      </c>
      <c r="R545" s="311">
        <v>0</v>
      </c>
      <c r="S545" s="311">
        <v>0</v>
      </c>
      <c r="T545" s="311">
        <v>0</v>
      </c>
      <c r="U545" s="311">
        <v>0</v>
      </c>
      <c r="V545" s="313"/>
    </row>
    <row r="546" spans="1:22" x14ac:dyDescent="0.25">
      <c r="A546" s="552"/>
      <c r="B546" s="555"/>
      <c r="C546" s="552"/>
      <c r="D546" s="552"/>
      <c r="E546" s="552"/>
      <c r="F546" s="552"/>
      <c r="G546" s="563"/>
      <c r="H546" s="565"/>
      <c r="I546" s="313" t="s">
        <v>320</v>
      </c>
      <c r="J546" s="311">
        <v>0</v>
      </c>
      <c r="K546" s="311">
        <v>0</v>
      </c>
      <c r="L546" s="311">
        <v>0</v>
      </c>
      <c r="M546" s="311">
        <v>0</v>
      </c>
      <c r="N546" s="311">
        <v>0</v>
      </c>
      <c r="O546" s="311">
        <v>0</v>
      </c>
      <c r="P546" s="311">
        <v>0</v>
      </c>
      <c r="Q546" s="311">
        <v>0</v>
      </c>
      <c r="R546" s="311">
        <v>0</v>
      </c>
      <c r="S546" s="311">
        <v>0</v>
      </c>
      <c r="T546" s="311">
        <v>0</v>
      </c>
      <c r="U546" s="311">
        <v>0</v>
      </c>
      <c r="V546" s="313"/>
    </row>
    <row r="547" spans="1:22" x14ac:dyDescent="0.25">
      <c r="A547" s="552"/>
      <c r="B547" s="555"/>
      <c r="C547" s="552"/>
      <c r="D547" s="552"/>
      <c r="E547" s="552"/>
      <c r="F547" s="552"/>
      <c r="G547" s="563"/>
      <c r="H547" s="565"/>
      <c r="I547" s="313" t="s">
        <v>321</v>
      </c>
      <c r="J547" s="311">
        <v>0</v>
      </c>
      <c r="K547" s="311">
        <v>0</v>
      </c>
      <c r="L547" s="311">
        <v>0</v>
      </c>
      <c r="M547" s="311">
        <v>0</v>
      </c>
      <c r="N547" s="311">
        <v>0</v>
      </c>
      <c r="O547" s="311">
        <v>0</v>
      </c>
      <c r="P547" s="311">
        <v>0</v>
      </c>
      <c r="Q547" s="311">
        <v>0</v>
      </c>
      <c r="R547" s="311">
        <v>0</v>
      </c>
      <c r="S547" s="311">
        <v>0</v>
      </c>
      <c r="T547" s="311">
        <v>0</v>
      </c>
      <c r="U547" s="311">
        <v>0</v>
      </c>
      <c r="V547" s="313"/>
    </row>
    <row r="548" spans="1:22" x14ac:dyDescent="0.25">
      <c r="A548" s="552"/>
      <c r="B548" s="555"/>
      <c r="C548" s="552"/>
      <c r="D548" s="552"/>
      <c r="E548" s="552"/>
      <c r="F548" s="552"/>
      <c r="G548" s="563"/>
      <c r="H548" s="566"/>
      <c r="I548" s="403" t="s">
        <v>303</v>
      </c>
      <c r="J548" s="311"/>
      <c r="K548" s="311"/>
      <c r="L548" s="311"/>
      <c r="M548" s="311"/>
      <c r="N548" s="311"/>
      <c r="O548" s="311"/>
      <c r="P548" s="311"/>
      <c r="Q548" s="311"/>
      <c r="R548" s="311"/>
      <c r="S548" s="311"/>
      <c r="T548" s="311"/>
      <c r="U548" s="311"/>
      <c r="V548" s="313"/>
    </row>
    <row r="549" spans="1:22" x14ac:dyDescent="0.25">
      <c r="A549" s="552"/>
      <c r="B549" s="555"/>
      <c r="C549" s="552"/>
      <c r="D549" s="552"/>
      <c r="E549" s="552"/>
      <c r="F549" s="552"/>
      <c r="G549" s="563"/>
      <c r="H549" s="567" t="s">
        <v>18</v>
      </c>
      <c r="I549" s="313" t="s">
        <v>22</v>
      </c>
      <c r="J549" s="311">
        <v>0</v>
      </c>
      <c r="K549" s="311">
        <v>0</v>
      </c>
      <c r="L549" s="311">
        <v>0</v>
      </c>
      <c r="M549" s="311">
        <v>0</v>
      </c>
      <c r="N549" s="311">
        <v>0</v>
      </c>
      <c r="O549" s="311">
        <v>0</v>
      </c>
      <c r="P549" s="311">
        <v>0</v>
      </c>
      <c r="Q549" s="311">
        <v>0</v>
      </c>
      <c r="R549" s="311">
        <v>0</v>
      </c>
      <c r="S549" s="311">
        <v>0</v>
      </c>
      <c r="T549" s="311">
        <v>0</v>
      </c>
      <c r="U549" s="311">
        <v>0</v>
      </c>
      <c r="V549" s="313"/>
    </row>
    <row r="550" spans="1:22" x14ac:dyDescent="0.25">
      <c r="A550" s="552"/>
      <c r="B550" s="555"/>
      <c r="C550" s="552"/>
      <c r="D550" s="552"/>
      <c r="E550" s="552"/>
      <c r="F550" s="552"/>
      <c r="G550" s="563"/>
      <c r="H550" s="568"/>
      <c r="I550" s="313" t="s">
        <v>19</v>
      </c>
      <c r="J550" s="311">
        <v>0</v>
      </c>
      <c r="K550" s="311">
        <v>0</v>
      </c>
      <c r="L550" s="311">
        <v>0</v>
      </c>
      <c r="M550" s="311">
        <v>0</v>
      </c>
      <c r="N550" s="311">
        <v>0</v>
      </c>
      <c r="O550" s="311">
        <v>0</v>
      </c>
      <c r="P550" s="311">
        <v>0</v>
      </c>
      <c r="Q550" s="311">
        <v>0</v>
      </c>
      <c r="R550" s="311">
        <v>0</v>
      </c>
      <c r="S550" s="311">
        <v>0</v>
      </c>
      <c r="T550" s="311">
        <v>0</v>
      </c>
      <c r="U550" s="311">
        <v>0</v>
      </c>
      <c r="V550" s="313"/>
    </row>
    <row r="551" spans="1:22" x14ac:dyDescent="0.25">
      <c r="A551" s="552"/>
      <c r="B551" s="555"/>
      <c r="C551" s="552"/>
      <c r="D551" s="552"/>
      <c r="E551" s="552"/>
      <c r="F551" s="552"/>
      <c r="G551" s="563"/>
      <c r="H551" s="569" t="s">
        <v>20</v>
      </c>
      <c r="I551" s="418" t="s">
        <v>322</v>
      </c>
      <c r="J551" s="311">
        <v>0</v>
      </c>
      <c r="K551" s="311">
        <v>0</v>
      </c>
      <c r="L551" s="311">
        <v>0</v>
      </c>
      <c r="M551" s="311">
        <v>0</v>
      </c>
      <c r="N551" s="311">
        <v>0</v>
      </c>
      <c r="O551" s="311">
        <v>0</v>
      </c>
      <c r="P551" s="311">
        <v>0</v>
      </c>
      <c r="Q551" s="311">
        <v>0</v>
      </c>
      <c r="R551" s="311">
        <v>0</v>
      </c>
      <c r="S551" s="311">
        <v>0</v>
      </c>
      <c r="T551" s="311">
        <v>0</v>
      </c>
      <c r="U551" s="311">
        <v>0</v>
      </c>
      <c r="V551" s="313"/>
    </row>
    <row r="552" spans="1:22" x14ac:dyDescent="0.25">
      <c r="A552" s="552"/>
      <c r="B552" s="555"/>
      <c r="C552" s="552"/>
      <c r="D552" s="552"/>
      <c r="E552" s="552"/>
      <c r="F552" s="552"/>
      <c r="G552" s="563"/>
      <c r="H552" s="570"/>
      <c r="I552" s="418" t="s">
        <v>21</v>
      </c>
      <c r="J552" s="311">
        <v>0</v>
      </c>
      <c r="K552" s="311">
        <v>0</v>
      </c>
      <c r="L552" s="311">
        <v>0</v>
      </c>
      <c r="M552" s="311">
        <v>0</v>
      </c>
      <c r="N552" s="311">
        <v>0</v>
      </c>
      <c r="O552" s="311">
        <v>0</v>
      </c>
      <c r="P552" s="311">
        <v>0</v>
      </c>
      <c r="Q552" s="311">
        <v>0</v>
      </c>
      <c r="R552" s="311">
        <v>0</v>
      </c>
      <c r="S552" s="311">
        <v>0</v>
      </c>
      <c r="T552" s="311">
        <v>0</v>
      </c>
      <c r="U552" s="311">
        <v>0</v>
      </c>
      <c r="V552" s="313"/>
    </row>
    <row r="553" spans="1:22" ht="15" customHeight="1" x14ac:dyDescent="0.25">
      <c r="A553" s="552"/>
      <c r="B553" s="555"/>
      <c r="C553" s="552"/>
      <c r="D553" s="552"/>
      <c r="E553" s="552" t="s">
        <v>423</v>
      </c>
      <c r="F553" s="552" t="s">
        <v>422</v>
      </c>
      <c r="G553" s="551">
        <v>5</v>
      </c>
      <c r="H553" s="564" t="s">
        <v>17</v>
      </c>
      <c r="I553" s="313" t="s">
        <v>317</v>
      </c>
      <c r="J553" s="311">
        <v>0</v>
      </c>
      <c r="K553" s="311">
        <v>0</v>
      </c>
      <c r="L553" s="311">
        <v>0</v>
      </c>
      <c r="M553" s="311">
        <v>0</v>
      </c>
      <c r="N553" s="311">
        <v>0</v>
      </c>
      <c r="O553" s="311">
        <v>0</v>
      </c>
      <c r="P553" s="311">
        <v>0</v>
      </c>
      <c r="Q553" s="311">
        <v>0</v>
      </c>
      <c r="R553" s="311">
        <v>0</v>
      </c>
      <c r="S553" s="311">
        <v>0</v>
      </c>
      <c r="T553" s="311">
        <v>0</v>
      </c>
      <c r="U553" s="311">
        <v>0</v>
      </c>
      <c r="V553" s="313"/>
    </row>
    <row r="554" spans="1:22" x14ac:dyDescent="0.25">
      <c r="A554" s="552"/>
      <c r="B554" s="555"/>
      <c r="C554" s="552"/>
      <c r="D554" s="552"/>
      <c r="E554" s="552"/>
      <c r="F554" s="552"/>
      <c r="G554" s="551"/>
      <c r="H554" s="565"/>
      <c r="I554" s="313" t="s">
        <v>318</v>
      </c>
      <c r="J554" s="311">
        <v>0</v>
      </c>
      <c r="K554" s="311">
        <v>0</v>
      </c>
      <c r="L554" s="311">
        <v>0</v>
      </c>
      <c r="M554" s="311">
        <v>0</v>
      </c>
      <c r="N554" s="311">
        <v>0</v>
      </c>
      <c r="O554" s="311">
        <v>0</v>
      </c>
      <c r="P554" s="311">
        <v>0</v>
      </c>
      <c r="Q554" s="311">
        <v>0</v>
      </c>
      <c r="R554" s="311">
        <v>0</v>
      </c>
      <c r="S554" s="311">
        <v>0</v>
      </c>
      <c r="T554" s="311">
        <v>0</v>
      </c>
      <c r="U554" s="311">
        <v>0</v>
      </c>
      <c r="V554" s="313"/>
    </row>
    <row r="555" spans="1:22" x14ac:dyDescent="0.25">
      <c r="A555" s="552"/>
      <c r="B555" s="555"/>
      <c r="C555" s="552"/>
      <c r="D555" s="552"/>
      <c r="E555" s="552"/>
      <c r="F555" s="552"/>
      <c r="G555" s="551"/>
      <c r="H555" s="565"/>
      <c r="I555" s="313" t="s">
        <v>319</v>
      </c>
      <c r="J555" s="311">
        <v>0</v>
      </c>
      <c r="K555" s="311">
        <v>0</v>
      </c>
      <c r="L555" s="311">
        <v>0</v>
      </c>
      <c r="M555" s="311">
        <v>0</v>
      </c>
      <c r="N555" s="311">
        <v>0</v>
      </c>
      <c r="O555" s="311">
        <v>0</v>
      </c>
      <c r="P555" s="311">
        <v>0</v>
      </c>
      <c r="Q555" s="311">
        <v>0</v>
      </c>
      <c r="R555" s="311">
        <v>0</v>
      </c>
      <c r="S555" s="311">
        <v>0</v>
      </c>
      <c r="T555" s="311">
        <v>0</v>
      </c>
      <c r="U555" s="311">
        <v>0</v>
      </c>
      <c r="V555" s="313"/>
    </row>
    <row r="556" spans="1:22" x14ac:dyDescent="0.25">
      <c r="A556" s="552"/>
      <c r="B556" s="555"/>
      <c r="C556" s="552"/>
      <c r="D556" s="552"/>
      <c r="E556" s="552"/>
      <c r="F556" s="552"/>
      <c r="G556" s="551"/>
      <c r="H556" s="565"/>
      <c r="I556" s="313" t="s">
        <v>320</v>
      </c>
      <c r="J556" s="311">
        <v>0</v>
      </c>
      <c r="K556" s="311">
        <v>0</v>
      </c>
      <c r="L556" s="311">
        <v>0</v>
      </c>
      <c r="M556" s="311">
        <v>0</v>
      </c>
      <c r="N556" s="311">
        <v>0</v>
      </c>
      <c r="O556" s="311">
        <v>0</v>
      </c>
      <c r="P556" s="311">
        <v>0</v>
      </c>
      <c r="Q556" s="311">
        <v>0</v>
      </c>
      <c r="R556" s="311">
        <v>0</v>
      </c>
      <c r="S556" s="311">
        <v>0</v>
      </c>
      <c r="T556" s="311">
        <v>0</v>
      </c>
      <c r="U556" s="311">
        <v>0</v>
      </c>
      <c r="V556" s="313"/>
    </row>
    <row r="557" spans="1:22" x14ac:dyDescent="0.25">
      <c r="A557" s="552"/>
      <c r="B557" s="555"/>
      <c r="C557" s="552"/>
      <c r="D557" s="552"/>
      <c r="E557" s="552"/>
      <c r="F557" s="552"/>
      <c r="G557" s="551"/>
      <c r="H557" s="565"/>
      <c r="I557" s="313" t="s">
        <v>321</v>
      </c>
      <c r="J557" s="311">
        <v>0</v>
      </c>
      <c r="K557" s="311">
        <v>0</v>
      </c>
      <c r="L557" s="311">
        <v>0</v>
      </c>
      <c r="M557" s="311">
        <v>0</v>
      </c>
      <c r="N557" s="311">
        <v>0</v>
      </c>
      <c r="O557" s="311">
        <v>0</v>
      </c>
      <c r="P557" s="311">
        <v>0</v>
      </c>
      <c r="Q557" s="311">
        <v>0</v>
      </c>
      <c r="R557" s="311">
        <v>0</v>
      </c>
      <c r="S557" s="311">
        <v>0</v>
      </c>
      <c r="T557" s="311">
        <v>0</v>
      </c>
      <c r="U557" s="311">
        <v>0</v>
      </c>
      <c r="V557" s="313"/>
    </row>
    <row r="558" spans="1:22" x14ac:dyDescent="0.25">
      <c r="A558" s="552"/>
      <c r="B558" s="555"/>
      <c r="C558" s="552"/>
      <c r="D558" s="552"/>
      <c r="E558" s="552"/>
      <c r="F558" s="552"/>
      <c r="G558" s="551"/>
      <c r="H558" s="566"/>
      <c r="I558" s="403" t="s">
        <v>303</v>
      </c>
      <c r="J558" s="311"/>
      <c r="K558" s="311"/>
      <c r="L558" s="311"/>
      <c r="M558" s="311"/>
      <c r="N558" s="311"/>
      <c r="O558" s="311"/>
      <c r="P558" s="311"/>
      <c r="Q558" s="311"/>
      <c r="R558" s="311"/>
      <c r="S558" s="311"/>
      <c r="T558" s="311"/>
      <c r="U558" s="311"/>
      <c r="V558" s="313"/>
    </row>
    <row r="559" spans="1:22" x14ac:dyDescent="0.25">
      <c r="A559" s="552"/>
      <c r="B559" s="555"/>
      <c r="C559" s="552"/>
      <c r="D559" s="552"/>
      <c r="E559" s="552"/>
      <c r="F559" s="552"/>
      <c r="G559" s="551"/>
      <c r="H559" s="567" t="s">
        <v>18</v>
      </c>
      <c r="I559" s="313" t="s">
        <v>22</v>
      </c>
      <c r="J559" s="311">
        <v>0</v>
      </c>
      <c r="K559" s="311">
        <v>0</v>
      </c>
      <c r="L559" s="311">
        <v>0</v>
      </c>
      <c r="M559" s="311">
        <v>0</v>
      </c>
      <c r="N559" s="311">
        <v>0</v>
      </c>
      <c r="O559" s="311">
        <v>0</v>
      </c>
      <c r="P559" s="311">
        <v>0</v>
      </c>
      <c r="Q559" s="311">
        <v>0</v>
      </c>
      <c r="R559" s="311">
        <v>0</v>
      </c>
      <c r="S559" s="311">
        <v>0</v>
      </c>
      <c r="T559" s="311">
        <v>0</v>
      </c>
      <c r="U559" s="311">
        <v>0</v>
      </c>
      <c r="V559" s="313"/>
    </row>
    <row r="560" spans="1:22" x14ac:dyDescent="0.25">
      <c r="A560" s="552"/>
      <c r="B560" s="555"/>
      <c r="C560" s="552"/>
      <c r="D560" s="552"/>
      <c r="E560" s="552"/>
      <c r="F560" s="552"/>
      <c r="G560" s="551"/>
      <c r="H560" s="568"/>
      <c r="I560" s="313" t="s">
        <v>19</v>
      </c>
      <c r="J560" s="311">
        <v>0</v>
      </c>
      <c r="K560" s="311">
        <v>0</v>
      </c>
      <c r="L560" s="311">
        <v>0</v>
      </c>
      <c r="M560" s="311">
        <v>0</v>
      </c>
      <c r="N560" s="311">
        <v>0</v>
      </c>
      <c r="O560" s="311">
        <v>0</v>
      </c>
      <c r="P560" s="311">
        <v>0</v>
      </c>
      <c r="Q560" s="311">
        <v>0</v>
      </c>
      <c r="R560" s="311">
        <v>0</v>
      </c>
      <c r="S560" s="311">
        <v>0</v>
      </c>
      <c r="T560" s="311">
        <v>0</v>
      </c>
      <c r="U560" s="311">
        <v>0</v>
      </c>
      <c r="V560" s="313"/>
    </row>
    <row r="561" spans="1:26" x14ac:dyDescent="0.25">
      <c r="A561" s="552"/>
      <c r="B561" s="555"/>
      <c r="C561" s="552"/>
      <c r="D561" s="552"/>
      <c r="E561" s="552"/>
      <c r="F561" s="552"/>
      <c r="G561" s="551"/>
      <c r="H561" s="569" t="s">
        <v>20</v>
      </c>
      <c r="I561" s="418" t="s">
        <v>322</v>
      </c>
      <c r="J561" s="311">
        <v>0</v>
      </c>
      <c r="K561" s="311">
        <v>0</v>
      </c>
      <c r="L561" s="311">
        <v>0</v>
      </c>
      <c r="M561" s="311">
        <v>0</v>
      </c>
      <c r="N561" s="311">
        <v>0</v>
      </c>
      <c r="O561" s="311">
        <v>0</v>
      </c>
      <c r="P561" s="311">
        <v>0</v>
      </c>
      <c r="Q561" s="311">
        <v>0</v>
      </c>
      <c r="R561" s="311">
        <v>0</v>
      </c>
      <c r="S561" s="311">
        <v>0</v>
      </c>
      <c r="T561" s="311">
        <v>0</v>
      </c>
      <c r="U561" s="311">
        <v>0</v>
      </c>
      <c r="V561" s="313"/>
    </row>
    <row r="562" spans="1:26" x14ac:dyDescent="0.25">
      <c r="A562" s="552"/>
      <c r="B562" s="555"/>
      <c r="C562" s="552"/>
      <c r="D562" s="552"/>
      <c r="E562" s="552"/>
      <c r="F562" s="552"/>
      <c r="G562" s="551"/>
      <c r="H562" s="570"/>
      <c r="I562" s="418" t="s">
        <v>21</v>
      </c>
      <c r="J562" s="311">
        <v>0</v>
      </c>
      <c r="K562" s="311">
        <v>0</v>
      </c>
      <c r="L562" s="311">
        <v>0</v>
      </c>
      <c r="M562" s="311">
        <v>0</v>
      </c>
      <c r="N562" s="311">
        <v>0</v>
      </c>
      <c r="O562" s="311">
        <v>0</v>
      </c>
      <c r="P562" s="311">
        <v>0</v>
      </c>
      <c r="Q562" s="311">
        <v>0</v>
      </c>
      <c r="R562" s="311">
        <v>0</v>
      </c>
      <c r="S562" s="311">
        <v>0</v>
      </c>
      <c r="T562" s="311">
        <v>0</v>
      </c>
      <c r="U562" s="311">
        <v>0</v>
      </c>
      <c r="V562" s="313"/>
    </row>
    <row r="563" spans="1:26" x14ac:dyDescent="0.25">
      <c r="A563" s="419"/>
      <c r="B563" s="309"/>
      <c r="C563" s="419"/>
      <c r="D563" s="419"/>
      <c r="E563" s="419"/>
      <c r="F563" s="419"/>
    </row>
    <row r="569" spans="1:26" ht="15.75" thickBot="1" x14ac:dyDescent="0.3"/>
    <row r="570" spans="1:26" ht="27" customHeight="1" thickBot="1" x14ac:dyDescent="0.3">
      <c r="W570" s="420"/>
      <c r="X570" s="420"/>
      <c r="Y570" s="420"/>
      <c r="Z570" s="421"/>
    </row>
    <row r="571" spans="1:26" ht="15.75" customHeight="1" thickBot="1" x14ac:dyDescent="0.3">
      <c r="A571" s="557" t="s">
        <v>227</v>
      </c>
      <c r="B571" s="558"/>
      <c r="C571" s="558"/>
      <c r="D571" s="558"/>
      <c r="E571" s="558"/>
      <c r="F571" s="412"/>
      <c r="G571" s="412"/>
      <c r="H571" s="422">
        <v>2022</v>
      </c>
      <c r="I571" s="423"/>
      <c r="J571" s="424"/>
      <c r="K571" s="424"/>
      <c r="L571" s="424"/>
      <c r="M571" s="424"/>
      <c r="N571" s="424"/>
      <c r="O571" s="424"/>
      <c r="P571" s="424"/>
      <c r="Q571" s="424"/>
      <c r="R571" s="424"/>
      <c r="S571" s="424"/>
      <c r="T571" s="413"/>
      <c r="U571" s="413"/>
      <c r="V571" s="425" t="s">
        <v>280</v>
      </c>
      <c r="W571" s="416"/>
      <c r="X571" s="416"/>
      <c r="Y571" s="416"/>
      <c r="Z571" s="426"/>
    </row>
    <row r="572" spans="1:26" x14ac:dyDescent="0.25">
      <c r="A572" s="559" t="s">
        <v>4</v>
      </c>
      <c r="B572" s="559" t="s">
        <v>5</v>
      </c>
      <c r="C572" s="559" t="s">
        <v>6</v>
      </c>
      <c r="D572" s="559" t="s">
        <v>7</v>
      </c>
      <c r="E572" s="559" t="s">
        <v>8</v>
      </c>
      <c r="F572" s="559" t="s">
        <v>281</v>
      </c>
      <c r="G572" s="559" t="s">
        <v>9</v>
      </c>
      <c r="H572" s="561" t="s">
        <v>10</v>
      </c>
      <c r="I572" s="553" t="s">
        <v>11</v>
      </c>
      <c r="J572" s="427" t="s">
        <v>12</v>
      </c>
      <c r="K572" s="428"/>
      <c r="L572" s="428"/>
      <c r="M572" s="428"/>
      <c r="N572" s="427" t="s">
        <v>13</v>
      </c>
      <c r="O572" s="428"/>
      <c r="P572" s="428"/>
      <c r="Q572" s="428"/>
      <c r="R572" s="427" t="s">
        <v>14</v>
      </c>
      <c r="S572" s="428"/>
      <c r="T572" s="428"/>
      <c r="U572" s="428"/>
      <c r="V572" s="429"/>
      <c r="W572" s="416"/>
      <c r="X572" s="416"/>
      <c r="Y572" s="416"/>
      <c r="Z572" s="416"/>
    </row>
    <row r="573" spans="1:26" ht="32.25" customHeight="1" x14ac:dyDescent="0.25">
      <c r="A573" s="560"/>
      <c r="B573" s="560"/>
      <c r="C573" s="560"/>
      <c r="D573" s="560"/>
      <c r="E573" s="560"/>
      <c r="F573" s="560"/>
      <c r="G573" s="560"/>
      <c r="H573" s="562"/>
      <c r="I573" s="554"/>
      <c r="J573" s="414" t="s">
        <v>230</v>
      </c>
      <c r="K573" s="414" t="s">
        <v>229</v>
      </c>
      <c r="L573" s="414" t="s">
        <v>231</v>
      </c>
      <c r="M573" s="415" t="s">
        <v>16</v>
      </c>
      <c r="N573" s="414" t="s">
        <v>230</v>
      </c>
      <c r="O573" s="414" t="s">
        <v>229</v>
      </c>
      <c r="P573" s="414" t="s">
        <v>231</v>
      </c>
      <c r="Q573" s="415" t="s">
        <v>16</v>
      </c>
      <c r="R573" s="414" t="s">
        <v>230</v>
      </c>
      <c r="S573" s="414" t="s">
        <v>229</v>
      </c>
      <c r="T573" s="414" t="s">
        <v>231</v>
      </c>
      <c r="U573" s="415" t="s">
        <v>16</v>
      </c>
      <c r="V573" s="416"/>
    </row>
    <row r="574" spans="1:26" x14ac:dyDescent="0.25">
      <c r="A574" s="552" t="s">
        <v>424</v>
      </c>
      <c r="B574" s="555">
        <v>15695</v>
      </c>
      <c r="C574" s="552" t="s">
        <v>425</v>
      </c>
      <c r="D574" s="552" t="s">
        <v>420</v>
      </c>
      <c r="E574" s="552" t="s">
        <v>426</v>
      </c>
      <c r="F574" s="552" t="s">
        <v>427</v>
      </c>
      <c r="G574" s="556">
        <v>5000</v>
      </c>
      <c r="H574" s="352" t="s">
        <v>17</v>
      </c>
      <c r="I574" s="313" t="s">
        <v>317</v>
      </c>
      <c r="J574" s="311">
        <v>0</v>
      </c>
      <c r="K574" s="311">
        <v>0</v>
      </c>
      <c r="L574" s="311">
        <v>0</v>
      </c>
      <c r="M574" s="311">
        <v>0</v>
      </c>
      <c r="N574" s="311">
        <v>0</v>
      </c>
      <c r="O574" s="311">
        <v>0</v>
      </c>
      <c r="P574" s="311">
        <v>0</v>
      </c>
      <c r="Q574" s="311">
        <v>0</v>
      </c>
      <c r="R574" s="311">
        <v>0</v>
      </c>
      <c r="S574" s="311">
        <v>0</v>
      </c>
      <c r="T574" s="311">
        <v>0</v>
      </c>
      <c r="U574" s="311">
        <v>0</v>
      </c>
      <c r="V574" s="313"/>
    </row>
    <row r="575" spans="1:26" x14ac:dyDescent="0.25">
      <c r="A575" s="552"/>
      <c r="B575" s="555"/>
      <c r="C575" s="552"/>
      <c r="D575" s="552"/>
      <c r="E575" s="552"/>
      <c r="F575" s="552"/>
      <c r="G575" s="556"/>
      <c r="H575" s="430"/>
      <c r="I575" s="313" t="s">
        <v>318</v>
      </c>
      <c r="J575" s="311">
        <v>0</v>
      </c>
      <c r="K575" s="311">
        <v>0</v>
      </c>
      <c r="L575" s="311">
        <v>0</v>
      </c>
      <c r="M575" s="311">
        <v>0</v>
      </c>
      <c r="N575" s="311">
        <v>0</v>
      </c>
      <c r="O575" s="311">
        <v>0</v>
      </c>
      <c r="P575" s="311">
        <v>0</v>
      </c>
      <c r="Q575" s="311">
        <v>0</v>
      </c>
      <c r="R575" s="311">
        <v>0</v>
      </c>
      <c r="S575" s="311">
        <v>0</v>
      </c>
      <c r="T575" s="311">
        <v>0</v>
      </c>
      <c r="U575" s="311">
        <v>0</v>
      </c>
      <c r="V575" s="313"/>
    </row>
    <row r="576" spans="1:26" x14ac:dyDescent="0.25">
      <c r="A576" s="552"/>
      <c r="B576" s="555"/>
      <c r="C576" s="552"/>
      <c r="D576" s="552"/>
      <c r="E576" s="552"/>
      <c r="F576" s="552"/>
      <c r="G576" s="556"/>
      <c r="H576" s="430"/>
      <c r="I576" s="313" t="s">
        <v>319</v>
      </c>
      <c r="J576" s="311">
        <v>0</v>
      </c>
      <c r="K576" s="311">
        <v>0</v>
      </c>
      <c r="L576" s="311">
        <v>0</v>
      </c>
      <c r="M576" s="311">
        <v>0</v>
      </c>
      <c r="N576" s="311">
        <v>0</v>
      </c>
      <c r="O576" s="311">
        <v>0</v>
      </c>
      <c r="P576" s="311">
        <v>0</v>
      </c>
      <c r="Q576" s="311">
        <v>0</v>
      </c>
      <c r="R576" s="311">
        <v>0</v>
      </c>
      <c r="S576" s="311">
        <v>0</v>
      </c>
      <c r="T576" s="311">
        <v>0</v>
      </c>
      <c r="U576" s="311">
        <v>0</v>
      </c>
      <c r="V576" s="313"/>
    </row>
    <row r="577" spans="1:22" x14ac:dyDescent="0.25">
      <c r="A577" s="552"/>
      <c r="B577" s="555"/>
      <c r="C577" s="552"/>
      <c r="D577" s="552"/>
      <c r="E577" s="552"/>
      <c r="F577" s="552"/>
      <c r="G577" s="556"/>
      <c r="H577" s="430"/>
      <c r="I577" s="313" t="s">
        <v>320</v>
      </c>
      <c r="J577" s="311">
        <v>0</v>
      </c>
      <c r="K577" s="311">
        <v>0</v>
      </c>
      <c r="L577" s="311">
        <v>0</v>
      </c>
      <c r="M577" s="311">
        <v>0</v>
      </c>
      <c r="N577" s="311">
        <v>0</v>
      </c>
      <c r="O577" s="311">
        <v>0</v>
      </c>
      <c r="P577" s="311">
        <v>0</v>
      </c>
      <c r="Q577" s="311">
        <v>0</v>
      </c>
      <c r="R577" s="311">
        <v>0</v>
      </c>
      <c r="S577" s="311">
        <v>0</v>
      </c>
      <c r="T577" s="311">
        <v>0</v>
      </c>
      <c r="U577" s="311">
        <v>0</v>
      </c>
      <c r="V577" s="313"/>
    </row>
    <row r="578" spans="1:22" x14ac:dyDescent="0.25">
      <c r="A578" s="552"/>
      <c r="B578" s="555"/>
      <c r="C578" s="552"/>
      <c r="D578" s="552"/>
      <c r="E578" s="552"/>
      <c r="F578" s="552"/>
      <c r="G578" s="556"/>
      <c r="H578" s="430"/>
      <c r="I578" s="313" t="s">
        <v>321</v>
      </c>
      <c r="J578" s="311">
        <v>0</v>
      </c>
      <c r="K578" s="311">
        <v>0</v>
      </c>
      <c r="L578" s="311">
        <v>0</v>
      </c>
      <c r="M578" s="311">
        <v>0</v>
      </c>
      <c r="N578" s="311">
        <v>0</v>
      </c>
      <c r="O578" s="311">
        <v>0</v>
      </c>
      <c r="P578" s="311">
        <v>0</v>
      </c>
      <c r="Q578" s="311">
        <v>0</v>
      </c>
      <c r="R578" s="311">
        <v>0</v>
      </c>
      <c r="S578" s="311">
        <v>0</v>
      </c>
      <c r="T578" s="311">
        <v>0</v>
      </c>
      <c r="U578" s="311">
        <v>0</v>
      </c>
      <c r="V578" s="313"/>
    </row>
    <row r="579" spans="1:22" x14ac:dyDescent="0.25">
      <c r="A579" s="552"/>
      <c r="B579" s="555"/>
      <c r="C579" s="552"/>
      <c r="D579" s="552"/>
      <c r="E579" s="552"/>
      <c r="F579" s="552"/>
      <c r="G579" s="556"/>
      <c r="H579" s="431"/>
      <c r="I579" s="403" t="s">
        <v>303</v>
      </c>
      <c r="J579" s="311"/>
      <c r="K579" s="311"/>
      <c r="L579" s="311"/>
      <c r="M579" s="311"/>
      <c r="N579" s="311"/>
      <c r="O579" s="311"/>
      <c r="P579" s="311"/>
      <c r="Q579" s="311"/>
      <c r="R579" s="311"/>
      <c r="S579" s="311"/>
      <c r="T579" s="311"/>
      <c r="U579" s="311"/>
      <c r="V579" s="313"/>
    </row>
    <row r="580" spans="1:22" x14ac:dyDescent="0.25">
      <c r="A580" s="552"/>
      <c r="B580" s="555"/>
      <c r="C580" s="552"/>
      <c r="D580" s="552"/>
      <c r="E580" s="552"/>
      <c r="F580" s="552"/>
      <c r="G580" s="556"/>
      <c r="H580" s="353" t="s">
        <v>18</v>
      </c>
      <c r="I580" s="313" t="s">
        <v>22</v>
      </c>
      <c r="J580" s="311">
        <v>0</v>
      </c>
      <c r="K580" s="311">
        <v>0</v>
      </c>
      <c r="L580" s="311">
        <v>0</v>
      </c>
      <c r="M580" s="311">
        <v>0</v>
      </c>
      <c r="N580" s="311">
        <v>0</v>
      </c>
      <c r="O580" s="311">
        <v>0</v>
      </c>
      <c r="P580" s="311">
        <v>0</v>
      </c>
      <c r="Q580" s="311">
        <v>0</v>
      </c>
      <c r="R580" s="311">
        <v>0</v>
      </c>
      <c r="S580" s="311">
        <v>0</v>
      </c>
      <c r="T580" s="311">
        <v>0</v>
      </c>
      <c r="U580" s="311">
        <v>0</v>
      </c>
      <c r="V580" s="313"/>
    </row>
    <row r="581" spans="1:22" x14ac:dyDescent="0.25">
      <c r="A581" s="552"/>
      <c r="B581" s="555"/>
      <c r="C581" s="552"/>
      <c r="D581" s="552"/>
      <c r="E581" s="552"/>
      <c r="F581" s="552"/>
      <c r="G581" s="556"/>
      <c r="H581" s="432"/>
      <c r="I581" s="313" t="s">
        <v>19</v>
      </c>
      <c r="J581" s="311">
        <v>0</v>
      </c>
      <c r="K581" s="311">
        <v>0</v>
      </c>
      <c r="L581" s="311">
        <v>0</v>
      </c>
      <c r="M581" s="311">
        <v>0</v>
      </c>
      <c r="N581" s="311">
        <v>0</v>
      </c>
      <c r="O581" s="311">
        <v>0</v>
      </c>
      <c r="P581" s="311">
        <v>0</v>
      </c>
      <c r="Q581" s="311">
        <v>0</v>
      </c>
      <c r="R581" s="311">
        <v>0</v>
      </c>
      <c r="S581" s="311">
        <v>0</v>
      </c>
      <c r="T581" s="311">
        <v>0</v>
      </c>
      <c r="U581" s="311">
        <v>0</v>
      </c>
      <c r="V581" s="313"/>
    </row>
    <row r="582" spans="1:22" x14ac:dyDescent="0.25">
      <c r="A582" s="552"/>
      <c r="B582" s="555"/>
      <c r="C582" s="552"/>
      <c r="D582" s="552"/>
      <c r="E582" s="552"/>
      <c r="F582" s="552"/>
      <c r="G582" s="556"/>
      <c r="H582" s="433" t="s">
        <v>20</v>
      </c>
      <c r="I582" s="418" t="s">
        <v>322</v>
      </c>
      <c r="J582" s="311">
        <v>0</v>
      </c>
      <c r="K582" s="311">
        <v>0</v>
      </c>
      <c r="L582" s="311">
        <v>0</v>
      </c>
      <c r="M582" s="311">
        <v>0</v>
      </c>
      <c r="N582" s="311">
        <v>0</v>
      </c>
      <c r="O582" s="311">
        <v>0</v>
      </c>
      <c r="P582" s="311">
        <v>0</v>
      </c>
      <c r="Q582" s="311">
        <v>0</v>
      </c>
      <c r="R582" s="311">
        <v>0</v>
      </c>
      <c r="S582" s="311">
        <v>0</v>
      </c>
      <c r="T582" s="311">
        <v>0</v>
      </c>
      <c r="U582" s="311">
        <v>0</v>
      </c>
      <c r="V582" s="313"/>
    </row>
    <row r="583" spans="1:22" x14ac:dyDescent="0.25">
      <c r="A583" s="552"/>
      <c r="B583" s="555"/>
      <c r="C583" s="552"/>
      <c r="D583" s="552"/>
      <c r="E583" s="552"/>
      <c r="F583" s="552"/>
      <c r="G583" s="556"/>
      <c r="H583" s="434"/>
      <c r="I583" s="418" t="s">
        <v>21</v>
      </c>
      <c r="J583" s="311">
        <v>0</v>
      </c>
      <c r="K583" s="311">
        <v>0</v>
      </c>
      <c r="L583" s="311">
        <v>0</v>
      </c>
      <c r="M583" s="311">
        <v>0</v>
      </c>
      <c r="N583" s="311">
        <v>0</v>
      </c>
      <c r="O583" s="311">
        <v>0</v>
      </c>
      <c r="P583" s="311">
        <v>0</v>
      </c>
      <c r="Q583" s="311">
        <v>0</v>
      </c>
      <c r="R583" s="311">
        <v>0</v>
      </c>
      <c r="S583" s="311">
        <v>0</v>
      </c>
      <c r="T583" s="311">
        <v>0</v>
      </c>
      <c r="U583" s="311">
        <v>0</v>
      </c>
      <c r="V583" s="313"/>
    </row>
    <row r="584" spans="1:22" x14ac:dyDescent="0.25">
      <c r="A584" s="552"/>
      <c r="B584" s="555"/>
      <c r="C584" s="552"/>
      <c r="D584" s="552"/>
      <c r="E584" s="552"/>
      <c r="F584" s="552"/>
      <c r="G584" s="556"/>
      <c r="H584" s="352" t="s">
        <v>17</v>
      </c>
      <c r="I584" s="313" t="s">
        <v>317</v>
      </c>
      <c r="J584" s="311">
        <v>0</v>
      </c>
      <c r="K584" s="311">
        <v>0</v>
      </c>
      <c r="L584" s="311">
        <v>0</v>
      </c>
      <c r="M584" s="311">
        <v>0</v>
      </c>
      <c r="N584" s="311">
        <v>0</v>
      </c>
      <c r="O584" s="311">
        <v>0</v>
      </c>
      <c r="P584" s="311">
        <v>0</v>
      </c>
      <c r="Q584" s="311">
        <v>0</v>
      </c>
      <c r="R584" s="311">
        <v>0</v>
      </c>
      <c r="S584" s="311">
        <v>0</v>
      </c>
      <c r="T584" s="311">
        <v>0</v>
      </c>
      <c r="U584" s="311">
        <v>0</v>
      </c>
      <c r="V584" s="313"/>
    </row>
    <row r="585" spans="1:22" x14ac:dyDescent="0.25">
      <c r="A585" s="552"/>
      <c r="B585" s="555"/>
      <c r="C585" s="552"/>
      <c r="D585" s="552"/>
      <c r="E585" s="552"/>
      <c r="F585" s="552"/>
      <c r="G585" s="556"/>
      <c r="H585" s="430"/>
      <c r="I585" s="313" t="s">
        <v>318</v>
      </c>
      <c r="J585" s="311">
        <v>0</v>
      </c>
      <c r="K585" s="311">
        <v>0</v>
      </c>
      <c r="L585" s="311">
        <v>0</v>
      </c>
      <c r="M585" s="311">
        <v>0</v>
      </c>
      <c r="N585" s="311">
        <v>0</v>
      </c>
      <c r="O585" s="311">
        <v>0</v>
      </c>
      <c r="P585" s="311">
        <v>0</v>
      </c>
      <c r="Q585" s="311">
        <v>0</v>
      </c>
      <c r="R585" s="311">
        <v>0</v>
      </c>
      <c r="S585" s="311">
        <v>0</v>
      </c>
      <c r="T585" s="311">
        <v>0</v>
      </c>
      <c r="U585" s="311">
        <v>0</v>
      </c>
      <c r="V585" s="313"/>
    </row>
    <row r="586" spans="1:22" x14ac:dyDescent="0.25">
      <c r="A586" s="552"/>
      <c r="B586" s="555"/>
      <c r="C586" s="552"/>
      <c r="D586" s="552"/>
      <c r="E586" s="552"/>
      <c r="F586" s="552"/>
      <c r="G586" s="556"/>
      <c r="H586" s="430"/>
      <c r="I586" s="313" t="s">
        <v>319</v>
      </c>
      <c r="J586" s="311">
        <v>0</v>
      </c>
      <c r="K586" s="311">
        <v>0</v>
      </c>
      <c r="L586" s="311">
        <v>0</v>
      </c>
      <c r="M586" s="311">
        <v>0</v>
      </c>
      <c r="N586" s="311">
        <v>0</v>
      </c>
      <c r="O586" s="311">
        <v>0</v>
      </c>
      <c r="P586" s="311">
        <v>0</v>
      </c>
      <c r="Q586" s="311">
        <v>0</v>
      </c>
      <c r="R586" s="311">
        <v>0</v>
      </c>
      <c r="S586" s="311">
        <v>0</v>
      </c>
      <c r="T586" s="311">
        <v>0</v>
      </c>
      <c r="U586" s="311">
        <v>0</v>
      </c>
      <c r="V586" s="313"/>
    </row>
    <row r="587" spans="1:22" x14ac:dyDescent="0.25">
      <c r="A587" s="552"/>
      <c r="B587" s="555"/>
      <c r="C587" s="552"/>
      <c r="D587" s="552"/>
      <c r="E587" s="552"/>
      <c r="F587" s="552"/>
      <c r="G587" s="556"/>
      <c r="H587" s="430"/>
      <c r="I587" s="313" t="s">
        <v>320</v>
      </c>
      <c r="J587" s="311">
        <v>0</v>
      </c>
      <c r="K587" s="311">
        <v>0</v>
      </c>
      <c r="L587" s="311">
        <v>0</v>
      </c>
      <c r="M587" s="311">
        <v>0</v>
      </c>
      <c r="N587" s="311">
        <v>0</v>
      </c>
      <c r="O587" s="311">
        <v>0</v>
      </c>
      <c r="P587" s="311">
        <v>0</v>
      </c>
      <c r="Q587" s="311">
        <v>0</v>
      </c>
      <c r="R587" s="311">
        <v>0</v>
      </c>
      <c r="S587" s="311">
        <v>0</v>
      </c>
      <c r="T587" s="311">
        <v>0</v>
      </c>
      <c r="U587" s="311">
        <v>0</v>
      </c>
      <c r="V587" s="313"/>
    </row>
    <row r="588" spans="1:22" x14ac:dyDescent="0.25">
      <c r="A588" s="552"/>
      <c r="B588" s="555"/>
      <c r="C588" s="552"/>
      <c r="D588" s="552"/>
      <c r="E588" s="552"/>
      <c r="F588" s="552"/>
      <c r="G588" s="556"/>
      <c r="H588" s="430"/>
      <c r="I588" s="313" t="s">
        <v>321</v>
      </c>
      <c r="J588" s="311">
        <v>0</v>
      </c>
      <c r="K588" s="311">
        <v>0</v>
      </c>
      <c r="L588" s="311">
        <v>0</v>
      </c>
      <c r="M588" s="311">
        <v>0</v>
      </c>
      <c r="N588" s="311">
        <v>0</v>
      </c>
      <c r="O588" s="311">
        <v>0</v>
      </c>
      <c r="P588" s="311">
        <v>0</v>
      </c>
      <c r="Q588" s="311">
        <v>0</v>
      </c>
      <c r="R588" s="311">
        <v>0</v>
      </c>
      <c r="S588" s="311">
        <v>0</v>
      </c>
      <c r="T588" s="311">
        <v>0</v>
      </c>
      <c r="U588" s="311">
        <v>0</v>
      </c>
      <c r="V588" s="313"/>
    </row>
    <row r="589" spans="1:22" x14ac:dyDescent="0.25">
      <c r="A589" s="552"/>
      <c r="B589" s="555"/>
      <c r="C589" s="552"/>
      <c r="D589" s="552"/>
      <c r="E589" s="552"/>
      <c r="F589" s="552"/>
      <c r="G589" s="556"/>
      <c r="H589" s="431"/>
      <c r="I589" s="403" t="s">
        <v>303</v>
      </c>
      <c r="J589" s="311"/>
      <c r="K589" s="311"/>
      <c r="L589" s="311"/>
      <c r="M589" s="311"/>
      <c r="N589" s="311"/>
      <c r="O589" s="311"/>
      <c r="P589" s="311"/>
      <c r="Q589" s="311"/>
      <c r="R589" s="311"/>
      <c r="S589" s="311"/>
      <c r="T589" s="311"/>
      <c r="U589" s="311"/>
      <c r="V589" s="313"/>
    </row>
    <row r="590" spans="1:22" x14ac:dyDescent="0.25">
      <c r="A590" s="552"/>
      <c r="B590" s="555"/>
      <c r="C590" s="552"/>
      <c r="D590" s="552"/>
      <c r="E590" s="552"/>
      <c r="F590" s="552"/>
      <c r="G590" s="556"/>
      <c r="H590" s="353" t="s">
        <v>18</v>
      </c>
      <c r="I590" s="313" t="s">
        <v>22</v>
      </c>
      <c r="J590" s="311">
        <v>0</v>
      </c>
      <c r="K590" s="311">
        <v>0</v>
      </c>
      <c r="L590" s="311">
        <v>0</v>
      </c>
      <c r="M590" s="311">
        <v>0</v>
      </c>
      <c r="N590" s="311">
        <v>0</v>
      </c>
      <c r="O590" s="311">
        <v>0</v>
      </c>
      <c r="P590" s="311">
        <v>0</v>
      </c>
      <c r="Q590" s="311">
        <v>0</v>
      </c>
      <c r="R590" s="311">
        <v>0</v>
      </c>
      <c r="S590" s="311">
        <v>0</v>
      </c>
      <c r="T590" s="311">
        <v>0</v>
      </c>
      <c r="U590" s="311">
        <v>0</v>
      </c>
      <c r="V590" s="313"/>
    </row>
    <row r="591" spans="1:22" x14ac:dyDescent="0.25">
      <c r="A591" s="552"/>
      <c r="B591" s="555"/>
      <c r="C591" s="552"/>
      <c r="D591" s="552"/>
      <c r="E591" s="552"/>
      <c r="F591" s="552"/>
      <c r="G591" s="556"/>
      <c r="H591" s="432"/>
      <c r="I591" s="313" t="s">
        <v>19</v>
      </c>
      <c r="J591" s="311">
        <v>0</v>
      </c>
      <c r="K591" s="311">
        <v>0</v>
      </c>
      <c r="L591" s="311">
        <v>0</v>
      </c>
      <c r="M591" s="311">
        <v>0</v>
      </c>
      <c r="N591" s="311">
        <v>0</v>
      </c>
      <c r="O591" s="311">
        <v>0</v>
      </c>
      <c r="P591" s="311">
        <v>0</v>
      </c>
      <c r="Q591" s="311">
        <v>0</v>
      </c>
      <c r="R591" s="311">
        <v>0</v>
      </c>
      <c r="S591" s="311">
        <v>0</v>
      </c>
      <c r="T591" s="311">
        <v>0</v>
      </c>
      <c r="U591" s="311">
        <v>0</v>
      </c>
      <c r="V591" s="313"/>
    </row>
    <row r="592" spans="1:22" x14ac:dyDescent="0.25">
      <c r="A592" s="552"/>
      <c r="B592" s="555"/>
      <c r="C592" s="552"/>
      <c r="D592" s="552"/>
      <c r="E592" s="552"/>
      <c r="F592" s="552"/>
      <c r="G592" s="556"/>
      <c r="H592" s="433" t="s">
        <v>20</v>
      </c>
      <c r="I592" s="418" t="s">
        <v>322</v>
      </c>
      <c r="J592" s="311">
        <v>0</v>
      </c>
      <c r="K592" s="311">
        <v>0</v>
      </c>
      <c r="L592" s="311">
        <v>0</v>
      </c>
      <c r="M592" s="311">
        <v>0</v>
      </c>
      <c r="N592" s="311">
        <v>0</v>
      </c>
      <c r="O592" s="311">
        <v>0</v>
      </c>
      <c r="P592" s="311">
        <v>0</v>
      </c>
      <c r="Q592" s="311">
        <v>0</v>
      </c>
      <c r="R592" s="311">
        <v>0</v>
      </c>
      <c r="S592" s="311">
        <v>0</v>
      </c>
      <c r="T592" s="311">
        <v>0</v>
      </c>
      <c r="U592" s="311">
        <v>0</v>
      </c>
      <c r="V592" s="313"/>
    </row>
    <row r="593" spans="1:22" x14ac:dyDescent="0.25">
      <c r="A593" s="552"/>
      <c r="B593" s="555"/>
      <c r="C593" s="552"/>
      <c r="D593" s="552"/>
      <c r="E593" s="552"/>
      <c r="F593" s="552"/>
      <c r="G593" s="556"/>
      <c r="H593" s="434"/>
      <c r="I593" s="418" t="s">
        <v>21</v>
      </c>
      <c r="J593" s="311">
        <v>0</v>
      </c>
      <c r="K593" s="311">
        <v>0</v>
      </c>
      <c r="L593" s="311">
        <v>0</v>
      </c>
      <c r="M593" s="311">
        <v>0</v>
      </c>
      <c r="N593" s="311">
        <v>0</v>
      </c>
      <c r="O593" s="311">
        <v>0</v>
      </c>
      <c r="P593" s="311">
        <v>0</v>
      </c>
      <c r="Q593" s="311">
        <v>0</v>
      </c>
      <c r="R593" s="311">
        <v>0</v>
      </c>
      <c r="S593" s="311">
        <v>0</v>
      </c>
      <c r="T593" s="311">
        <v>0</v>
      </c>
      <c r="U593" s="311">
        <v>0</v>
      </c>
      <c r="V593" s="313"/>
    </row>
    <row r="594" spans="1:22" x14ac:dyDescent="0.25">
      <c r="A594" s="552"/>
      <c r="B594" s="555"/>
      <c r="C594" s="552"/>
      <c r="D594" s="552"/>
      <c r="E594" s="552" t="s">
        <v>428</v>
      </c>
      <c r="F594" s="552" t="s">
        <v>429</v>
      </c>
      <c r="G594" s="551">
        <v>5</v>
      </c>
      <c r="H594" s="352" t="s">
        <v>17</v>
      </c>
      <c r="I594" s="313" t="s">
        <v>317</v>
      </c>
      <c r="J594" s="311">
        <v>0</v>
      </c>
      <c r="K594" s="311">
        <v>0</v>
      </c>
      <c r="L594" s="311">
        <v>0</v>
      </c>
      <c r="M594" s="311">
        <v>0</v>
      </c>
      <c r="N594" s="311">
        <v>0</v>
      </c>
      <c r="O594" s="311">
        <v>0</v>
      </c>
      <c r="P594" s="311">
        <v>0</v>
      </c>
      <c r="Q594" s="311">
        <v>0</v>
      </c>
      <c r="R594" s="311">
        <v>0</v>
      </c>
      <c r="S594" s="311">
        <v>0</v>
      </c>
      <c r="T594" s="311">
        <v>0</v>
      </c>
      <c r="U594" s="311">
        <v>0</v>
      </c>
      <c r="V594" s="313"/>
    </row>
    <row r="595" spans="1:22" x14ac:dyDescent="0.25">
      <c r="A595" s="552"/>
      <c r="B595" s="555"/>
      <c r="C595" s="552"/>
      <c r="D595" s="552"/>
      <c r="E595" s="552"/>
      <c r="F595" s="552"/>
      <c r="G595" s="551"/>
      <c r="H595" s="430"/>
      <c r="I595" s="313" t="s">
        <v>318</v>
      </c>
      <c r="J595" s="311">
        <v>0</v>
      </c>
      <c r="K595" s="311">
        <v>0</v>
      </c>
      <c r="L595" s="311">
        <v>0</v>
      </c>
      <c r="M595" s="311">
        <v>0</v>
      </c>
      <c r="N595" s="311">
        <v>0</v>
      </c>
      <c r="O595" s="311">
        <v>0</v>
      </c>
      <c r="P595" s="311">
        <v>0</v>
      </c>
      <c r="Q595" s="311">
        <v>0</v>
      </c>
      <c r="R595" s="311">
        <v>0</v>
      </c>
      <c r="S595" s="311">
        <v>0</v>
      </c>
      <c r="T595" s="311">
        <v>0</v>
      </c>
      <c r="U595" s="311">
        <v>0</v>
      </c>
      <c r="V595" s="313"/>
    </row>
    <row r="596" spans="1:22" x14ac:dyDescent="0.25">
      <c r="A596" s="552"/>
      <c r="B596" s="555"/>
      <c r="C596" s="552"/>
      <c r="D596" s="552"/>
      <c r="E596" s="552"/>
      <c r="F596" s="552"/>
      <c r="G596" s="551"/>
      <c r="H596" s="430"/>
      <c r="I596" s="313" t="s">
        <v>319</v>
      </c>
      <c r="J596" s="311">
        <v>0</v>
      </c>
      <c r="K596" s="311">
        <v>0</v>
      </c>
      <c r="L596" s="311">
        <v>0</v>
      </c>
      <c r="M596" s="311">
        <v>0</v>
      </c>
      <c r="N596" s="311">
        <v>0</v>
      </c>
      <c r="O596" s="311">
        <v>0</v>
      </c>
      <c r="P596" s="311">
        <v>0</v>
      </c>
      <c r="Q596" s="311">
        <v>0</v>
      </c>
      <c r="R596" s="311">
        <v>0</v>
      </c>
      <c r="S596" s="311">
        <v>0</v>
      </c>
      <c r="T596" s="311">
        <v>0</v>
      </c>
      <c r="U596" s="311">
        <v>0</v>
      </c>
      <c r="V596" s="313"/>
    </row>
    <row r="597" spans="1:22" x14ac:dyDescent="0.25">
      <c r="A597" s="552"/>
      <c r="B597" s="555"/>
      <c r="C597" s="552"/>
      <c r="D597" s="552"/>
      <c r="E597" s="552"/>
      <c r="F597" s="552"/>
      <c r="G597" s="551"/>
      <c r="H597" s="430"/>
      <c r="I597" s="313" t="s">
        <v>320</v>
      </c>
      <c r="J597" s="311">
        <v>0</v>
      </c>
      <c r="K597" s="311">
        <v>0</v>
      </c>
      <c r="L597" s="311">
        <v>0</v>
      </c>
      <c r="M597" s="311">
        <v>0</v>
      </c>
      <c r="N597" s="311">
        <v>0</v>
      </c>
      <c r="O597" s="311">
        <v>0</v>
      </c>
      <c r="P597" s="311">
        <v>0</v>
      </c>
      <c r="Q597" s="311">
        <v>0</v>
      </c>
      <c r="R597" s="311">
        <v>0</v>
      </c>
      <c r="S597" s="311">
        <v>0</v>
      </c>
      <c r="T597" s="311">
        <v>0</v>
      </c>
      <c r="U597" s="311">
        <v>0</v>
      </c>
      <c r="V597" s="313"/>
    </row>
    <row r="598" spans="1:22" x14ac:dyDescent="0.25">
      <c r="A598" s="552"/>
      <c r="B598" s="555"/>
      <c r="C598" s="552"/>
      <c r="D598" s="552"/>
      <c r="E598" s="552"/>
      <c r="F598" s="552"/>
      <c r="G598" s="551"/>
      <c r="H598" s="430"/>
      <c r="I598" s="313" t="s">
        <v>321</v>
      </c>
      <c r="J598" s="311">
        <v>0</v>
      </c>
      <c r="K598" s="311">
        <v>0</v>
      </c>
      <c r="L598" s="311">
        <v>0</v>
      </c>
      <c r="M598" s="311">
        <v>0</v>
      </c>
      <c r="N598" s="311">
        <v>0</v>
      </c>
      <c r="O598" s="311">
        <v>0</v>
      </c>
      <c r="P598" s="311">
        <v>0</v>
      </c>
      <c r="Q598" s="311">
        <v>0</v>
      </c>
      <c r="R598" s="311">
        <v>0</v>
      </c>
      <c r="S598" s="311">
        <v>0</v>
      </c>
      <c r="T598" s="311">
        <v>0</v>
      </c>
      <c r="U598" s="311">
        <v>0</v>
      </c>
      <c r="V598" s="313"/>
    </row>
    <row r="599" spans="1:22" x14ac:dyDescent="0.25">
      <c r="A599" s="552"/>
      <c r="B599" s="555"/>
      <c r="C599" s="552"/>
      <c r="D599" s="552"/>
      <c r="E599" s="552"/>
      <c r="F599" s="552"/>
      <c r="G599" s="551"/>
      <c r="H599" s="431"/>
      <c r="I599" s="403" t="s">
        <v>303</v>
      </c>
      <c r="J599" s="311"/>
      <c r="K599" s="311"/>
      <c r="L599" s="311"/>
      <c r="M599" s="311"/>
      <c r="N599" s="311"/>
      <c r="O599" s="311"/>
      <c r="P599" s="311"/>
      <c r="Q599" s="311"/>
      <c r="R599" s="311"/>
      <c r="S599" s="311"/>
      <c r="T599" s="311"/>
      <c r="U599" s="311"/>
      <c r="V599" s="313"/>
    </row>
    <row r="600" spans="1:22" x14ac:dyDescent="0.25">
      <c r="A600" s="552"/>
      <c r="B600" s="555"/>
      <c r="C600" s="552"/>
      <c r="D600" s="552"/>
      <c r="E600" s="552"/>
      <c r="F600" s="552"/>
      <c r="G600" s="551"/>
      <c r="H600" s="353" t="s">
        <v>18</v>
      </c>
      <c r="I600" s="313" t="s">
        <v>22</v>
      </c>
      <c r="J600" s="311">
        <v>0</v>
      </c>
      <c r="K600" s="311">
        <v>0</v>
      </c>
      <c r="L600" s="311">
        <v>0</v>
      </c>
      <c r="M600" s="311">
        <v>0</v>
      </c>
      <c r="N600" s="311">
        <v>0</v>
      </c>
      <c r="O600" s="311">
        <v>0</v>
      </c>
      <c r="P600" s="311">
        <v>0</v>
      </c>
      <c r="Q600" s="311">
        <v>0</v>
      </c>
      <c r="R600" s="311">
        <v>0</v>
      </c>
      <c r="S600" s="311">
        <v>0</v>
      </c>
      <c r="T600" s="311">
        <v>0</v>
      </c>
      <c r="U600" s="311">
        <v>0</v>
      </c>
      <c r="V600" s="313"/>
    </row>
    <row r="601" spans="1:22" x14ac:dyDescent="0.25">
      <c r="A601" s="552"/>
      <c r="B601" s="555"/>
      <c r="C601" s="552"/>
      <c r="D601" s="552"/>
      <c r="E601" s="552"/>
      <c r="F601" s="552"/>
      <c r="G601" s="551"/>
      <c r="H601" s="432"/>
      <c r="I601" s="313" t="s">
        <v>19</v>
      </c>
      <c r="J601" s="311">
        <v>0</v>
      </c>
      <c r="K601" s="311">
        <v>0</v>
      </c>
      <c r="L601" s="311">
        <v>0</v>
      </c>
      <c r="M601" s="311">
        <v>0</v>
      </c>
      <c r="N601" s="311">
        <v>0</v>
      </c>
      <c r="O601" s="311">
        <v>0</v>
      </c>
      <c r="P601" s="311">
        <v>0</v>
      </c>
      <c r="Q601" s="311">
        <v>0</v>
      </c>
      <c r="R601" s="311">
        <v>0</v>
      </c>
      <c r="S601" s="311">
        <v>0</v>
      </c>
      <c r="T601" s="311">
        <v>0</v>
      </c>
      <c r="U601" s="311">
        <v>0</v>
      </c>
      <c r="V601" s="313"/>
    </row>
    <row r="602" spans="1:22" x14ac:dyDescent="0.25">
      <c r="A602" s="552"/>
      <c r="B602" s="555"/>
      <c r="C602" s="552"/>
      <c r="D602" s="552"/>
      <c r="E602" s="552"/>
      <c r="F602" s="552"/>
      <c r="G602" s="551"/>
      <c r="H602" s="433" t="s">
        <v>20</v>
      </c>
      <c r="I602" s="418" t="s">
        <v>322</v>
      </c>
      <c r="J602" s="311">
        <v>0</v>
      </c>
      <c r="K602" s="311">
        <v>0</v>
      </c>
      <c r="L602" s="311">
        <v>0</v>
      </c>
      <c r="M602" s="311">
        <v>0</v>
      </c>
      <c r="N602" s="311">
        <v>0</v>
      </c>
      <c r="O602" s="311">
        <v>0</v>
      </c>
      <c r="P602" s="311">
        <v>0</v>
      </c>
      <c r="Q602" s="311">
        <v>0</v>
      </c>
      <c r="R602" s="311">
        <v>0</v>
      </c>
      <c r="S602" s="311">
        <v>0</v>
      </c>
      <c r="T602" s="311">
        <v>0</v>
      </c>
      <c r="U602" s="311">
        <v>0</v>
      </c>
      <c r="V602" s="313"/>
    </row>
    <row r="603" spans="1:22" x14ac:dyDescent="0.25">
      <c r="A603" s="552"/>
      <c r="B603" s="555"/>
      <c r="C603" s="552"/>
      <c r="D603" s="552"/>
      <c r="E603" s="552"/>
      <c r="F603" s="552"/>
      <c r="G603" s="551"/>
      <c r="H603" s="434"/>
      <c r="I603" s="418" t="s">
        <v>21</v>
      </c>
      <c r="J603" s="311">
        <v>0</v>
      </c>
      <c r="K603" s="311">
        <v>0</v>
      </c>
      <c r="L603" s="311">
        <v>0</v>
      </c>
      <c r="M603" s="311">
        <v>0</v>
      </c>
      <c r="N603" s="311">
        <v>0</v>
      </c>
      <c r="O603" s="311">
        <v>0</v>
      </c>
      <c r="P603" s="311">
        <v>0</v>
      </c>
      <c r="Q603" s="311">
        <v>0</v>
      </c>
      <c r="R603" s="311">
        <v>0</v>
      </c>
      <c r="S603" s="311">
        <v>0</v>
      </c>
      <c r="T603" s="311">
        <v>0</v>
      </c>
      <c r="U603" s="311">
        <v>0</v>
      </c>
      <c r="V603" s="313"/>
    </row>
    <row r="604" spans="1:22" x14ac:dyDescent="0.25">
      <c r="A604" s="552" t="s">
        <v>430</v>
      </c>
      <c r="B604" s="555"/>
      <c r="C604" s="552"/>
      <c r="D604" s="552"/>
      <c r="E604" s="552" t="s">
        <v>431</v>
      </c>
      <c r="F604" s="552" t="s">
        <v>432</v>
      </c>
      <c r="G604" s="551">
        <v>2</v>
      </c>
      <c r="H604" s="352" t="s">
        <v>17</v>
      </c>
      <c r="I604" s="313" t="s">
        <v>317</v>
      </c>
      <c r="J604" s="311">
        <v>0</v>
      </c>
      <c r="K604" s="311">
        <v>0</v>
      </c>
      <c r="L604" s="311">
        <v>0</v>
      </c>
      <c r="M604" s="311">
        <v>0</v>
      </c>
      <c r="N604" s="311">
        <v>0</v>
      </c>
      <c r="O604" s="311">
        <v>0</v>
      </c>
      <c r="P604" s="311">
        <v>0</v>
      </c>
      <c r="Q604" s="311">
        <v>0</v>
      </c>
      <c r="R604" s="311">
        <v>0</v>
      </c>
      <c r="S604" s="311">
        <v>0</v>
      </c>
      <c r="T604" s="311">
        <v>0</v>
      </c>
      <c r="U604" s="311">
        <v>0</v>
      </c>
      <c r="V604" s="313"/>
    </row>
    <row r="605" spans="1:22" x14ac:dyDescent="0.25">
      <c r="A605" s="552"/>
      <c r="B605" s="555"/>
      <c r="C605" s="552"/>
      <c r="D605" s="552"/>
      <c r="E605" s="552"/>
      <c r="F605" s="552"/>
      <c r="G605" s="551"/>
      <c r="H605" s="430"/>
      <c r="I605" s="313" t="s">
        <v>318</v>
      </c>
      <c r="J605" s="311">
        <v>0</v>
      </c>
      <c r="K605" s="311">
        <v>0</v>
      </c>
      <c r="L605" s="311">
        <v>0</v>
      </c>
      <c r="M605" s="311">
        <v>0</v>
      </c>
      <c r="N605" s="311">
        <v>0</v>
      </c>
      <c r="O605" s="311">
        <v>0</v>
      </c>
      <c r="P605" s="311">
        <v>0</v>
      </c>
      <c r="Q605" s="311">
        <v>0</v>
      </c>
      <c r="R605" s="311">
        <v>0</v>
      </c>
      <c r="S605" s="311">
        <v>0</v>
      </c>
      <c r="T605" s="311">
        <v>0</v>
      </c>
      <c r="U605" s="311">
        <v>0</v>
      </c>
      <c r="V605" s="313"/>
    </row>
    <row r="606" spans="1:22" x14ac:dyDescent="0.25">
      <c r="A606" s="552"/>
      <c r="B606" s="555"/>
      <c r="C606" s="552"/>
      <c r="D606" s="552"/>
      <c r="E606" s="552"/>
      <c r="F606" s="552"/>
      <c r="G606" s="551"/>
      <c r="H606" s="430"/>
      <c r="I606" s="313" t="s">
        <v>319</v>
      </c>
      <c r="J606" s="311">
        <v>0</v>
      </c>
      <c r="K606" s="311">
        <v>0</v>
      </c>
      <c r="L606" s="311">
        <v>0</v>
      </c>
      <c r="M606" s="311">
        <v>0</v>
      </c>
      <c r="N606" s="311">
        <v>0</v>
      </c>
      <c r="O606" s="311">
        <v>0</v>
      </c>
      <c r="P606" s="311">
        <v>0</v>
      </c>
      <c r="Q606" s="311">
        <v>0</v>
      </c>
      <c r="R606" s="311">
        <v>0</v>
      </c>
      <c r="S606" s="311">
        <v>0</v>
      </c>
      <c r="T606" s="311">
        <v>0</v>
      </c>
      <c r="U606" s="311">
        <v>0</v>
      </c>
      <c r="V606" s="313"/>
    </row>
    <row r="607" spans="1:22" x14ac:dyDescent="0.25">
      <c r="A607" s="552"/>
      <c r="B607" s="555"/>
      <c r="C607" s="552"/>
      <c r="D607" s="552"/>
      <c r="E607" s="552"/>
      <c r="F607" s="552"/>
      <c r="G607" s="551"/>
      <c r="H607" s="430"/>
      <c r="I607" s="313" t="s">
        <v>320</v>
      </c>
      <c r="J607" s="311">
        <v>0</v>
      </c>
      <c r="K607" s="311">
        <v>0</v>
      </c>
      <c r="L607" s="311">
        <v>0</v>
      </c>
      <c r="M607" s="311">
        <v>0</v>
      </c>
      <c r="N607" s="311">
        <v>0</v>
      </c>
      <c r="O607" s="311">
        <v>0</v>
      </c>
      <c r="P607" s="311">
        <v>0</v>
      </c>
      <c r="Q607" s="311">
        <v>0</v>
      </c>
      <c r="R607" s="311">
        <v>0</v>
      </c>
      <c r="S607" s="311">
        <v>0</v>
      </c>
      <c r="T607" s="311">
        <v>0</v>
      </c>
      <c r="U607" s="311">
        <v>0</v>
      </c>
      <c r="V607" s="313"/>
    </row>
    <row r="608" spans="1:22" x14ac:dyDescent="0.25">
      <c r="A608" s="552"/>
      <c r="B608" s="555"/>
      <c r="C608" s="552"/>
      <c r="D608" s="552"/>
      <c r="E608" s="552"/>
      <c r="F608" s="552"/>
      <c r="G608" s="551"/>
      <c r="H608" s="430"/>
      <c r="I608" s="313" t="s">
        <v>321</v>
      </c>
      <c r="J608" s="311">
        <v>0</v>
      </c>
      <c r="K608" s="311">
        <v>0</v>
      </c>
      <c r="L608" s="311">
        <v>0</v>
      </c>
      <c r="M608" s="311">
        <v>0</v>
      </c>
      <c r="N608" s="311">
        <v>0</v>
      </c>
      <c r="O608" s="311">
        <v>0</v>
      </c>
      <c r="P608" s="311">
        <v>0</v>
      </c>
      <c r="Q608" s="311">
        <v>0</v>
      </c>
      <c r="R608" s="311">
        <v>0</v>
      </c>
      <c r="S608" s="311">
        <v>0</v>
      </c>
      <c r="T608" s="311">
        <v>0</v>
      </c>
      <c r="U608" s="311">
        <v>0</v>
      </c>
      <c r="V608" s="313"/>
    </row>
    <row r="609" spans="1:22" x14ac:dyDescent="0.25">
      <c r="A609" s="552"/>
      <c r="B609" s="555"/>
      <c r="C609" s="552"/>
      <c r="D609" s="552"/>
      <c r="E609" s="552"/>
      <c r="F609" s="552"/>
      <c r="G609" s="551"/>
      <c r="H609" s="431"/>
      <c r="I609" s="403" t="s">
        <v>303</v>
      </c>
      <c r="J609" s="311"/>
      <c r="K609" s="311"/>
      <c r="L609" s="311"/>
      <c r="M609" s="311"/>
      <c r="N609" s="311"/>
      <c r="O609" s="311"/>
      <c r="P609" s="311"/>
      <c r="Q609" s="311"/>
      <c r="R609" s="311"/>
      <c r="S609" s="311"/>
      <c r="T609" s="311"/>
      <c r="U609" s="311"/>
      <c r="V609" s="313"/>
    </row>
    <row r="610" spans="1:22" x14ac:dyDescent="0.25">
      <c r="A610" s="552"/>
      <c r="B610" s="555"/>
      <c r="C610" s="552"/>
      <c r="D610" s="552"/>
      <c r="E610" s="552"/>
      <c r="F610" s="552"/>
      <c r="G610" s="551"/>
      <c r="H610" s="353" t="s">
        <v>18</v>
      </c>
      <c r="I610" s="313" t="s">
        <v>22</v>
      </c>
      <c r="J610" s="311">
        <v>0</v>
      </c>
      <c r="K610" s="311">
        <v>0</v>
      </c>
      <c r="L610" s="311">
        <v>0</v>
      </c>
      <c r="M610" s="311">
        <v>0</v>
      </c>
      <c r="N610" s="311">
        <v>0</v>
      </c>
      <c r="O610" s="311">
        <v>0</v>
      </c>
      <c r="P610" s="311">
        <v>0</v>
      </c>
      <c r="Q610" s="311">
        <v>0</v>
      </c>
      <c r="R610" s="311">
        <v>0</v>
      </c>
      <c r="S610" s="311">
        <v>0</v>
      </c>
      <c r="T610" s="311">
        <v>0</v>
      </c>
      <c r="U610" s="311">
        <v>0</v>
      </c>
      <c r="V610" s="313"/>
    </row>
    <row r="611" spans="1:22" x14ac:dyDescent="0.25">
      <c r="A611" s="552"/>
      <c r="B611" s="555"/>
      <c r="C611" s="552"/>
      <c r="D611" s="552"/>
      <c r="E611" s="552"/>
      <c r="F611" s="552"/>
      <c r="G611" s="551"/>
      <c r="H611" s="432"/>
      <c r="I611" s="313" t="s">
        <v>19</v>
      </c>
      <c r="J611" s="311">
        <v>0</v>
      </c>
      <c r="K611" s="311">
        <v>0</v>
      </c>
      <c r="L611" s="311">
        <v>0</v>
      </c>
      <c r="M611" s="311">
        <v>0</v>
      </c>
      <c r="N611" s="311">
        <v>0</v>
      </c>
      <c r="O611" s="311">
        <v>0</v>
      </c>
      <c r="P611" s="311">
        <v>0</v>
      </c>
      <c r="Q611" s="311">
        <v>0</v>
      </c>
      <c r="R611" s="311">
        <v>0</v>
      </c>
      <c r="S611" s="311">
        <v>0</v>
      </c>
      <c r="T611" s="311">
        <v>0</v>
      </c>
      <c r="U611" s="311">
        <v>0</v>
      </c>
      <c r="V611" s="313"/>
    </row>
    <row r="612" spans="1:22" x14ac:dyDescent="0.25">
      <c r="A612" s="552"/>
      <c r="B612" s="555"/>
      <c r="C612" s="552"/>
      <c r="D612" s="552"/>
      <c r="E612" s="552"/>
      <c r="F612" s="552"/>
      <c r="G612" s="551"/>
      <c r="H612" s="433" t="s">
        <v>20</v>
      </c>
      <c r="I612" s="418" t="s">
        <v>322</v>
      </c>
      <c r="J612" s="311">
        <v>0</v>
      </c>
      <c r="K612" s="311">
        <v>0</v>
      </c>
      <c r="L612" s="311">
        <v>0</v>
      </c>
      <c r="M612" s="311">
        <v>0</v>
      </c>
      <c r="N612" s="311">
        <v>0</v>
      </c>
      <c r="O612" s="311">
        <v>0</v>
      </c>
      <c r="P612" s="311">
        <v>0</v>
      </c>
      <c r="Q612" s="311">
        <v>0</v>
      </c>
      <c r="R612" s="311">
        <v>0</v>
      </c>
      <c r="S612" s="311">
        <v>0</v>
      </c>
      <c r="T612" s="311">
        <v>0</v>
      </c>
      <c r="U612" s="311">
        <v>0</v>
      </c>
      <c r="V612" s="313"/>
    </row>
    <row r="613" spans="1:22" x14ac:dyDescent="0.25">
      <c r="A613" s="552"/>
      <c r="B613" s="555"/>
      <c r="C613" s="552"/>
      <c r="D613" s="552"/>
      <c r="E613" s="552"/>
      <c r="F613" s="552"/>
      <c r="G613" s="551"/>
      <c r="H613" s="434"/>
      <c r="I613" s="418" t="s">
        <v>21</v>
      </c>
      <c r="J613" s="311">
        <v>0</v>
      </c>
      <c r="K613" s="311">
        <v>0</v>
      </c>
      <c r="L613" s="311">
        <v>0</v>
      </c>
      <c r="M613" s="311">
        <v>0</v>
      </c>
      <c r="N613" s="311">
        <v>0</v>
      </c>
      <c r="O613" s="311">
        <v>0</v>
      </c>
      <c r="P613" s="311">
        <v>0</v>
      </c>
      <c r="Q613" s="311">
        <v>0</v>
      </c>
      <c r="R613" s="311">
        <v>0</v>
      </c>
      <c r="S613" s="311">
        <v>0</v>
      </c>
      <c r="T613" s="311">
        <v>0</v>
      </c>
      <c r="U613" s="311">
        <v>0</v>
      </c>
      <c r="V613" s="313"/>
    </row>
    <row r="614" spans="1:22" x14ac:dyDescent="0.25">
      <c r="A614" s="552"/>
      <c r="B614" s="555"/>
      <c r="C614" s="552"/>
      <c r="D614" s="552"/>
      <c r="E614" s="552" t="s">
        <v>433</v>
      </c>
      <c r="F614" s="552" t="s">
        <v>432</v>
      </c>
      <c r="G614" s="551">
        <v>2</v>
      </c>
      <c r="H614" s="352" t="s">
        <v>17</v>
      </c>
      <c r="I614" s="313" t="s">
        <v>317</v>
      </c>
      <c r="J614" s="311">
        <v>0</v>
      </c>
      <c r="K614" s="311">
        <v>0</v>
      </c>
      <c r="L614" s="311">
        <v>0</v>
      </c>
      <c r="M614" s="311">
        <v>0</v>
      </c>
      <c r="N614" s="311">
        <v>0</v>
      </c>
      <c r="O614" s="311">
        <v>0</v>
      </c>
      <c r="P614" s="311">
        <v>0</v>
      </c>
      <c r="Q614" s="311">
        <v>0</v>
      </c>
      <c r="R614" s="311">
        <v>0</v>
      </c>
      <c r="S614" s="311">
        <v>0</v>
      </c>
      <c r="T614" s="311">
        <v>0</v>
      </c>
      <c r="U614" s="311">
        <v>0</v>
      </c>
      <c r="V614" s="313"/>
    </row>
    <row r="615" spans="1:22" x14ac:dyDescent="0.25">
      <c r="A615" s="552"/>
      <c r="B615" s="555"/>
      <c r="C615" s="552"/>
      <c r="D615" s="552"/>
      <c r="E615" s="552"/>
      <c r="F615" s="552"/>
      <c r="G615" s="551"/>
      <c r="H615" s="430"/>
      <c r="I615" s="313" t="s">
        <v>318</v>
      </c>
      <c r="J615" s="311">
        <v>0</v>
      </c>
      <c r="K615" s="311">
        <v>0</v>
      </c>
      <c r="L615" s="311">
        <v>0</v>
      </c>
      <c r="M615" s="311">
        <v>0</v>
      </c>
      <c r="N615" s="311">
        <v>0</v>
      </c>
      <c r="O615" s="311">
        <v>0</v>
      </c>
      <c r="P615" s="311">
        <v>0</v>
      </c>
      <c r="Q615" s="311">
        <v>0</v>
      </c>
      <c r="R615" s="311">
        <v>0</v>
      </c>
      <c r="S615" s="311">
        <v>0</v>
      </c>
      <c r="T615" s="311">
        <v>0</v>
      </c>
      <c r="U615" s="311">
        <v>0</v>
      </c>
      <c r="V615" s="313"/>
    </row>
    <row r="616" spans="1:22" x14ac:dyDescent="0.25">
      <c r="A616" s="552"/>
      <c r="B616" s="555"/>
      <c r="C616" s="552"/>
      <c r="D616" s="552"/>
      <c r="E616" s="552"/>
      <c r="F616" s="552"/>
      <c r="G616" s="551"/>
      <c r="H616" s="430"/>
      <c r="I616" s="313" t="s">
        <v>319</v>
      </c>
      <c r="J616" s="311">
        <v>0</v>
      </c>
      <c r="K616" s="311">
        <v>0</v>
      </c>
      <c r="L616" s="311">
        <v>0</v>
      </c>
      <c r="M616" s="311">
        <v>0</v>
      </c>
      <c r="N616" s="311">
        <v>0</v>
      </c>
      <c r="O616" s="311">
        <v>0</v>
      </c>
      <c r="P616" s="311">
        <v>0</v>
      </c>
      <c r="Q616" s="311">
        <v>0</v>
      </c>
      <c r="R616" s="311">
        <v>0</v>
      </c>
      <c r="S616" s="311">
        <v>0</v>
      </c>
      <c r="T616" s="311">
        <v>0</v>
      </c>
      <c r="U616" s="311">
        <v>0</v>
      </c>
      <c r="V616" s="313"/>
    </row>
    <row r="617" spans="1:22" x14ac:dyDescent="0.25">
      <c r="A617" s="552"/>
      <c r="B617" s="555"/>
      <c r="C617" s="552"/>
      <c r="D617" s="552"/>
      <c r="E617" s="552"/>
      <c r="F617" s="552"/>
      <c r="G617" s="551"/>
      <c r="H617" s="430"/>
      <c r="I617" s="313" t="s">
        <v>320</v>
      </c>
      <c r="J617" s="311">
        <v>0</v>
      </c>
      <c r="K617" s="311">
        <v>0</v>
      </c>
      <c r="L617" s="311">
        <v>0</v>
      </c>
      <c r="M617" s="311">
        <v>0</v>
      </c>
      <c r="N617" s="311">
        <v>0</v>
      </c>
      <c r="O617" s="311">
        <v>0</v>
      </c>
      <c r="P617" s="311">
        <v>0</v>
      </c>
      <c r="Q617" s="311">
        <v>0</v>
      </c>
      <c r="R617" s="311">
        <v>0</v>
      </c>
      <c r="S617" s="311">
        <v>0</v>
      </c>
      <c r="T617" s="311">
        <v>0</v>
      </c>
      <c r="U617" s="311">
        <v>0</v>
      </c>
      <c r="V617" s="313"/>
    </row>
    <row r="618" spans="1:22" x14ac:dyDescent="0.25">
      <c r="A618" s="552"/>
      <c r="B618" s="555"/>
      <c r="C618" s="552"/>
      <c r="D618" s="552"/>
      <c r="E618" s="552"/>
      <c r="F618" s="552"/>
      <c r="G618" s="551"/>
      <c r="H618" s="430"/>
      <c r="I618" s="313" t="s">
        <v>321</v>
      </c>
      <c r="J618" s="311">
        <v>0</v>
      </c>
      <c r="K618" s="311">
        <v>0</v>
      </c>
      <c r="L618" s="311">
        <v>0</v>
      </c>
      <c r="M618" s="311">
        <v>0</v>
      </c>
      <c r="N618" s="311">
        <v>0</v>
      </c>
      <c r="O618" s="311">
        <v>0</v>
      </c>
      <c r="P618" s="311">
        <v>0</v>
      </c>
      <c r="Q618" s="311">
        <v>0</v>
      </c>
      <c r="R618" s="311">
        <v>0</v>
      </c>
      <c r="S618" s="311">
        <v>0</v>
      </c>
      <c r="T618" s="311">
        <v>0</v>
      </c>
      <c r="U618" s="311">
        <v>0</v>
      </c>
      <c r="V618" s="313"/>
    </row>
    <row r="619" spans="1:22" x14ac:dyDescent="0.25">
      <c r="A619" s="552"/>
      <c r="B619" s="555"/>
      <c r="C619" s="552"/>
      <c r="D619" s="552"/>
      <c r="E619" s="552"/>
      <c r="F619" s="552"/>
      <c r="G619" s="551"/>
      <c r="H619" s="431"/>
      <c r="I619" s="403" t="s">
        <v>303</v>
      </c>
      <c r="J619" s="311"/>
      <c r="K619" s="311"/>
      <c r="L619" s="311"/>
      <c r="M619" s="311"/>
      <c r="N619" s="311"/>
      <c r="O619" s="311"/>
      <c r="P619" s="311"/>
      <c r="Q619" s="311"/>
      <c r="R619" s="311"/>
      <c r="S619" s="311"/>
      <c r="T619" s="311"/>
      <c r="U619" s="311"/>
      <c r="V619" s="313"/>
    </row>
    <row r="620" spans="1:22" x14ac:dyDescent="0.25">
      <c r="A620" s="552"/>
      <c r="B620" s="555"/>
      <c r="C620" s="552"/>
      <c r="D620" s="552"/>
      <c r="E620" s="552"/>
      <c r="F620" s="552"/>
      <c r="G620" s="551"/>
      <c r="H620" s="353" t="s">
        <v>18</v>
      </c>
      <c r="I620" s="313" t="s">
        <v>22</v>
      </c>
      <c r="J620" s="311">
        <v>0</v>
      </c>
      <c r="K620" s="311">
        <v>0</v>
      </c>
      <c r="L620" s="311">
        <v>0</v>
      </c>
      <c r="M620" s="311">
        <v>0</v>
      </c>
      <c r="N620" s="311">
        <v>0</v>
      </c>
      <c r="O620" s="311">
        <v>0</v>
      </c>
      <c r="P620" s="311">
        <v>0</v>
      </c>
      <c r="Q620" s="311">
        <v>0</v>
      </c>
      <c r="R620" s="311">
        <v>0</v>
      </c>
      <c r="S620" s="311">
        <v>0</v>
      </c>
      <c r="T620" s="311">
        <v>0</v>
      </c>
      <c r="U620" s="311">
        <v>0</v>
      </c>
      <c r="V620" s="313"/>
    </row>
    <row r="621" spans="1:22" x14ac:dyDescent="0.25">
      <c r="A621" s="552"/>
      <c r="B621" s="555"/>
      <c r="C621" s="552"/>
      <c r="D621" s="552"/>
      <c r="E621" s="552"/>
      <c r="F621" s="552"/>
      <c r="G621" s="551"/>
      <c r="H621" s="432"/>
      <c r="I621" s="313" t="s">
        <v>19</v>
      </c>
      <c r="J621" s="311">
        <v>0</v>
      </c>
      <c r="K621" s="311">
        <v>0</v>
      </c>
      <c r="L621" s="311">
        <v>0</v>
      </c>
      <c r="M621" s="311">
        <v>0</v>
      </c>
      <c r="N621" s="311">
        <v>0</v>
      </c>
      <c r="O621" s="311">
        <v>0</v>
      </c>
      <c r="P621" s="311">
        <v>0</v>
      </c>
      <c r="Q621" s="311">
        <v>0</v>
      </c>
      <c r="R621" s="311">
        <v>0</v>
      </c>
      <c r="S621" s="311">
        <v>0</v>
      </c>
      <c r="T621" s="311">
        <v>0</v>
      </c>
      <c r="U621" s="311">
        <v>0</v>
      </c>
      <c r="V621" s="313"/>
    </row>
    <row r="622" spans="1:22" x14ac:dyDescent="0.25">
      <c r="A622" s="552"/>
      <c r="B622" s="555"/>
      <c r="C622" s="552"/>
      <c r="D622" s="552"/>
      <c r="E622" s="552"/>
      <c r="F622" s="552"/>
      <c r="G622" s="551"/>
      <c r="H622" s="433" t="s">
        <v>20</v>
      </c>
      <c r="I622" s="418" t="s">
        <v>322</v>
      </c>
      <c r="J622" s="311">
        <v>0</v>
      </c>
      <c r="K622" s="311">
        <v>0</v>
      </c>
      <c r="L622" s="311">
        <v>0</v>
      </c>
      <c r="M622" s="311">
        <v>0</v>
      </c>
      <c r="N622" s="311">
        <v>0</v>
      </c>
      <c r="O622" s="311">
        <v>0</v>
      </c>
      <c r="P622" s="311">
        <v>0</v>
      </c>
      <c r="Q622" s="311">
        <v>0</v>
      </c>
      <c r="R622" s="311">
        <v>0</v>
      </c>
      <c r="S622" s="311">
        <v>0</v>
      </c>
      <c r="T622" s="311">
        <v>0</v>
      </c>
      <c r="U622" s="311">
        <v>0</v>
      </c>
      <c r="V622" s="313"/>
    </row>
    <row r="623" spans="1:22" x14ac:dyDescent="0.25">
      <c r="A623" s="552"/>
      <c r="B623" s="555"/>
      <c r="C623" s="552"/>
      <c r="D623" s="552"/>
      <c r="E623" s="552"/>
      <c r="F623" s="552"/>
      <c r="G623" s="551"/>
      <c r="H623" s="434"/>
      <c r="I623" s="418" t="s">
        <v>21</v>
      </c>
      <c r="J623" s="311">
        <v>0</v>
      </c>
      <c r="K623" s="311">
        <v>0</v>
      </c>
      <c r="L623" s="311">
        <v>0</v>
      </c>
      <c r="M623" s="311">
        <v>0</v>
      </c>
      <c r="N623" s="311">
        <v>0</v>
      </c>
      <c r="O623" s="311">
        <v>0</v>
      </c>
      <c r="P623" s="311">
        <v>0</v>
      </c>
      <c r="Q623" s="311">
        <v>0</v>
      </c>
      <c r="R623" s="311">
        <v>0</v>
      </c>
      <c r="S623" s="311">
        <v>0</v>
      </c>
      <c r="T623" s="311">
        <v>0</v>
      </c>
      <c r="U623" s="311">
        <v>0</v>
      </c>
      <c r="V623" s="313"/>
    </row>
    <row r="624" spans="1:22" x14ac:dyDescent="0.25">
      <c r="A624" s="552"/>
      <c r="B624" s="555"/>
      <c r="C624" s="552"/>
      <c r="D624" s="552"/>
      <c r="E624" s="552"/>
      <c r="F624" s="552"/>
      <c r="G624" s="551"/>
      <c r="H624" s="352" t="s">
        <v>17</v>
      </c>
      <c r="I624" s="313" t="s">
        <v>317</v>
      </c>
      <c r="J624" s="311">
        <v>0</v>
      </c>
      <c r="K624" s="311">
        <v>0</v>
      </c>
      <c r="L624" s="311">
        <v>0</v>
      </c>
      <c r="M624" s="311">
        <v>0</v>
      </c>
      <c r="N624" s="311">
        <v>0</v>
      </c>
      <c r="O624" s="311">
        <v>0</v>
      </c>
      <c r="P624" s="311">
        <v>0</v>
      </c>
      <c r="Q624" s="311">
        <v>0</v>
      </c>
      <c r="R624" s="311">
        <v>0</v>
      </c>
      <c r="S624" s="311">
        <v>0</v>
      </c>
      <c r="T624" s="311">
        <v>0</v>
      </c>
      <c r="U624" s="311">
        <v>0</v>
      </c>
      <c r="V624" s="313"/>
    </row>
    <row r="625" spans="1:22" x14ac:dyDescent="0.25">
      <c r="A625" s="552"/>
      <c r="B625" s="555"/>
      <c r="C625" s="552"/>
      <c r="D625" s="552"/>
      <c r="E625" s="552"/>
      <c r="F625" s="552"/>
      <c r="G625" s="551"/>
      <c r="H625" s="430"/>
      <c r="I625" s="313" t="s">
        <v>318</v>
      </c>
      <c r="J625" s="311">
        <v>0</v>
      </c>
      <c r="K625" s="311">
        <v>0</v>
      </c>
      <c r="L625" s="311">
        <v>0</v>
      </c>
      <c r="M625" s="311">
        <v>0</v>
      </c>
      <c r="N625" s="311">
        <v>0</v>
      </c>
      <c r="O625" s="311">
        <v>0</v>
      </c>
      <c r="P625" s="311">
        <v>0</v>
      </c>
      <c r="Q625" s="311">
        <v>0</v>
      </c>
      <c r="R625" s="311">
        <v>0</v>
      </c>
      <c r="S625" s="311">
        <v>0</v>
      </c>
      <c r="T625" s="311">
        <v>0</v>
      </c>
      <c r="U625" s="311">
        <v>0</v>
      </c>
      <c r="V625" s="313"/>
    </row>
    <row r="626" spans="1:22" x14ac:dyDescent="0.25">
      <c r="A626" s="552"/>
      <c r="B626" s="555"/>
      <c r="C626" s="552"/>
      <c r="D626" s="552"/>
      <c r="E626" s="552"/>
      <c r="F626" s="552"/>
      <c r="G626" s="551"/>
      <c r="H626" s="430"/>
      <c r="I626" s="313" t="s">
        <v>319</v>
      </c>
      <c r="J626" s="311">
        <v>0</v>
      </c>
      <c r="K626" s="311">
        <v>0</v>
      </c>
      <c r="L626" s="311">
        <v>0</v>
      </c>
      <c r="M626" s="311">
        <v>0</v>
      </c>
      <c r="N626" s="311">
        <v>0</v>
      </c>
      <c r="O626" s="311">
        <v>0</v>
      </c>
      <c r="P626" s="311">
        <v>0</v>
      </c>
      <c r="Q626" s="311">
        <v>0</v>
      </c>
      <c r="R626" s="311">
        <v>0</v>
      </c>
      <c r="S626" s="311">
        <v>0</v>
      </c>
      <c r="T626" s="311">
        <v>0</v>
      </c>
      <c r="U626" s="311">
        <v>0</v>
      </c>
      <c r="V626" s="313"/>
    </row>
    <row r="627" spans="1:22" x14ac:dyDescent="0.25">
      <c r="A627" s="552"/>
      <c r="B627" s="555"/>
      <c r="C627" s="552"/>
      <c r="D627" s="552"/>
      <c r="E627" s="552"/>
      <c r="F627" s="552"/>
      <c r="G627" s="551"/>
      <c r="H627" s="430"/>
      <c r="I627" s="313" t="s">
        <v>320</v>
      </c>
      <c r="J627" s="311">
        <v>0</v>
      </c>
      <c r="K627" s="311">
        <v>0</v>
      </c>
      <c r="L627" s="311">
        <v>0</v>
      </c>
      <c r="M627" s="311">
        <v>0</v>
      </c>
      <c r="N627" s="311">
        <v>0</v>
      </c>
      <c r="O627" s="311">
        <v>0</v>
      </c>
      <c r="P627" s="311">
        <v>0</v>
      </c>
      <c r="Q627" s="311">
        <v>0</v>
      </c>
      <c r="R627" s="311">
        <v>0</v>
      </c>
      <c r="S627" s="311">
        <v>0</v>
      </c>
      <c r="T627" s="311">
        <v>0</v>
      </c>
      <c r="U627" s="311">
        <v>0</v>
      </c>
      <c r="V627" s="313"/>
    </row>
    <row r="628" spans="1:22" x14ac:dyDescent="0.25">
      <c r="A628" s="552"/>
      <c r="B628" s="555"/>
      <c r="C628" s="552"/>
      <c r="D628" s="552"/>
      <c r="E628" s="552"/>
      <c r="F628" s="552"/>
      <c r="G628" s="551"/>
      <c r="H628" s="430"/>
      <c r="I628" s="313" t="s">
        <v>321</v>
      </c>
      <c r="J628" s="311">
        <v>0</v>
      </c>
      <c r="K628" s="311">
        <v>0</v>
      </c>
      <c r="L628" s="311">
        <v>0</v>
      </c>
      <c r="M628" s="311">
        <v>0</v>
      </c>
      <c r="N628" s="311">
        <v>0</v>
      </c>
      <c r="O628" s="311">
        <v>0</v>
      </c>
      <c r="P628" s="311">
        <v>0</v>
      </c>
      <c r="Q628" s="311">
        <v>0</v>
      </c>
      <c r="R628" s="311">
        <v>0</v>
      </c>
      <c r="S628" s="311">
        <v>0</v>
      </c>
      <c r="T628" s="311">
        <v>0</v>
      </c>
      <c r="U628" s="311">
        <v>0</v>
      </c>
      <c r="V628" s="313"/>
    </row>
    <row r="629" spans="1:22" x14ac:dyDescent="0.25">
      <c r="A629" s="552"/>
      <c r="B629" s="555"/>
      <c r="C629" s="552"/>
      <c r="D629" s="552"/>
      <c r="E629" s="552"/>
      <c r="F629" s="552"/>
      <c r="G629" s="551"/>
      <c r="H629" s="431"/>
      <c r="I629" s="403" t="s">
        <v>303</v>
      </c>
      <c r="J629" s="311"/>
      <c r="K629" s="311"/>
      <c r="L629" s="311"/>
      <c r="M629" s="311"/>
      <c r="N629" s="311"/>
      <c r="O629" s="311"/>
      <c r="P629" s="311"/>
      <c r="Q629" s="311"/>
      <c r="R629" s="311"/>
      <c r="S629" s="311"/>
      <c r="T629" s="311"/>
      <c r="U629" s="311"/>
      <c r="V629" s="313"/>
    </row>
    <row r="630" spans="1:22" x14ac:dyDescent="0.25">
      <c r="A630" s="552"/>
      <c r="B630" s="555"/>
      <c r="C630" s="552"/>
      <c r="D630" s="552"/>
      <c r="E630" s="552"/>
      <c r="F630" s="552"/>
      <c r="G630" s="551"/>
      <c r="H630" s="353" t="s">
        <v>18</v>
      </c>
      <c r="I630" s="313" t="s">
        <v>22</v>
      </c>
      <c r="J630" s="311">
        <v>0</v>
      </c>
      <c r="K630" s="311">
        <v>0</v>
      </c>
      <c r="L630" s="311">
        <v>0</v>
      </c>
      <c r="M630" s="311">
        <v>0</v>
      </c>
      <c r="N630" s="311">
        <v>0</v>
      </c>
      <c r="O630" s="311">
        <v>0</v>
      </c>
      <c r="P630" s="311">
        <v>0</v>
      </c>
      <c r="Q630" s="311">
        <v>0</v>
      </c>
      <c r="R630" s="311">
        <v>0</v>
      </c>
      <c r="S630" s="311">
        <v>0</v>
      </c>
      <c r="T630" s="311">
        <v>0</v>
      </c>
      <c r="U630" s="311">
        <v>0</v>
      </c>
      <c r="V630" s="313"/>
    </row>
    <row r="631" spans="1:22" x14ac:dyDescent="0.25">
      <c r="A631" s="552"/>
      <c r="B631" s="555"/>
      <c r="C631" s="552"/>
      <c r="D631" s="552"/>
      <c r="E631" s="552"/>
      <c r="F631" s="552"/>
      <c r="G631" s="551"/>
      <c r="H631" s="432"/>
      <c r="I631" s="313" t="s">
        <v>19</v>
      </c>
      <c r="J631" s="311">
        <v>0</v>
      </c>
      <c r="K631" s="311">
        <v>0</v>
      </c>
      <c r="L631" s="311">
        <v>0</v>
      </c>
      <c r="M631" s="311">
        <v>0</v>
      </c>
      <c r="N631" s="311">
        <v>0</v>
      </c>
      <c r="O631" s="311">
        <v>0</v>
      </c>
      <c r="P631" s="311">
        <v>0</v>
      </c>
      <c r="Q631" s="311">
        <v>0</v>
      </c>
      <c r="R631" s="311">
        <v>0</v>
      </c>
      <c r="S631" s="311">
        <v>0</v>
      </c>
      <c r="T631" s="311">
        <v>0</v>
      </c>
      <c r="U631" s="311">
        <v>0</v>
      </c>
      <c r="V631" s="313"/>
    </row>
    <row r="632" spans="1:22" x14ac:dyDescent="0.25">
      <c r="A632" s="552"/>
      <c r="B632" s="555"/>
      <c r="C632" s="552"/>
      <c r="D632" s="552"/>
      <c r="E632" s="552"/>
      <c r="F632" s="552"/>
      <c r="G632" s="551"/>
      <c r="H632" s="433" t="s">
        <v>20</v>
      </c>
      <c r="I632" s="418" t="s">
        <v>322</v>
      </c>
      <c r="J632" s="311">
        <v>0</v>
      </c>
      <c r="K632" s="311">
        <v>0</v>
      </c>
      <c r="L632" s="311">
        <v>0</v>
      </c>
      <c r="M632" s="311">
        <v>0</v>
      </c>
      <c r="N632" s="311">
        <v>0</v>
      </c>
      <c r="O632" s="311">
        <v>0</v>
      </c>
      <c r="P632" s="311">
        <v>0</v>
      </c>
      <c r="Q632" s="311">
        <v>0</v>
      </c>
      <c r="R632" s="311">
        <v>0</v>
      </c>
      <c r="S632" s="311">
        <v>0</v>
      </c>
      <c r="T632" s="311">
        <v>0</v>
      </c>
      <c r="U632" s="311">
        <v>0</v>
      </c>
      <c r="V632" s="313"/>
    </row>
    <row r="633" spans="1:22" x14ac:dyDescent="0.25">
      <c r="A633" s="552"/>
      <c r="B633" s="555"/>
      <c r="C633" s="552"/>
      <c r="D633" s="552"/>
      <c r="E633" s="552"/>
      <c r="F633" s="552"/>
      <c r="G633" s="551"/>
      <c r="H633" s="434"/>
      <c r="I633" s="418" t="s">
        <v>21</v>
      </c>
      <c r="J633" s="311">
        <v>0</v>
      </c>
      <c r="K633" s="311">
        <v>0</v>
      </c>
      <c r="L633" s="311">
        <v>0</v>
      </c>
      <c r="M633" s="311">
        <v>0</v>
      </c>
      <c r="N633" s="311">
        <v>0</v>
      </c>
      <c r="O633" s="311">
        <v>0</v>
      </c>
      <c r="P633" s="311">
        <v>0</v>
      </c>
      <c r="Q633" s="311">
        <v>0</v>
      </c>
      <c r="R633" s="311">
        <v>0</v>
      </c>
      <c r="S633" s="311">
        <v>0</v>
      </c>
      <c r="T633" s="311">
        <v>0</v>
      </c>
      <c r="U633" s="311">
        <v>0</v>
      </c>
      <c r="V633" s="313"/>
    </row>
  </sheetData>
  <mergeCells count="469">
    <mergeCell ref="A1:AO1"/>
    <mergeCell ref="A2:AO2"/>
    <mergeCell ref="A3:AO3"/>
    <mergeCell ref="A4:D4"/>
    <mergeCell ref="B5:C5"/>
    <mergeCell ref="B6:C6"/>
    <mergeCell ref="A8:E8"/>
    <mergeCell ref="H8:T8"/>
    <mergeCell ref="V8:Z9"/>
    <mergeCell ref="A9:A10"/>
    <mergeCell ref="B9:B10"/>
    <mergeCell ref="C9:C10"/>
    <mergeCell ref="D9:D10"/>
    <mergeCell ref="E9:E10"/>
    <mergeCell ref="F9:F10"/>
    <mergeCell ref="G9:G10"/>
    <mergeCell ref="H9:H10"/>
    <mergeCell ref="I9:I10"/>
    <mergeCell ref="J9:M9"/>
    <mergeCell ref="N9:Q9"/>
    <mergeCell ref="R9:U9"/>
    <mergeCell ref="A11:A56"/>
    <mergeCell ref="B11:B56"/>
    <mergeCell ref="C11:C56"/>
    <mergeCell ref="D11:D56"/>
    <mergeCell ref="E11:E19"/>
    <mergeCell ref="F11:F19"/>
    <mergeCell ref="G11:G19"/>
    <mergeCell ref="H11:H16"/>
    <mergeCell ref="H18:H19"/>
    <mergeCell ref="E20:E28"/>
    <mergeCell ref="F20:F28"/>
    <mergeCell ref="G20:G28"/>
    <mergeCell ref="H20:H25"/>
    <mergeCell ref="H27:H28"/>
    <mergeCell ref="E29:E37"/>
    <mergeCell ref="F29:F37"/>
    <mergeCell ref="G29:G37"/>
    <mergeCell ref="H29:H34"/>
    <mergeCell ref="H36:H37"/>
    <mergeCell ref="E38:E46"/>
    <mergeCell ref="F38:F46"/>
    <mergeCell ref="G38:G46"/>
    <mergeCell ref="H38:H43"/>
    <mergeCell ref="H45:H46"/>
    <mergeCell ref="E47:E56"/>
    <mergeCell ref="F47:F56"/>
    <mergeCell ref="G47:G56"/>
    <mergeCell ref="H53:H54"/>
    <mergeCell ref="H55:H56"/>
    <mergeCell ref="A57:A65"/>
    <mergeCell ref="B57:B336"/>
    <mergeCell ref="C57:C336"/>
    <mergeCell ref="D57:D336"/>
    <mergeCell ref="E57:E65"/>
    <mergeCell ref="F57:F65"/>
    <mergeCell ref="G57:G65"/>
    <mergeCell ref="H57:H62"/>
    <mergeCell ref="H64:H65"/>
    <mergeCell ref="A66:A74"/>
    <mergeCell ref="E66:E74"/>
    <mergeCell ref="F66:F74"/>
    <mergeCell ref="G66:G74"/>
    <mergeCell ref="H66:H71"/>
    <mergeCell ref="H73:H74"/>
    <mergeCell ref="A84:A92"/>
    <mergeCell ref="E84:E92"/>
    <mergeCell ref="F84:F92"/>
    <mergeCell ref="G84:G92"/>
    <mergeCell ref="H84:H89"/>
    <mergeCell ref="H91:H92"/>
    <mergeCell ref="A75:A83"/>
    <mergeCell ref="E75:E83"/>
    <mergeCell ref="F75:F83"/>
    <mergeCell ref="G75:G83"/>
    <mergeCell ref="H75:H80"/>
    <mergeCell ref="H82:H83"/>
    <mergeCell ref="A102:A110"/>
    <mergeCell ref="E102:E110"/>
    <mergeCell ref="F102:F110"/>
    <mergeCell ref="G102:G110"/>
    <mergeCell ref="H102:H106"/>
    <mergeCell ref="H107:H108"/>
    <mergeCell ref="H109:H110"/>
    <mergeCell ref="A93:A101"/>
    <mergeCell ref="E93:E101"/>
    <mergeCell ref="F93:F101"/>
    <mergeCell ref="G93:G101"/>
    <mergeCell ref="H93:H97"/>
    <mergeCell ref="H98:H99"/>
    <mergeCell ref="H100:H101"/>
    <mergeCell ref="A120:A128"/>
    <mergeCell ref="E120:E128"/>
    <mergeCell ref="F120:F128"/>
    <mergeCell ref="G120:G128"/>
    <mergeCell ref="H120:H124"/>
    <mergeCell ref="H125:H126"/>
    <mergeCell ref="H127:H128"/>
    <mergeCell ref="A111:A119"/>
    <mergeCell ref="E111:E119"/>
    <mergeCell ref="F111:F119"/>
    <mergeCell ref="G111:G119"/>
    <mergeCell ref="H111:H115"/>
    <mergeCell ref="H116:H117"/>
    <mergeCell ref="H118:H119"/>
    <mergeCell ref="A138:A147"/>
    <mergeCell ref="E138:E147"/>
    <mergeCell ref="F138:F147"/>
    <mergeCell ref="G138:G147"/>
    <mergeCell ref="H138:H143"/>
    <mergeCell ref="H144:H145"/>
    <mergeCell ref="H146:H147"/>
    <mergeCell ref="A129:A137"/>
    <mergeCell ref="E129:E137"/>
    <mergeCell ref="F129:F137"/>
    <mergeCell ref="G129:G137"/>
    <mergeCell ref="H129:H133"/>
    <mergeCell ref="H134:H135"/>
    <mergeCell ref="H136:H137"/>
    <mergeCell ref="A157:A165"/>
    <mergeCell ref="E157:E165"/>
    <mergeCell ref="F157:F165"/>
    <mergeCell ref="G157:G165"/>
    <mergeCell ref="H157:H161"/>
    <mergeCell ref="H162:H163"/>
    <mergeCell ref="H164:H165"/>
    <mergeCell ref="A148:A156"/>
    <mergeCell ref="E148:E156"/>
    <mergeCell ref="F148:F156"/>
    <mergeCell ref="G148:G156"/>
    <mergeCell ref="H148:H152"/>
    <mergeCell ref="H153:H154"/>
    <mergeCell ref="H155:H156"/>
    <mergeCell ref="A175:A183"/>
    <mergeCell ref="E175:E183"/>
    <mergeCell ref="F175:F183"/>
    <mergeCell ref="G175:G183"/>
    <mergeCell ref="H175:H179"/>
    <mergeCell ref="H180:H181"/>
    <mergeCell ref="H182:H183"/>
    <mergeCell ref="A166:A174"/>
    <mergeCell ref="E166:E174"/>
    <mergeCell ref="F166:F174"/>
    <mergeCell ref="G166:G174"/>
    <mergeCell ref="H166:H170"/>
    <mergeCell ref="H171:H172"/>
    <mergeCell ref="H173:H174"/>
    <mergeCell ref="A193:A201"/>
    <mergeCell ref="E193:E201"/>
    <mergeCell ref="F193:F201"/>
    <mergeCell ref="G193:G201"/>
    <mergeCell ref="H193:H197"/>
    <mergeCell ref="H198:H199"/>
    <mergeCell ref="H200:H201"/>
    <mergeCell ref="A184:A192"/>
    <mergeCell ref="E184:E192"/>
    <mergeCell ref="F184:F192"/>
    <mergeCell ref="G184:G192"/>
    <mergeCell ref="H184:H188"/>
    <mergeCell ref="H189:H190"/>
    <mergeCell ref="H191:H192"/>
    <mergeCell ref="A211:A219"/>
    <mergeCell ref="E211:E219"/>
    <mergeCell ref="F211:F219"/>
    <mergeCell ref="G211:G219"/>
    <mergeCell ref="H211:H215"/>
    <mergeCell ref="H216:H217"/>
    <mergeCell ref="H218:H219"/>
    <mergeCell ref="A202:A210"/>
    <mergeCell ref="E202:E210"/>
    <mergeCell ref="F202:F210"/>
    <mergeCell ref="G202:G210"/>
    <mergeCell ref="H202:H206"/>
    <mergeCell ref="H207:H208"/>
    <mergeCell ref="H209:H210"/>
    <mergeCell ref="A229:A237"/>
    <mergeCell ref="E229:E237"/>
    <mergeCell ref="F229:F237"/>
    <mergeCell ref="G229:G237"/>
    <mergeCell ref="H229:H233"/>
    <mergeCell ref="H234:H235"/>
    <mergeCell ref="H236:H237"/>
    <mergeCell ref="A220:A228"/>
    <mergeCell ref="E220:E228"/>
    <mergeCell ref="F220:F228"/>
    <mergeCell ref="G220:G228"/>
    <mergeCell ref="H220:H224"/>
    <mergeCell ref="H225:H226"/>
    <mergeCell ref="H227:H228"/>
    <mergeCell ref="A247:A255"/>
    <mergeCell ref="E247:E255"/>
    <mergeCell ref="F247:F255"/>
    <mergeCell ref="G247:G255"/>
    <mergeCell ref="H247:H251"/>
    <mergeCell ref="H252:H253"/>
    <mergeCell ref="H254:H255"/>
    <mergeCell ref="A238:A246"/>
    <mergeCell ref="E238:E246"/>
    <mergeCell ref="F238:F246"/>
    <mergeCell ref="G238:G246"/>
    <mergeCell ref="H238:H242"/>
    <mergeCell ref="H243:H244"/>
    <mergeCell ref="H245:H246"/>
    <mergeCell ref="A265:A273"/>
    <mergeCell ref="E265:E273"/>
    <mergeCell ref="F265:F273"/>
    <mergeCell ref="G265:G273"/>
    <mergeCell ref="H265:H269"/>
    <mergeCell ref="H270:H271"/>
    <mergeCell ref="H272:H273"/>
    <mergeCell ref="A256:A264"/>
    <mergeCell ref="E256:E264"/>
    <mergeCell ref="F256:F264"/>
    <mergeCell ref="G256:G264"/>
    <mergeCell ref="H256:H260"/>
    <mergeCell ref="H261:H262"/>
    <mergeCell ref="H263:H264"/>
    <mergeCell ref="E292:E300"/>
    <mergeCell ref="F292:F300"/>
    <mergeCell ref="G292:G300"/>
    <mergeCell ref="A274:A282"/>
    <mergeCell ref="E274:E282"/>
    <mergeCell ref="F274:F282"/>
    <mergeCell ref="G274:G282"/>
    <mergeCell ref="H274:H278"/>
    <mergeCell ref="H279:H280"/>
    <mergeCell ref="H281:H282"/>
    <mergeCell ref="A310:A318"/>
    <mergeCell ref="E310:E318"/>
    <mergeCell ref="F310:F318"/>
    <mergeCell ref="G310:G318"/>
    <mergeCell ref="H310:H314"/>
    <mergeCell ref="H315:H316"/>
    <mergeCell ref="H317:H318"/>
    <mergeCell ref="H292:H296"/>
    <mergeCell ref="H297:H298"/>
    <mergeCell ref="H299:H300"/>
    <mergeCell ref="A301:A309"/>
    <mergeCell ref="E301:E309"/>
    <mergeCell ref="F301:F309"/>
    <mergeCell ref="G301:G309"/>
    <mergeCell ref="H301:H305"/>
    <mergeCell ref="H306:H307"/>
    <mergeCell ref="H308:H309"/>
    <mergeCell ref="A283:A300"/>
    <mergeCell ref="E283:E291"/>
    <mergeCell ref="F283:F291"/>
    <mergeCell ref="G283:G291"/>
    <mergeCell ref="H283:H287"/>
    <mergeCell ref="H288:H289"/>
    <mergeCell ref="H290:H291"/>
    <mergeCell ref="A328:A336"/>
    <mergeCell ref="E328:E336"/>
    <mergeCell ref="F328:F336"/>
    <mergeCell ref="G328:G336"/>
    <mergeCell ref="H329:H332"/>
    <mergeCell ref="H333:H334"/>
    <mergeCell ref="H335:H336"/>
    <mergeCell ref="A319:A327"/>
    <mergeCell ref="E319:E327"/>
    <mergeCell ref="F319:F327"/>
    <mergeCell ref="G319:G327"/>
    <mergeCell ref="H319:H323"/>
    <mergeCell ref="H324:H325"/>
    <mergeCell ref="H326:H327"/>
    <mergeCell ref="A361:A378"/>
    <mergeCell ref="B361:B446"/>
    <mergeCell ref="C361:C446"/>
    <mergeCell ref="D361:D446"/>
    <mergeCell ref="E361:E378"/>
    <mergeCell ref="F361:F369"/>
    <mergeCell ref="G361:G369"/>
    <mergeCell ref="G337:G344"/>
    <mergeCell ref="H337:H341"/>
    <mergeCell ref="H343:H344"/>
    <mergeCell ref="E345:E352"/>
    <mergeCell ref="F345:F352"/>
    <mergeCell ref="G345:G352"/>
    <mergeCell ref="H345:H349"/>
    <mergeCell ref="H351:H352"/>
    <mergeCell ref="A337:A360"/>
    <mergeCell ref="B337:B360"/>
    <mergeCell ref="C337:C360"/>
    <mergeCell ref="D337:D360"/>
    <mergeCell ref="E337:E344"/>
    <mergeCell ref="F337:F344"/>
    <mergeCell ref="E353:E360"/>
    <mergeCell ref="F353:F360"/>
    <mergeCell ref="H361:H366"/>
    <mergeCell ref="H368:H369"/>
    <mergeCell ref="F370:F378"/>
    <mergeCell ref="G370:G378"/>
    <mergeCell ref="H370:H375"/>
    <mergeCell ref="H377:H378"/>
    <mergeCell ref="G353:G360"/>
    <mergeCell ref="H353:H357"/>
    <mergeCell ref="H359:H360"/>
    <mergeCell ref="H395:H396"/>
    <mergeCell ref="E397:E406"/>
    <mergeCell ref="F397:F406"/>
    <mergeCell ref="G397:G406"/>
    <mergeCell ref="H397:H402"/>
    <mergeCell ref="H403:H404"/>
    <mergeCell ref="H405:H406"/>
    <mergeCell ref="A379:A446"/>
    <mergeCell ref="E379:E387"/>
    <mergeCell ref="F379:F387"/>
    <mergeCell ref="G379:G387"/>
    <mergeCell ref="H379:H384"/>
    <mergeCell ref="H386:H387"/>
    <mergeCell ref="E388:E396"/>
    <mergeCell ref="F388:F396"/>
    <mergeCell ref="G388:G396"/>
    <mergeCell ref="H388:H393"/>
    <mergeCell ref="E417:E426"/>
    <mergeCell ref="F417:F426"/>
    <mergeCell ref="G417:G426"/>
    <mergeCell ref="H417:H422"/>
    <mergeCell ref="H423:H424"/>
    <mergeCell ref="H425:H426"/>
    <mergeCell ref="E407:E416"/>
    <mergeCell ref="F407:F416"/>
    <mergeCell ref="G407:G416"/>
    <mergeCell ref="H407:H412"/>
    <mergeCell ref="H413:H414"/>
    <mergeCell ref="H415:H416"/>
    <mergeCell ref="E427:E446"/>
    <mergeCell ref="F427:F446"/>
    <mergeCell ref="G427:G446"/>
    <mergeCell ref="H427:H432"/>
    <mergeCell ref="H433:H434"/>
    <mergeCell ref="H435:H436"/>
    <mergeCell ref="H437:H442"/>
    <mergeCell ref="H443:H444"/>
    <mergeCell ref="H445:H446"/>
    <mergeCell ref="A450:E450"/>
    <mergeCell ref="H450:T450"/>
    <mergeCell ref="V450:Z451"/>
    <mergeCell ref="A451:A452"/>
    <mergeCell ref="B451:B452"/>
    <mergeCell ref="C451:C452"/>
    <mergeCell ref="D451:D452"/>
    <mergeCell ref="E451:E452"/>
    <mergeCell ref="F451:F452"/>
    <mergeCell ref="G451:G452"/>
    <mergeCell ref="I451:I452"/>
    <mergeCell ref="J451:M451"/>
    <mergeCell ref="N451:Q451"/>
    <mergeCell ref="R451:U451"/>
    <mergeCell ref="H451:H452"/>
    <mergeCell ref="A453:A472"/>
    <mergeCell ref="B453:B492"/>
    <mergeCell ref="C453:C492"/>
    <mergeCell ref="D453:D492"/>
    <mergeCell ref="E453:E472"/>
    <mergeCell ref="F453:F472"/>
    <mergeCell ref="G453:G472"/>
    <mergeCell ref="H453:H458"/>
    <mergeCell ref="H459:H460"/>
    <mergeCell ref="H461:H462"/>
    <mergeCell ref="H463:H468"/>
    <mergeCell ref="H469:H470"/>
    <mergeCell ref="H471:H472"/>
    <mergeCell ref="A473:A492"/>
    <mergeCell ref="E473:E492"/>
    <mergeCell ref="F473:F492"/>
    <mergeCell ref="G473:G492"/>
    <mergeCell ref="H473:H478"/>
    <mergeCell ref="H479:H480"/>
    <mergeCell ref="H481:H482"/>
    <mergeCell ref="H483:H488"/>
    <mergeCell ref="H489:H490"/>
    <mergeCell ref="H491:H492"/>
    <mergeCell ref="A495:E495"/>
    <mergeCell ref="H495:T495"/>
    <mergeCell ref="V495:Z496"/>
    <mergeCell ref="A496:A497"/>
    <mergeCell ref="B496:B497"/>
    <mergeCell ref="C496:C497"/>
    <mergeCell ref="D496:D497"/>
    <mergeCell ref="E496:E497"/>
    <mergeCell ref="F496:F497"/>
    <mergeCell ref="G496:G497"/>
    <mergeCell ref="I496:I497"/>
    <mergeCell ref="J496:M496"/>
    <mergeCell ref="N496:Q496"/>
    <mergeCell ref="R496:U496"/>
    <mergeCell ref="H496:H497"/>
    <mergeCell ref="A498:A517"/>
    <mergeCell ref="B498:B537"/>
    <mergeCell ref="C498:C537"/>
    <mergeCell ref="D498:D537"/>
    <mergeCell ref="E498:E517"/>
    <mergeCell ref="F498:F517"/>
    <mergeCell ref="G498:G517"/>
    <mergeCell ref="H498:H503"/>
    <mergeCell ref="H504:H505"/>
    <mergeCell ref="H506:H507"/>
    <mergeCell ref="H508:H513"/>
    <mergeCell ref="H514:H515"/>
    <mergeCell ref="H516:H517"/>
    <mergeCell ref="A518:A537"/>
    <mergeCell ref="E518:E537"/>
    <mergeCell ref="F518:F537"/>
    <mergeCell ref="G518:G537"/>
    <mergeCell ref="H518:H523"/>
    <mergeCell ref="H524:H525"/>
    <mergeCell ref="H526:H527"/>
    <mergeCell ref="H528:H533"/>
    <mergeCell ref="H534:H535"/>
    <mergeCell ref="H536:H537"/>
    <mergeCell ref="A540:E540"/>
    <mergeCell ref="H540:T540"/>
    <mergeCell ref="V540:Z541"/>
    <mergeCell ref="A541:A542"/>
    <mergeCell ref="B541:B542"/>
    <mergeCell ref="C541:C542"/>
    <mergeCell ref="D541:D542"/>
    <mergeCell ref="E541:E542"/>
    <mergeCell ref="F541:F542"/>
    <mergeCell ref="G541:G542"/>
    <mergeCell ref="H541:H542"/>
    <mergeCell ref="I541:I542"/>
    <mergeCell ref="J541:M541"/>
    <mergeCell ref="N541:Q541"/>
    <mergeCell ref="R541:U541"/>
    <mergeCell ref="A543:A562"/>
    <mergeCell ref="B543:B562"/>
    <mergeCell ref="C543:C562"/>
    <mergeCell ref="D543:D562"/>
    <mergeCell ref="E543:E552"/>
    <mergeCell ref="F543:F552"/>
    <mergeCell ref="G543:G552"/>
    <mergeCell ref="H543:H548"/>
    <mergeCell ref="H549:H550"/>
    <mergeCell ref="H551:H552"/>
    <mergeCell ref="E553:E562"/>
    <mergeCell ref="F553:F562"/>
    <mergeCell ref="G553:G562"/>
    <mergeCell ref="H553:H558"/>
    <mergeCell ref="H559:H560"/>
    <mergeCell ref="H561:H562"/>
    <mergeCell ref="A571:E571"/>
    <mergeCell ref="A572:A573"/>
    <mergeCell ref="B572:B573"/>
    <mergeCell ref="C572:C573"/>
    <mergeCell ref="D572:D573"/>
    <mergeCell ref="E572:E573"/>
    <mergeCell ref="F572:F573"/>
    <mergeCell ref="G572:G573"/>
    <mergeCell ref="H572:H573"/>
    <mergeCell ref="G594:G603"/>
    <mergeCell ref="A604:A633"/>
    <mergeCell ref="E604:E613"/>
    <mergeCell ref="F604:F613"/>
    <mergeCell ref="G604:G613"/>
    <mergeCell ref="E614:E633"/>
    <mergeCell ref="F614:F633"/>
    <mergeCell ref="G614:G633"/>
    <mergeCell ref="I572:I573"/>
    <mergeCell ref="A574:A603"/>
    <mergeCell ref="B574:B633"/>
    <mergeCell ref="C574:C633"/>
    <mergeCell ref="D574:D633"/>
    <mergeCell ref="E574:E593"/>
    <mergeCell ref="F574:F593"/>
    <mergeCell ref="G574:G593"/>
    <mergeCell ref="E594:E603"/>
    <mergeCell ref="F594:F60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4"/>
  <sheetViews>
    <sheetView topLeftCell="A21" zoomScale="37" zoomScaleNormal="37" workbookViewId="0">
      <selection activeCell="F15" sqref="F15:F24"/>
    </sheetView>
  </sheetViews>
  <sheetFormatPr baseColWidth="10" defaultRowHeight="15" x14ac:dyDescent="0.25"/>
  <cols>
    <col min="1" max="1" width="31.85546875" style="59" customWidth="1"/>
    <col min="2" max="2" width="16.85546875" style="59" customWidth="1"/>
    <col min="3" max="3" width="25.7109375" style="59" customWidth="1"/>
    <col min="4" max="4" width="36.85546875" style="59" customWidth="1"/>
    <col min="5" max="5" width="31" style="59" customWidth="1"/>
    <col min="6" max="6" width="22.42578125" style="62" customWidth="1"/>
    <col min="7" max="7" width="22.28515625" style="59" customWidth="1"/>
    <col min="8" max="9" width="35.5703125" style="59" customWidth="1"/>
    <col min="10" max="10" width="15.5703125" style="59" customWidth="1"/>
    <col min="11" max="11" width="16.42578125" style="59" customWidth="1"/>
    <col min="12" max="12" width="12" style="59" customWidth="1"/>
    <col min="13" max="13" width="14.28515625" style="59" customWidth="1"/>
    <col min="14" max="14" width="15.5703125" style="59" customWidth="1"/>
    <col min="15" max="15" width="15.85546875" style="59" customWidth="1"/>
    <col min="16" max="16" width="11.28515625" style="59" customWidth="1"/>
    <col min="17" max="17" width="14.28515625" style="59" customWidth="1"/>
    <col min="18" max="18" width="16" style="59" customWidth="1"/>
    <col min="19" max="19" width="14.7109375" style="59" customWidth="1"/>
    <col min="20" max="20" width="11.28515625" style="59" customWidth="1"/>
    <col min="21" max="21" width="16.42578125" style="59" customWidth="1"/>
    <col min="22" max="22" width="15" style="59" customWidth="1"/>
    <col min="23" max="23" width="17.140625" style="59" customWidth="1"/>
    <col min="24" max="24" width="12.28515625" style="59" customWidth="1"/>
    <col min="25" max="25" width="17.5703125" style="59" customWidth="1"/>
    <col min="26" max="26" width="15.140625" style="59" customWidth="1"/>
    <col min="27" max="27" width="15" style="59" customWidth="1"/>
    <col min="28" max="28" width="11.85546875" style="59" customWidth="1"/>
    <col min="29" max="29" width="14.28515625" style="59" customWidth="1"/>
    <col min="30" max="260" width="11.42578125" style="59"/>
    <col min="261" max="261" width="27.85546875" style="59" customWidth="1"/>
    <col min="262" max="262" width="16.85546875" style="59" customWidth="1"/>
    <col min="263" max="263" width="25.7109375" style="59" customWidth="1"/>
    <col min="264" max="264" width="34.28515625" style="59" customWidth="1"/>
    <col min="265" max="265" width="31" style="59" customWidth="1"/>
    <col min="266" max="266" width="22.42578125" style="59" customWidth="1"/>
    <col min="267" max="267" width="22.28515625" style="59" customWidth="1"/>
    <col min="268" max="268" width="32.5703125" style="59" customWidth="1"/>
    <col min="269" max="269" width="35.5703125" style="59" customWidth="1"/>
    <col min="270" max="270" width="14.140625" style="59" customWidth="1"/>
    <col min="271" max="271" width="15" style="59" customWidth="1"/>
    <col min="272" max="272" width="14.140625" style="59" customWidth="1"/>
    <col min="273" max="273" width="12.42578125" style="59" customWidth="1"/>
    <col min="274" max="274" width="12.28515625" style="59" bestFit="1" customWidth="1"/>
    <col min="275" max="275" width="13.28515625" style="59" bestFit="1" customWidth="1"/>
    <col min="276" max="276" width="10.42578125" style="59" customWidth="1"/>
    <col min="277" max="277" width="12.42578125" style="59" customWidth="1"/>
    <col min="278" max="278" width="13.140625" style="59" customWidth="1"/>
    <col min="279" max="281" width="11.42578125" style="59"/>
    <col min="282" max="282" width="12.5703125" style="59" customWidth="1"/>
    <col min="283" max="283" width="12.85546875" style="59" customWidth="1"/>
    <col min="284" max="516" width="11.42578125" style="59"/>
    <col min="517" max="517" width="27.85546875" style="59" customWidth="1"/>
    <col min="518" max="518" width="16.85546875" style="59" customWidth="1"/>
    <col min="519" max="519" width="25.7109375" style="59" customWidth="1"/>
    <col min="520" max="520" width="34.28515625" style="59" customWidth="1"/>
    <col min="521" max="521" width="31" style="59" customWidth="1"/>
    <col min="522" max="522" width="22.42578125" style="59" customWidth="1"/>
    <col min="523" max="523" width="22.28515625" style="59" customWidth="1"/>
    <col min="524" max="524" width="32.5703125" style="59" customWidth="1"/>
    <col min="525" max="525" width="35.5703125" style="59" customWidth="1"/>
    <col min="526" max="526" width="14.140625" style="59" customWidth="1"/>
    <col min="527" max="527" width="15" style="59" customWidth="1"/>
    <col min="528" max="528" width="14.140625" style="59" customWidth="1"/>
    <col min="529" max="529" width="12.42578125" style="59" customWidth="1"/>
    <col min="530" max="530" width="12.28515625" style="59" bestFit="1" customWidth="1"/>
    <col min="531" max="531" width="13.28515625" style="59" bestFit="1" customWidth="1"/>
    <col min="532" max="532" width="10.42578125" style="59" customWidth="1"/>
    <col min="533" max="533" width="12.42578125" style="59" customWidth="1"/>
    <col min="534" max="534" width="13.140625" style="59" customWidth="1"/>
    <col min="535" max="537" width="11.42578125" style="59"/>
    <col min="538" max="538" width="12.5703125" style="59" customWidth="1"/>
    <col min="539" max="539" width="12.85546875" style="59" customWidth="1"/>
    <col min="540" max="772" width="11.42578125" style="59"/>
    <col min="773" max="773" width="27.85546875" style="59" customWidth="1"/>
    <col min="774" max="774" width="16.85546875" style="59" customWidth="1"/>
    <col min="775" max="775" width="25.7109375" style="59" customWidth="1"/>
    <col min="776" max="776" width="34.28515625" style="59" customWidth="1"/>
    <col min="777" max="777" width="31" style="59" customWidth="1"/>
    <col min="778" max="778" width="22.42578125" style="59" customWidth="1"/>
    <col min="779" max="779" width="22.28515625" style="59" customWidth="1"/>
    <col min="780" max="780" width="32.5703125" style="59" customWidth="1"/>
    <col min="781" max="781" width="35.5703125" style="59" customWidth="1"/>
    <col min="782" max="782" width="14.140625" style="59" customWidth="1"/>
    <col min="783" max="783" width="15" style="59" customWidth="1"/>
    <col min="784" max="784" width="14.140625" style="59" customWidth="1"/>
    <col min="785" max="785" width="12.42578125" style="59" customWidth="1"/>
    <col min="786" max="786" width="12.28515625" style="59" bestFit="1" customWidth="1"/>
    <col min="787" max="787" width="13.28515625" style="59" bestFit="1" customWidth="1"/>
    <col min="788" max="788" width="10.42578125" style="59" customWidth="1"/>
    <col min="789" max="789" width="12.42578125" style="59" customWidth="1"/>
    <col min="790" max="790" width="13.140625" style="59" customWidth="1"/>
    <col min="791" max="793" width="11.42578125" style="59"/>
    <col min="794" max="794" width="12.5703125" style="59" customWidth="1"/>
    <col min="795" max="795" width="12.85546875" style="59" customWidth="1"/>
    <col min="796" max="1028" width="11.42578125" style="59"/>
    <col min="1029" max="1029" width="27.85546875" style="59" customWidth="1"/>
    <col min="1030" max="1030" width="16.85546875" style="59" customWidth="1"/>
    <col min="1031" max="1031" width="25.7109375" style="59" customWidth="1"/>
    <col min="1032" max="1032" width="34.28515625" style="59" customWidth="1"/>
    <col min="1033" max="1033" width="31" style="59" customWidth="1"/>
    <col min="1034" max="1034" width="22.42578125" style="59" customWidth="1"/>
    <col min="1035" max="1035" width="22.28515625" style="59" customWidth="1"/>
    <col min="1036" max="1036" width="32.5703125" style="59" customWidth="1"/>
    <col min="1037" max="1037" width="35.5703125" style="59" customWidth="1"/>
    <col min="1038" max="1038" width="14.140625" style="59" customWidth="1"/>
    <col min="1039" max="1039" width="15" style="59" customWidth="1"/>
    <col min="1040" max="1040" width="14.140625" style="59" customWidth="1"/>
    <col min="1041" max="1041" width="12.42578125" style="59" customWidth="1"/>
    <col min="1042" max="1042" width="12.28515625" style="59" bestFit="1" customWidth="1"/>
    <col min="1043" max="1043" width="13.28515625" style="59" bestFit="1" customWidth="1"/>
    <col min="1044" max="1044" width="10.42578125" style="59" customWidth="1"/>
    <col min="1045" max="1045" width="12.42578125" style="59" customWidth="1"/>
    <col min="1046" max="1046" width="13.140625" style="59" customWidth="1"/>
    <col min="1047" max="1049" width="11.42578125" style="59"/>
    <col min="1050" max="1050" width="12.5703125" style="59" customWidth="1"/>
    <col min="1051" max="1051" width="12.85546875" style="59" customWidth="1"/>
    <col min="1052" max="1284" width="11.42578125" style="59"/>
    <col min="1285" max="1285" width="27.85546875" style="59" customWidth="1"/>
    <col min="1286" max="1286" width="16.85546875" style="59" customWidth="1"/>
    <col min="1287" max="1287" width="25.7109375" style="59" customWidth="1"/>
    <col min="1288" max="1288" width="34.28515625" style="59" customWidth="1"/>
    <col min="1289" max="1289" width="31" style="59" customWidth="1"/>
    <col min="1290" max="1290" width="22.42578125" style="59" customWidth="1"/>
    <col min="1291" max="1291" width="22.28515625" style="59" customWidth="1"/>
    <col min="1292" max="1292" width="32.5703125" style="59" customWidth="1"/>
    <col min="1293" max="1293" width="35.5703125" style="59" customWidth="1"/>
    <col min="1294" max="1294" width="14.140625" style="59" customWidth="1"/>
    <col min="1295" max="1295" width="15" style="59" customWidth="1"/>
    <col min="1296" max="1296" width="14.140625" style="59" customWidth="1"/>
    <col min="1297" max="1297" width="12.42578125" style="59" customWidth="1"/>
    <col min="1298" max="1298" width="12.28515625" style="59" bestFit="1" customWidth="1"/>
    <col min="1299" max="1299" width="13.28515625" style="59" bestFit="1" customWidth="1"/>
    <col min="1300" max="1300" width="10.42578125" style="59" customWidth="1"/>
    <col min="1301" max="1301" width="12.42578125" style="59" customWidth="1"/>
    <col min="1302" max="1302" width="13.140625" style="59" customWidth="1"/>
    <col min="1303" max="1305" width="11.42578125" style="59"/>
    <col min="1306" max="1306" width="12.5703125" style="59" customWidth="1"/>
    <col min="1307" max="1307" width="12.85546875" style="59" customWidth="1"/>
    <col min="1308" max="1540" width="11.42578125" style="59"/>
    <col min="1541" max="1541" width="27.85546875" style="59" customWidth="1"/>
    <col min="1542" max="1542" width="16.85546875" style="59" customWidth="1"/>
    <col min="1543" max="1543" width="25.7109375" style="59" customWidth="1"/>
    <col min="1544" max="1544" width="34.28515625" style="59" customWidth="1"/>
    <col min="1545" max="1545" width="31" style="59" customWidth="1"/>
    <col min="1546" max="1546" width="22.42578125" style="59" customWidth="1"/>
    <col min="1547" max="1547" width="22.28515625" style="59" customWidth="1"/>
    <col min="1548" max="1548" width="32.5703125" style="59" customWidth="1"/>
    <col min="1549" max="1549" width="35.5703125" style="59" customWidth="1"/>
    <col min="1550" max="1550" width="14.140625" style="59" customWidth="1"/>
    <col min="1551" max="1551" width="15" style="59" customWidth="1"/>
    <col min="1552" max="1552" width="14.140625" style="59" customWidth="1"/>
    <col min="1553" max="1553" width="12.42578125" style="59" customWidth="1"/>
    <col min="1554" max="1554" width="12.28515625" style="59" bestFit="1" customWidth="1"/>
    <col min="1555" max="1555" width="13.28515625" style="59" bestFit="1" customWidth="1"/>
    <col min="1556" max="1556" width="10.42578125" style="59" customWidth="1"/>
    <col min="1557" max="1557" width="12.42578125" style="59" customWidth="1"/>
    <col min="1558" max="1558" width="13.140625" style="59" customWidth="1"/>
    <col min="1559" max="1561" width="11.42578125" style="59"/>
    <col min="1562" max="1562" width="12.5703125" style="59" customWidth="1"/>
    <col min="1563" max="1563" width="12.85546875" style="59" customWidth="1"/>
    <col min="1564" max="1796" width="11.42578125" style="59"/>
    <col min="1797" max="1797" width="27.85546875" style="59" customWidth="1"/>
    <col min="1798" max="1798" width="16.85546875" style="59" customWidth="1"/>
    <col min="1799" max="1799" width="25.7109375" style="59" customWidth="1"/>
    <col min="1800" max="1800" width="34.28515625" style="59" customWidth="1"/>
    <col min="1801" max="1801" width="31" style="59" customWidth="1"/>
    <col min="1802" max="1802" width="22.42578125" style="59" customWidth="1"/>
    <col min="1803" max="1803" width="22.28515625" style="59" customWidth="1"/>
    <col min="1804" max="1804" width="32.5703125" style="59" customWidth="1"/>
    <col min="1805" max="1805" width="35.5703125" style="59" customWidth="1"/>
    <col min="1806" max="1806" width="14.140625" style="59" customWidth="1"/>
    <col min="1807" max="1807" width="15" style="59" customWidth="1"/>
    <col min="1808" max="1808" width="14.140625" style="59" customWidth="1"/>
    <col min="1809" max="1809" width="12.42578125" style="59" customWidth="1"/>
    <col min="1810" max="1810" width="12.28515625" style="59" bestFit="1" customWidth="1"/>
    <col min="1811" max="1811" width="13.28515625" style="59" bestFit="1" customWidth="1"/>
    <col min="1812" max="1812" width="10.42578125" style="59" customWidth="1"/>
    <col min="1813" max="1813" width="12.42578125" style="59" customWidth="1"/>
    <col min="1814" max="1814" width="13.140625" style="59" customWidth="1"/>
    <col min="1815" max="1817" width="11.42578125" style="59"/>
    <col min="1818" max="1818" width="12.5703125" style="59" customWidth="1"/>
    <col min="1819" max="1819" width="12.85546875" style="59" customWidth="1"/>
    <col min="1820" max="2052" width="11.42578125" style="59"/>
    <col min="2053" max="2053" width="27.85546875" style="59" customWidth="1"/>
    <col min="2054" max="2054" width="16.85546875" style="59" customWidth="1"/>
    <col min="2055" max="2055" width="25.7109375" style="59" customWidth="1"/>
    <col min="2056" max="2056" width="34.28515625" style="59" customWidth="1"/>
    <col min="2057" max="2057" width="31" style="59" customWidth="1"/>
    <col min="2058" max="2058" width="22.42578125" style="59" customWidth="1"/>
    <col min="2059" max="2059" width="22.28515625" style="59" customWidth="1"/>
    <col min="2060" max="2060" width="32.5703125" style="59" customWidth="1"/>
    <col min="2061" max="2061" width="35.5703125" style="59" customWidth="1"/>
    <col min="2062" max="2062" width="14.140625" style="59" customWidth="1"/>
    <col min="2063" max="2063" width="15" style="59" customWidth="1"/>
    <col min="2064" max="2064" width="14.140625" style="59" customWidth="1"/>
    <col min="2065" max="2065" width="12.42578125" style="59" customWidth="1"/>
    <col min="2066" max="2066" width="12.28515625" style="59" bestFit="1" customWidth="1"/>
    <col min="2067" max="2067" width="13.28515625" style="59" bestFit="1" customWidth="1"/>
    <col min="2068" max="2068" width="10.42578125" style="59" customWidth="1"/>
    <col min="2069" max="2069" width="12.42578125" style="59" customWidth="1"/>
    <col min="2070" max="2070" width="13.140625" style="59" customWidth="1"/>
    <col min="2071" max="2073" width="11.42578125" style="59"/>
    <col min="2074" max="2074" width="12.5703125" style="59" customWidth="1"/>
    <col min="2075" max="2075" width="12.85546875" style="59" customWidth="1"/>
    <col min="2076" max="2308" width="11.42578125" style="59"/>
    <col min="2309" max="2309" width="27.85546875" style="59" customWidth="1"/>
    <col min="2310" max="2310" width="16.85546875" style="59" customWidth="1"/>
    <col min="2311" max="2311" width="25.7109375" style="59" customWidth="1"/>
    <col min="2312" max="2312" width="34.28515625" style="59" customWidth="1"/>
    <col min="2313" max="2313" width="31" style="59" customWidth="1"/>
    <col min="2314" max="2314" width="22.42578125" style="59" customWidth="1"/>
    <col min="2315" max="2315" width="22.28515625" style="59" customWidth="1"/>
    <col min="2316" max="2316" width="32.5703125" style="59" customWidth="1"/>
    <col min="2317" max="2317" width="35.5703125" style="59" customWidth="1"/>
    <col min="2318" max="2318" width="14.140625" style="59" customWidth="1"/>
    <col min="2319" max="2319" width="15" style="59" customWidth="1"/>
    <col min="2320" max="2320" width="14.140625" style="59" customWidth="1"/>
    <col min="2321" max="2321" width="12.42578125" style="59" customWidth="1"/>
    <col min="2322" max="2322" width="12.28515625" style="59" bestFit="1" customWidth="1"/>
    <col min="2323" max="2323" width="13.28515625" style="59" bestFit="1" customWidth="1"/>
    <col min="2324" max="2324" width="10.42578125" style="59" customWidth="1"/>
    <col min="2325" max="2325" width="12.42578125" style="59" customWidth="1"/>
    <col min="2326" max="2326" width="13.140625" style="59" customWidth="1"/>
    <col min="2327" max="2329" width="11.42578125" style="59"/>
    <col min="2330" max="2330" width="12.5703125" style="59" customWidth="1"/>
    <col min="2331" max="2331" width="12.85546875" style="59" customWidth="1"/>
    <col min="2332" max="2564" width="11.42578125" style="59"/>
    <col min="2565" max="2565" width="27.85546875" style="59" customWidth="1"/>
    <col min="2566" max="2566" width="16.85546875" style="59" customWidth="1"/>
    <col min="2567" max="2567" width="25.7109375" style="59" customWidth="1"/>
    <col min="2568" max="2568" width="34.28515625" style="59" customWidth="1"/>
    <col min="2569" max="2569" width="31" style="59" customWidth="1"/>
    <col min="2570" max="2570" width="22.42578125" style="59" customWidth="1"/>
    <col min="2571" max="2571" width="22.28515625" style="59" customWidth="1"/>
    <col min="2572" max="2572" width="32.5703125" style="59" customWidth="1"/>
    <col min="2573" max="2573" width="35.5703125" style="59" customWidth="1"/>
    <col min="2574" max="2574" width="14.140625" style="59" customWidth="1"/>
    <col min="2575" max="2575" width="15" style="59" customWidth="1"/>
    <col min="2576" max="2576" width="14.140625" style="59" customWidth="1"/>
    <col min="2577" max="2577" width="12.42578125" style="59" customWidth="1"/>
    <col min="2578" max="2578" width="12.28515625" style="59" bestFit="1" customWidth="1"/>
    <col min="2579" max="2579" width="13.28515625" style="59" bestFit="1" customWidth="1"/>
    <col min="2580" max="2580" width="10.42578125" style="59" customWidth="1"/>
    <col min="2581" max="2581" width="12.42578125" style="59" customWidth="1"/>
    <col min="2582" max="2582" width="13.140625" style="59" customWidth="1"/>
    <col min="2583" max="2585" width="11.42578125" style="59"/>
    <col min="2586" max="2586" width="12.5703125" style="59" customWidth="1"/>
    <col min="2587" max="2587" width="12.85546875" style="59" customWidth="1"/>
    <col min="2588" max="2820" width="11.42578125" style="59"/>
    <col min="2821" max="2821" width="27.85546875" style="59" customWidth="1"/>
    <col min="2822" max="2822" width="16.85546875" style="59" customWidth="1"/>
    <col min="2823" max="2823" width="25.7109375" style="59" customWidth="1"/>
    <col min="2824" max="2824" width="34.28515625" style="59" customWidth="1"/>
    <col min="2825" max="2825" width="31" style="59" customWidth="1"/>
    <col min="2826" max="2826" width="22.42578125" style="59" customWidth="1"/>
    <col min="2827" max="2827" width="22.28515625" style="59" customWidth="1"/>
    <col min="2828" max="2828" width="32.5703125" style="59" customWidth="1"/>
    <col min="2829" max="2829" width="35.5703125" style="59" customWidth="1"/>
    <col min="2830" max="2830" width="14.140625" style="59" customWidth="1"/>
    <col min="2831" max="2831" width="15" style="59" customWidth="1"/>
    <col min="2832" max="2832" width="14.140625" style="59" customWidth="1"/>
    <col min="2833" max="2833" width="12.42578125" style="59" customWidth="1"/>
    <col min="2834" max="2834" width="12.28515625" style="59" bestFit="1" customWidth="1"/>
    <col min="2835" max="2835" width="13.28515625" style="59" bestFit="1" customWidth="1"/>
    <col min="2836" max="2836" width="10.42578125" style="59" customWidth="1"/>
    <col min="2837" max="2837" width="12.42578125" style="59" customWidth="1"/>
    <col min="2838" max="2838" width="13.140625" style="59" customWidth="1"/>
    <col min="2839" max="2841" width="11.42578125" style="59"/>
    <col min="2842" max="2842" width="12.5703125" style="59" customWidth="1"/>
    <col min="2843" max="2843" width="12.85546875" style="59" customWidth="1"/>
    <col min="2844" max="3076" width="11.42578125" style="59"/>
    <col min="3077" max="3077" width="27.85546875" style="59" customWidth="1"/>
    <col min="3078" max="3078" width="16.85546875" style="59" customWidth="1"/>
    <col min="3079" max="3079" width="25.7109375" style="59" customWidth="1"/>
    <col min="3080" max="3080" width="34.28515625" style="59" customWidth="1"/>
    <col min="3081" max="3081" width="31" style="59" customWidth="1"/>
    <col min="3082" max="3082" width="22.42578125" style="59" customWidth="1"/>
    <col min="3083" max="3083" width="22.28515625" style="59" customWidth="1"/>
    <col min="3084" max="3084" width="32.5703125" style="59" customWidth="1"/>
    <col min="3085" max="3085" width="35.5703125" style="59" customWidth="1"/>
    <col min="3086" max="3086" width="14.140625" style="59" customWidth="1"/>
    <col min="3087" max="3087" width="15" style="59" customWidth="1"/>
    <col min="3088" max="3088" width="14.140625" style="59" customWidth="1"/>
    <col min="3089" max="3089" width="12.42578125" style="59" customWidth="1"/>
    <col min="3090" max="3090" width="12.28515625" style="59" bestFit="1" customWidth="1"/>
    <col min="3091" max="3091" width="13.28515625" style="59" bestFit="1" customWidth="1"/>
    <col min="3092" max="3092" width="10.42578125" style="59" customWidth="1"/>
    <col min="3093" max="3093" width="12.42578125" style="59" customWidth="1"/>
    <col min="3094" max="3094" width="13.140625" style="59" customWidth="1"/>
    <col min="3095" max="3097" width="11.42578125" style="59"/>
    <col min="3098" max="3098" width="12.5703125" style="59" customWidth="1"/>
    <col min="3099" max="3099" width="12.85546875" style="59" customWidth="1"/>
    <col min="3100" max="3332" width="11.42578125" style="59"/>
    <col min="3333" max="3333" width="27.85546875" style="59" customWidth="1"/>
    <col min="3334" max="3334" width="16.85546875" style="59" customWidth="1"/>
    <col min="3335" max="3335" width="25.7109375" style="59" customWidth="1"/>
    <col min="3336" max="3336" width="34.28515625" style="59" customWidth="1"/>
    <col min="3337" max="3337" width="31" style="59" customWidth="1"/>
    <col min="3338" max="3338" width="22.42578125" style="59" customWidth="1"/>
    <col min="3339" max="3339" width="22.28515625" style="59" customWidth="1"/>
    <col min="3340" max="3340" width="32.5703125" style="59" customWidth="1"/>
    <col min="3341" max="3341" width="35.5703125" style="59" customWidth="1"/>
    <col min="3342" max="3342" width="14.140625" style="59" customWidth="1"/>
    <col min="3343" max="3343" width="15" style="59" customWidth="1"/>
    <col min="3344" max="3344" width="14.140625" style="59" customWidth="1"/>
    <col min="3345" max="3345" width="12.42578125" style="59" customWidth="1"/>
    <col min="3346" max="3346" width="12.28515625" style="59" bestFit="1" customWidth="1"/>
    <col min="3347" max="3347" width="13.28515625" style="59" bestFit="1" customWidth="1"/>
    <col min="3348" max="3348" width="10.42578125" style="59" customWidth="1"/>
    <col min="3349" max="3349" width="12.42578125" style="59" customWidth="1"/>
    <col min="3350" max="3350" width="13.140625" style="59" customWidth="1"/>
    <col min="3351" max="3353" width="11.42578125" style="59"/>
    <col min="3354" max="3354" width="12.5703125" style="59" customWidth="1"/>
    <col min="3355" max="3355" width="12.85546875" style="59" customWidth="1"/>
    <col min="3356" max="3588" width="11.42578125" style="59"/>
    <col min="3589" max="3589" width="27.85546875" style="59" customWidth="1"/>
    <col min="3590" max="3590" width="16.85546875" style="59" customWidth="1"/>
    <col min="3591" max="3591" width="25.7109375" style="59" customWidth="1"/>
    <col min="3592" max="3592" width="34.28515625" style="59" customWidth="1"/>
    <col min="3593" max="3593" width="31" style="59" customWidth="1"/>
    <col min="3594" max="3594" width="22.42578125" style="59" customWidth="1"/>
    <col min="3595" max="3595" width="22.28515625" style="59" customWidth="1"/>
    <col min="3596" max="3596" width="32.5703125" style="59" customWidth="1"/>
    <col min="3597" max="3597" width="35.5703125" style="59" customWidth="1"/>
    <col min="3598" max="3598" width="14.140625" style="59" customWidth="1"/>
    <col min="3599" max="3599" width="15" style="59" customWidth="1"/>
    <col min="3600" max="3600" width="14.140625" style="59" customWidth="1"/>
    <col min="3601" max="3601" width="12.42578125" style="59" customWidth="1"/>
    <col min="3602" max="3602" width="12.28515625" style="59" bestFit="1" customWidth="1"/>
    <col min="3603" max="3603" width="13.28515625" style="59" bestFit="1" customWidth="1"/>
    <col min="3604" max="3604" width="10.42578125" style="59" customWidth="1"/>
    <col min="3605" max="3605" width="12.42578125" style="59" customWidth="1"/>
    <col min="3606" max="3606" width="13.140625" style="59" customWidth="1"/>
    <col min="3607" max="3609" width="11.42578125" style="59"/>
    <col min="3610" max="3610" width="12.5703125" style="59" customWidth="1"/>
    <col min="3611" max="3611" width="12.85546875" style="59" customWidth="1"/>
    <col min="3612" max="3844" width="11.42578125" style="59"/>
    <col min="3845" max="3845" width="27.85546875" style="59" customWidth="1"/>
    <col min="3846" max="3846" width="16.85546875" style="59" customWidth="1"/>
    <col min="3847" max="3847" width="25.7109375" style="59" customWidth="1"/>
    <col min="3848" max="3848" width="34.28515625" style="59" customWidth="1"/>
    <col min="3849" max="3849" width="31" style="59" customWidth="1"/>
    <col min="3850" max="3850" width="22.42578125" style="59" customWidth="1"/>
    <col min="3851" max="3851" width="22.28515625" style="59" customWidth="1"/>
    <col min="3852" max="3852" width="32.5703125" style="59" customWidth="1"/>
    <col min="3853" max="3853" width="35.5703125" style="59" customWidth="1"/>
    <col min="3854" max="3854" width="14.140625" style="59" customWidth="1"/>
    <col min="3855" max="3855" width="15" style="59" customWidth="1"/>
    <col min="3856" max="3856" width="14.140625" style="59" customWidth="1"/>
    <col min="3857" max="3857" width="12.42578125" style="59" customWidth="1"/>
    <col min="3858" max="3858" width="12.28515625" style="59" bestFit="1" customWidth="1"/>
    <col min="3859" max="3859" width="13.28515625" style="59" bestFit="1" customWidth="1"/>
    <col min="3860" max="3860" width="10.42578125" style="59" customWidth="1"/>
    <col min="3861" max="3861" width="12.42578125" style="59" customWidth="1"/>
    <col min="3862" max="3862" width="13.140625" style="59" customWidth="1"/>
    <col min="3863" max="3865" width="11.42578125" style="59"/>
    <col min="3866" max="3866" width="12.5703125" style="59" customWidth="1"/>
    <col min="3867" max="3867" width="12.85546875" style="59" customWidth="1"/>
    <col min="3868" max="4100" width="11.42578125" style="59"/>
    <col min="4101" max="4101" width="27.85546875" style="59" customWidth="1"/>
    <col min="4102" max="4102" width="16.85546875" style="59" customWidth="1"/>
    <col min="4103" max="4103" width="25.7109375" style="59" customWidth="1"/>
    <col min="4104" max="4104" width="34.28515625" style="59" customWidth="1"/>
    <col min="4105" max="4105" width="31" style="59" customWidth="1"/>
    <col min="4106" max="4106" width="22.42578125" style="59" customWidth="1"/>
    <col min="4107" max="4107" width="22.28515625" style="59" customWidth="1"/>
    <col min="4108" max="4108" width="32.5703125" style="59" customWidth="1"/>
    <col min="4109" max="4109" width="35.5703125" style="59" customWidth="1"/>
    <col min="4110" max="4110" width="14.140625" style="59" customWidth="1"/>
    <col min="4111" max="4111" width="15" style="59" customWidth="1"/>
    <col min="4112" max="4112" width="14.140625" style="59" customWidth="1"/>
    <col min="4113" max="4113" width="12.42578125" style="59" customWidth="1"/>
    <col min="4114" max="4114" width="12.28515625" style="59" bestFit="1" customWidth="1"/>
    <col min="4115" max="4115" width="13.28515625" style="59" bestFit="1" customWidth="1"/>
    <col min="4116" max="4116" width="10.42578125" style="59" customWidth="1"/>
    <col min="4117" max="4117" width="12.42578125" style="59" customWidth="1"/>
    <col min="4118" max="4118" width="13.140625" style="59" customWidth="1"/>
    <col min="4119" max="4121" width="11.42578125" style="59"/>
    <col min="4122" max="4122" width="12.5703125" style="59" customWidth="1"/>
    <col min="4123" max="4123" width="12.85546875" style="59" customWidth="1"/>
    <col min="4124" max="4356" width="11.42578125" style="59"/>
    <col min="4357" max="4357" width="27.85546875" style="59" customWidth="1"/>
    <col min="4358" max="4358" width="16.85546875" style="59" customWidth="1"/>
    <col min="4359" max="4359" width="25.7109375" style="59" customWidth="1"/>
    <col min="4360" max="4360" width="34.28515625" style="59" customWidth="1"/>
    <col min="4361" max="4361" width="31" style="59" customWidth="1"/>
    <col min="4362" max="4362" width="22.42578125" style="59" customWidth="1"/>
    <col min="4363" max="4363" width="22.28515625" style="59" customWidth="1"/>
    <col min="4364" max="4364" width="32.5703125" style="59" customWidth="1"/>
    <col min="4365" max="4365" width="35.5703125" style="59" customWidth="1"/>
    <col min="4366" max="4366" width="14.140625" style="59" customWidth="1"/>
    <col min="4367" max="4367" width="15" style="59" customWidth="1"/>
    <col min="4368" max="4368" width="14.140625" style="59" customWidth="1"/>
    <col min="4369" max="4369" width="12.42578125" style="59" customWidth="1"/>
    <col min="4370" max="4370" width="12.28515625" style="59" bestFit="1" customWidth="1"/>
    <col min="4371" max="4371" width="13.28515625" style="59" bestFit="1" customWidth="1"/>
    <col min="4372" max="4372" width="10.42578125" style="59" customWidth="1"/>
    <col min="4373" max="4373" width="12.42578125" style="59" customWidth="1"/>
    <col min="4374" max="4374" width="13.140625" style="59" customWidth="1"/>
    <col min="4375" max="4377" width="11.42578125" style="59"/>
    <col min="4378" max="4378" width="12.5703125" style="59" customWidth="1"/>
    <col min="4379" max="4379" width="12.85546875" style="59" customWidth="1"/>
    <col min="4380" max="4612" width="11.42578125" style="59"/>
    <col min="4613" max="4613" width="27.85546875" style="59" customWidth="1"/>
    <col min="4614" max="4614" width="16.85546875" style="59" customWidth="1"/>
    <col min="4615" max="4615" width="25.7109375" style="59" customWidth="1"/>
    <col min="4616" max="4616" width="34.28515625" style="59" customWidth="1"/>
    <col min="4617" max="4617" width="31" style="59" customWidth="1"/>
    <col min="4618" max="4618" width="22.42578125" style="59" customWidth="1"/>
    <col min="4619" max="4619" width="22.28515625" style="59" customWidth="1"/>
    <col min="4620" max="4620" width="32.5703125" style="59" customWidth="1"/>
    <col min="4621" max="4621" width="35.5703125" style="59" customWidth="1"/>
    <col min="4622" max="4622" width="14.140625" style="59" customWidth="1"/>
    <col min="4623" max="4623" width="15" style="59" customWidth="1"/>
    <col min="4624" max="4624" width="14.140625" style="59" customWidth="1"/>
    <col min="4625" max="4625" width="12.42578125" style="59" customWidth="1"/>
    <col min="4626" max="4626" width="12.28515625" style="59" bestFit="1" customWidth="1"/>
    <col min="4627" max="4627" width="13.28515625" style="59" bestFit="1" customWidth="1"/>
    <col min="4628" max="4628" width="10.42578125" style="59" customWidth="1"/>
    <col min="4629" max="4629" width="12.42578125" style="59" customWidth="1"/>
    <col min="4630" max="4630" width="13.140625" style="59" customWidth="1"/>
    <col min="4631" max="4633" width="11.42578125" style="59"/>
    <col min="4634" max="4634" width="12.5703125" style="59" customWidth="1"/>
    <col min="4635" max="4635" width="12.85546875" style="59" customWidth="1"/>
    <col min="4636" max="4868" width="11.42578125" style="59"/>
    <col min="4869" max="4869" width="27.85546875" style="59" customWidth="1"/>
    <col min="4870" max="4870" width="16.85546875" style="59" customWidth="1"/>
    <col min="4871" max="4871" width="25.7109375" style="59" customWidth="1"/>
    <col min="4872" max="4872" width="34.28515625" style="59" customWidth="1"/>
    <col min="4873" max="4873" width="31" style="59" customWidth="1"/>
    <col min="4874" max="4874" width="22.42578125" style="59" customWidth="1"/>
    <col min="4875" max="4875" width="22.28515625" style="59" customWidth="1"/>
    <col min="4876" max="4876" width="32.5703125" style="59" customWidth="1"/>
    <col min="4877" max="4877" width="35.5703125" style="59" customWidth="1"/>
    <col min="4878" max="4878" width="14.140625" style="59" customWidth="1"/>
    <col min="4879" max="4879" width="15" style="59" customWidth="1"/>
    <col min="4880" max="4880" width="14.140625" style="59" customWidth="1"/>
    <col min="4881" max="4881" width="12.42578125" style="59" customWidth="1"/>
    <col min="4882" max="4882" width="12.28515625" style="59" bestFit="1" customWidth="1"/>
    <col min="4883" max="4883" width="13.28515625" style="59" bestFit="1" customWidth="1"/>
    <col min="4884" max="4884" width="10.42578125" style="59" customWidth="1"/>
    <col min="4885" max="4885" width="12.42578125" style="59" customWidth="1"/>
    <col min="4886" max="4886" width="13.140625" style="59" customWidth="1"/>
    <col min="4887" max="4889" width="11.42578125" style="59"/>
    <col min="4890" max="4890" width="12.5703125" style="59" customWidth="1"/>
    <col min="4891" max="4891" width="12.85546875" style="59" customWidth="1"/>
    <col min="4892" max="5124" width="11.42578125" style="59"/>
    <col min="5125" max="5125" width="27.85546875" style="59" customWidth="1"/>
    <col min="5126" max="5126" width="16.85546875" style="59" customWidth="1"/>
    <col min="5127" max="5127" width="25.7109375" style="59" customWidth="1"/>
    <col min="5128" max="5128" width="34.28515625" style="59" customWidth="1"/>
    <col min="5129" max="5129" width="31" style="59" customWidth="1"/>
    <col min="5130" max="5130" width="22.42578125" style="59" customWidth="1"/>
    <col min="5131" max="5131" width="22.28515625" style="59" customWidth="1"/>
    <col min="5132" max="5132" width="32.5703125" style="59" customWidth="1"/>
    <col min="5133" max="5133" width="35.5703125" style="59" customWidth="1"/>
    <col min="5134" max="5134" width="14.140625" style="59" customWidth="1"/>
    <col min="5135" max="5135" width="15" style="59" customWidth="1"/>
    <col min="5136" max="5136" width="14.140625" style="59" customWidth="1"/>
    <col min="5137" max="5137" width="12.42578125" style="59" customWidth="1"/>
    <col min="5138" max="5138" width="12.28515625" style="59" bestFit="1" customWidth="1"/>
    <col min="5139" max="5139" width="13.28515625" style="59" bestFit="1" customWidth="1"/>
    <col min="5140" max="5140" width="10.42578125" style="59" customWidth="1"/>
    <col min="5141" max="5141" width="12.42578125" style="59" customWidth="1"/>
    <col min="5142" max="5142" width="13.140625" style="59" customWidth="1"/>
    <col min="5143" max="5145" width="11.42578125" style="59"/>
    <col min="5146" max="5146" width="12.5703125" style="59" customWidth="1"/>
    <col min="5147" max="5147" width="12.85546875" style="59" customWidth="1"/>
    <col min="5148" max="5380" width="11.42578125" style="59"/>
    <col min="5381" max="5381" width="27.85546875" style="59" customWidth="1"/>
    <col min="5382" max="5382" width="16.85546875" style="59" customWidth="1"/>
    <col min="5383" max="5383" width="25.7109375" style="59" customWidth="1"/>
    <col min="5384" max="5384" width="34.28515625" style="59" customWidth="1"/>
    <col min="5385" max="5385" width="31" style="59" customWidth="1"/>
    <col min="5386" max="5386" width="22.42578125" style="59" customWidth="1"/>
    <col min="5387" max="5387" width="22.28515625" style="59" customWidth="1"/>
    <col min="5388" max="5388" width="32.5703125" style="59" customWidth="1"/>
    <col min="5389" max="5389" width="35.5703125" style="59" customWidth="1"/>
    <col min="5390" max="5390" width="14.140625" style="59" customWidth="1"/>
    <col min="5391" max="5391" width="15" style="59" customWidth="1"/>
    <col min="5392" max="5392" width="14.140625" style="59" customWidth="1"/>
    <col min="5393" max="5393" width="12.42578125" style="59" customWidth="1"/>
    <col min="5394" max="5394" width="12.28515625" style="59" bestFit="1" customWidth="1"/>
    <col min="5395" max="5395" width="13.28515625" style="59" bestFit="1" customWidth="1"/>
    <col min="5396" max="5396" width="10.42578125" style="59" customWidth="1"/>
    <col min="5397" max="5397" width="12.42578125" style="59" customWidth="1"/>
    <col min="5398" max="5398" width="13.140625" style="59" customWidth="1"/>
    <col min="5399" max="5401" width="11.42578125" style="59"/>
    <col min="5402" max="5402" width="12.5703125" style="59" customWidth="1"/>
    <col min="5403" max="5403" width="12.85546875" style="59" customWidth="1"/>
    <col min="5404" max="5636" width="11.42578125" style="59"/>
    <col min="5637" max="5637" width="27.85546875" style="59" customWidth="1"/>
    <col min="5638" max="5638" width="16.85546875" style="59" customWidth="1"/>
    <col min="5639" max="5639" width="25.7109375" style="59" customWidth="1"/>
    <col min="5640" max="5640" width="34.28515625" style="59" customWidth="1"/>
    <col min="5641" max="5641" width="31" style="59" customWidth="1"/>
    <col min="5642" max="5642" width="22.42578125" style="59" customWidth="1"/>
    <col min="5643" max="5643" width="22.28515625" style="59" customWidth="1"/>
    <col min="5644" max="5644" width="32.5703125" style="59" customWidth="1"/>
    <col min="5645" max="5645" width="35.5703125" style="59" customWidth="1"/>
    <col min="5646" max="5646" width="14.140625" style="59" customWidth="1"/>
    <col min="5647" max="5647" width="15" style="59" customWidth="1"/>
    <col min="5648" max="5648" width="14.140625" style="59" customWidth="1"/>
    <col min="5649" max="5649" width="12.42578125" style="59" customWidth="1"/>
    <col min="5650" max="5650" width="12.28515625" style="59" bestFit="1" customWidth="1"/>
    <col min="5651" max="5651" width="13.28515625" style="59" bestFit="1" customWidth="1"/>
    <col min="5652" max="5652" width="10.42578125" style="59" customWidth="1"/>
    <col min="5653" max="5653" width="12.42578125" style="59" customWidth="1"/>
    <col min="5654" max="5654" width="13.140625" style="59" customWidth="1"/>
    <col min="5655" max="5657" width="11.42578125" style="59"/>
    <col min="5658" max="5658" width="12.5703125" style="59" customWidth="1"/>
    <col min="5659" max="5659" width="12.85546875" style="59" customWidth="1"/>
    <col min="5660" max="5892" width="11.42578125" style="59"/>
    <col min="5893" max="5893" width="27.85546875" style="59" customWidth="1"/>
    <col min="5894" max="5894" width="16.85546875" style="59" customWidth="1"/>
    <col min="5895" max="5895" width="25.7109375" style="59" customWidth="1"/>
    <col min="5896" max="5896" width="34.28515625" style="59" customWidth="1"/>
    <col min="5897" max="5897" width="31" style="59" customWidth="1"/>
    <col min="5898" max="5898" width="22.42578125" style="59" customWidth="1"/>
    <col min="5899" max="5899" width="22.28515625" style="59" customWidth="1"/>
    <col min="5900" max="5900" width="32.5703125" style="59" customWidth="1"/>
    <col min="5901" max="5901" width="35.5703125" style="59" customWidth="1"/>
    <col min="5902" max="5902" width="14.140625" style="59" customWidth="1"/>
    <col min="5903" max="5903" width="15" style="59" customWidth="1"/>
    <col min="5904" max="5904" width="14.140625" style="59" customWidth="1"/>
    <col min="5905" max="5905" width="12.42578125" style="59" customWidth="1"/>
    <col min="5906" max="5906" width="12.28515625" style="59" bestFit="1" customWidth="1"/>
    <col min="5907" max="5907" width="13.28515625" style="59" bestFit="1" customWidth="1"/>
    <col min="5908" max="5908" width="10.42578125" style="59" customWidth="1"/>
    <col min="5909" max="5909" width="12.42578125" style="59" customWidth="1"/>
    <col min="5910" max="5910" width="13.140625" style="59" customWidth="1"/>
    <col min="5911" max="5913" width="11.42578125" style="59"/>
    <col min="5914" max="5914" width="12.5703125" style="59" customWidth="1"/>
    <col min="5915" max="5915" width="12.85546875" style="59" customWidth="1"/>
    <col min="5916" max="6148" width="11.42578125" style="59"/>
    <col min="6149" max="6149" width="27.85546875" style="59" customWidth="1"/>
    <col min="6150" max="6150" width="16.85546875" style="59" customWidth="1"/>
    <col min="6151" max="6151" width="25.7109375" style="59" customWidth="1"/>
    <col min="6152" max="6152" width="34.28515625" style="59" customWidth="1"/>
    <col min="6153" max="6153" width="31" style="59" customWidth="1"/>
    <col min="6154" max="6154" width="22.42578125" style="59" customWidth="1"/>
    <col min="6155" max="6155" width="22.28515625" style="59" customWidth="1"/>
    <col min="6156" max="6156" width="32.5703125" style="59" customWidth="1"/>
    <col min="6157" max="6157" width="35.5703125" style="59" customWidth="1"/>
    <col min="6158" max="6158" width="14.140625" style="59" customWidth="1"/>
    <col min="6159" max="6159" width="15" style="59" customWidth="1"/>
    <col min="6160" max="6160" width="14.140625" style="59" customWidth="1"/>
    <col min="6161" max="6161" width="12.42578125" style="59" customWidth="1"/>
    <col min="6162" max="6162" width="12.28515625" style="59" bestFit="1" customWidth="1"/>
    <col min="6163" max="6163" width="13.28515625" style="59" bestFit="1" customWidth="1"/>
    <col min="6164" max="6164" width="10.42578125" style="59" customWidth="1"/>
    <col min="6165" max="6165" width="12.42578125" style="59" customWidth="1"/>
    <col min="6166" max="6166" width="13.140625" style="59" customWidth="1"/>
    <col min="6167" max="6169" width="11.42578125" style="59"/>
    <col min="6170" max="6170" width="12.5703125" style="59" customWidth="1"/>
    <col min="6171" max="6171" width="12.85546875" style="59" customWidth="1"/>
    <col min="6172" max="6404" width="11.42578125" style="59"/>
    <col min="6405" max="6405" width="27.85546875" style="59" customWidth="1"/>
    <col min="6406" max="6406" width="16.85546875" style="59" customWidth="1"/>
    <col min="6407" max="6407" width="25.7109375" style="59" customWidth="1"/>
    <col min="6408" max="6408" width="34.28515625" style="59" customWidth="1"/>
    <col min="6409" max="6409" width="31" style="59" customWidth="1"/>
    <col min="6410" max="6410" width="22.42578125" style="59" customWidth="1"/>
    <col min="6411" max="6411" width="22.28515625" style="59" customWidth="1"/>
    <col min="6412" max="6412" width="32.5703125" style="59" customWidth="1"/>
    <col min="6413" max="6413" width="35.5703125" style="59" customWidth="1"/>
    <col min="6414" max="6414" width="14.140625" style="59" customWidth="1"/>
    <col min="6415" max="6415" width="15" style="59" customWidth="1"/>
    <col min="6416" max="6416" width="14.140625" style="59" customWidth="1"/>
    <col min="6417" max="6417" width="12.42578125" style="59" customWidth="1"/>
    <col min="6418" max="6418" width="12.28515625" style="59" bestFit="1" customWidth="1"/>
    <col min="6419" max="6419" width="13.28515625" style="59" bestFit="1" customWidth="1"/>
    <col min="6420" max="6420" width="10.42578125" style="59" customWidth="1"/>
    <col min="6421" max="6421" width="12.42578125" style="59" customWidth="1"/>
    <col min="6422" max="6422" width="13.140625" style="59" customWidth="1"/>
    <col min="6423" max="6425" width="11.42578125" style="59"/>
    <col min="6426" max="6426" width="12.5703125" style="59" customWidth="1"/>
    <col min="6427" max="6427" width="12.85546875" style="59" customWidth="1"/>
    <col min="6428" max="6660" width="11.42578125" style="59"/>
    <col min="6661" max="6661" width="27.85546875" style="59" customWidth="1"/>
    <col min="6662" max="6662" width="16.85546875" style="59" customWidth="1"/>
    <col min="6663" max="6663" width="25.7109375" style="59" customWidth="1"/>
    <col min="6664" max="6664" width="34.28515625" style="59" customWidth="1"/>
    <col min="6665" max="6665" width="31" style="59" customWidth="1"/>
    <col min="6666" max="6666" width="22.42578125" style="59" customWidth="1"/>
    <col min="6667" max="6667" width="22.28515625" style="59" customWidth="1"/>
    <col min="6668" max="6668" width="32.5703125" style="59" customWidth="1"/>
    <col min="6669" max="6669" width="35.5703125" style="59" customWidth="1"/>
    <col min="6670" max="6670" width="14.140625" style="59" customWidth="1"/>
    <col min="6671" max="6671" width="15" style="59" customWidth="1"/>
    <col min="6672" max="6672" width="14.140625" style="59" customWidth="1"/>
    <col min="6673" max="6673" width="12.42578125" style="59" customWidth="1"/>
    <col min="6674" max="6674" width="12.28515625" style="59" bestFit="1" customWidth="1"/>
    <col min="6675" max="6675" width="13.28515625" style="59" bestFit="1" customWidth="1"/>
    <col min="6676" max="6676" width="10.42578125" style="59" customWidth="1"/>
    <col min="6677" max="6677" width="12.42578125" style="59" customWidth="1"/>
    <col min="6678" max="6678" width="13.140625" style="59" customWidth="1"/>
    <col min="6679" max="6681" width="11.42578125" style="59"/>
    <col min="6682" max="6682" width="12.5703125" style="59" customWidth="1"/>
    <col min="6683" max="6683" width="12.85546875" style="59" customWidth="1"/>
    <col min="6684" max="6916" width="11.42578125" style="59"/>
    <col min="6917" max="6917" width="27.85546875" style="59" customWidth="1"/>
    <col min="6918" max="6918" width="16.85546875" style="59" customWidth="1"/>
    <col min="6919" max="6919" width="25.7109375" style="59" customWidth="1"/>
    <col min="6920" max="6920" width="34.28515625" style="59" customWidth="1"/>
    <col min="6921" max="6921" width="31" style="59" customWidth="1"/>
    <col min="6922" max="6922" width="22.42578125" style="59" customWidth="1"/>
    <col min="6923" max="6923" width="22.28515625" style="59" customWidth="1"/>
    <col min="6924" max="6924" width="32.5703125" style="59" customWidth="1"/>
    <col min="6925" max="6925" width="35.5703125" style="59" customWidth="1"/>
    <col min="6926" max="6926" width="14.140625" style="59" customWidth="1"/>
    <col min="6927" max="6927" width="15" style="59" customWidth="1"/>
    <col min="6928" max="6928" width="14.140625" style="59" customWidth="1"/>
    <col min="6929" max="6929" width="12.42578125" style="59" customWidth="1"/>
    <col min="6930" max="6930" width="12.28515625" style="59" bestFit="1" customWidth="1"/>
    <col min="6931" max="6931" width="13.28515625" style="59" bestFit="1" customWidth="1"/>
    <col min="6932" max="6932" width="10.42578125" style="59" customWidth="1"/>
    <col min="6933" max="6933" width="12.42578125" style="59" customWidth="1"/>
    <col min="6934" max="6934" width="13.140625" style="59" customWidth="1"/>
    <col min="6935" max="6937" width="11.42578125" style="59"/>
    <col min="6938" max="6938" width="12.5703125" style="59" customWidth="1"/>
    <col min="6939" max="6939" width="12.85546875" style="59" customWidth="1"/>
    <col min="6940" max="7172" width="11.42578125" style="59"/>
    <col min="7173" max="7173" width="27.85546875" style="59" customWidth="1"/>
    <col min="7174" max="7174" width="16.85546875" style="59" customWidth="1"/>
    <col min="7175" max="7175" width="25.7109375" style="59" customWidth="1"/>
    <col min="7176" max="7176" width="34.28515625" style="59" customWidth="1"/>
    <col min="7177" max="7177" width="31" style="59" customWidth="1"/>
    <col min="7178" max="7178" width="22.42578125" style="59" customWidth="1"/>
    <col min="7179" max="7179" width="22.28515625" style="59" customWidth="1"/>
    <col min="7180" max="7180" width="32.5703125" style="59" customWidth="1"/>
    <col min="7181" max="7181" width="35.5703125" style="59" customWidth="1"/>
    <col min="7182" max="7182" width="14.140625" style="59" customWidth="1"/>
    <col min="7183" max="7183" width="15" style="59" customWidth="1"/>
    <col min="7184" max="7184" width="14.140625" style="59" customWidth="1"/>
    <col min="7185" max="7185" width="12.42578125" style="59" customWidth="1"/>
    <col min="7186" max="7186" width="12.28515625" style="59" bestFit="1" customWidth="1"/>
    <col min="7187" max="7187" width="13.28515625" style="59" bestFit="1" customWidth="1"/>
    <col min="7188" max="7188" width="10.42578125" style="59" customWidth="1"/>
    <col min="7189" max="7189" width="12.42578125" style="59" customWidth="1"/>
    <col min="7190" max="7190" width="13.140625" style="59" customWidth="1"/>
    <col min="7191" max="7193" width="11.42578125" style="59"/>
    <col min="7194" max="7194" width="12.5703125" style="59" customWidth="1"/>
    <col min="7195" max="7195" width="12.85546875" style="59" customWidth="1"/>
    <col min="7196" max="7428" width="11.42578125" style="59"/>
    <col min="7429" max="7429" width="27.85546875" style="59" customWidth="1"/>
    <col min="7430" max="7430" width="16.85546875" style="59" customWidth="1"/>
    <col min="7431" max="7431" width="25.7109375" style="59" customWidth="1"/>
    <col min="7432" max="7432" width="34.28515625" style="59" customWidth="1"/>
    <col min="7433" max="7433" width="31" style="59" customWidth="1"/>
    <col min="7434" max="7434" width="22.42578125" style="59" customWidth="1"/>
    <col min="7435" max="7435" width="22.28515625" style="59" customWidth="1"/>
    <col min="7436" max="7436" width="32.5703125" style="59" customWidth="1"/>
    <col min="7437" max="7437" width="35.5703125" style="59" customWidth="1"/>
    <col min="7438" max="7438" width="14.140625" style="59" customWidth="1"/>
    <col min="7439" max="7439" width="15" style="59" customWidth="1"/>
    <col min="7440" max="7440" width="14.140625" style="59" customWidth="1"/>
    <col min="7441" max="7441" width="12.42578125" style="59" customWidth="1"/>
    <col min="7442" max="7442" width="12.28515625" style="59" bestFit="1" customWidth="1"/>
    <col min="7443" max="7443" width="13.28515625" style="59" bestFit="1" customWidth="1"/>
    <col min="7444" max="7444" width="10.42578125" style="59" customWidth="1"/>
    <col min="7445" max="7445" width="12.42578125" style="59" customWidth="1"/>
    <col min="7446" max="7446" width="13.140625" style="59" customWidth="1"/>
    <col min="7447" max="7449" width="11.42578125" style="59"/>
    <col min="7450" max="7450" width="12.5703125" style="59" customWidth="1"/>
    <col min="7451" max="7451" width="12.85546875" style="59" customWidth="1"/>
    <col min="7452" max="7684" width="11.42578125" style="59"/>
    <col min="7685" max="7685" width="27.85546875" style="59" customWidth="1"/>
    <col min="7686" max="7686" width="16.85546875" style="59" customWidth="1"/>
    <col min="7687" max="7687" width="25.7109375" style="59" customWidth="1"/>
    <col min="7688" max="7688" width="34.28515625" style="59" customWidth="1"/>
    <col min="7689" max="7689" width="31" style="59" customWidth="1"/>
    <col min="7690" max="7690" width="22.42578125" style="59" customWidth="1"/>
    <col min="7691" max="7691" width="22.28515625" style="59" customWidth="1"/>
    <col min="7692" max="7692" width="32.5703125" style="59" customWidth="1"/>
    <col min="7693" max="7693" width="35.5703125" style="59" customWidth="1"/>
    <col min="7694" max="7694" width="14.140625" style="59" customWidth="1"/>
    <col min="7695" max="7695" width="15" style="59" customWidth="1"/>
    <col min="7696" max="7696" width="14.140625" style="59" customWidth="1"/>
    <col min="7697" max="7697" width="12.42578125" style="59" customWidth="1"/>
    <col min="7698" max="7698" width="12.28515625" style="59" bestFit="1" customWidth="1"/>
    <col min="7699" max="7699" width="13.28515625" style="59" bestFit="1" customWidth="1"/>
    <col min="7700" max="7700" width="10.42578125" style="59" customWidth="1"/>
    <col min="7701" max="7701" width="12.42578125" style="59" customWidth="1"/>
    <col min="7702" max="7702" width="13.140625" style="59" customWidth="1"/>
    <col min="7703" max="7705" width="11.42578125" style="59"/>
    <col min="7706" max="7706" width="12.5703125" style="59" customWidth="1"/>
    <col min="7707" max="7707" width="12.85546875" style="59" customWidth="1"/>
    <col min="7708" max="7940" width="11.42578125" style="59"/>
    <col min="7941" max="7941" width="27.85546875" style="59" customWidth="1"/>
    <col min="7942" max="7942" width="16.85546875" style="59" customWidth="1"/>
    <col min="7943" max="7943" width="25.7109375" style="59" customWidth="1"/>
    <col min="7944" max="7944" width="34.28515625" style="59" customWidth="1"/>
    <col min="7945" max="7945" width="31" style="59" customWidth="1"/>
    <col min="7946" max="7946" width="22.42578125" style="59" customWidth="1"/>
    <col min="7947" max="7947" width="22.28515625" style="59" customWidth="1"/>
    <col min="7948" max="7948" width="32.5703125" style="59" customWidth="1"/>
    <col min="7949" max="7949" width="35.5703125" style="59" customWidth="1"/>
    <col min="7950" max="7950" width="14.140625" style="59" customWidth="1"/>
    <col min="7951" max="7951" width="15" style="59" customWidth="1"/>
    <col min="7952" max="7952" width="14.140625" style="59" customWidth="1"/>
    <col min="7953" max="7953" width="12.42578125" style="59" customWidth="1"/>
    <col min="7954" max="7954" width="12.28515625" style="59" bestFit="1" customWidth="1"/>
    <col min="7955" max="7955" width="13.28515625" style="59" bestFit="1" customWidth="1"/>
    <col min="7956" max="7956" width="10.42578125" style="59" customWidth="1"/>
    <col min="7957" max="7957" width="12.42578125" style="59" customWidth="1"/>
    <col min="7958" max="7958" width="13.140625" style="59" customWidth="1"/>
    <col min="7959" max="7961" width="11.42578125" style="59"/>
    <col min="7962" max="7962" width="12.5703125" style="59" customWidth="1"/>
    <col min="7963" max="7963" width="12.85546875" style="59" customWidth="1"/>
    <col min="7964" max="8196" width="11.42578125" style="59"/>
    <col min="8197" max="8197" width="27.85546875" style="59" customWidth="1"/>
    <col min="8198" max="8198" width="16.85546875" style="59" customWidth="1"/>
    <col min="8199" max="8199" width="25.7109375" style="59" customWidth="1"/>
    <col min="8200" max="8200" width="34.28515625" style="59" customWidth="1"/>
    <col min="8201" max="8201" width="31" style="59" customWidth="1"/>
    <col min="8202" max="8202" width="22.42578125" style="59" customWidth="1"/>
    <col min="8203" max="8203" width="22.28515625" style="59" customWidth="1"/>
    <col min="8204" max="8204" width="32.5703125" style="59" customWidth="1"/>
    <col min="8205" max="8205" width="35.5703125" style="59" customWidth="1"/>
    <col min="8206" max="8206" width="14.140625" style="59" customWidth="1"/>
    <col min="8207" max="8207" width="15" style="59" customWidth="1"/>
    <col min="8208" max="8208" width="14.140625" style="59" customWidth="1"/>
    <col min="8209" max="8209" width="12.42578125" style="59" customWidth="1"/>
    <col min="8210" max="8210" width="12.28515625" style="59" bestFit="1" customWidth="1"/>
    <col min="8211" max="8211" width="13.28515625" style="59" bestFit="1" customWidth="1"/>
    <col min="8212" max="8212" width="10.42578125" style="59" customWidth="1"/>
    <col min="8213" max="8213" width="12.42578125" style="59" customWidth="1"/>
    <col min="8214" max="8214" width="13.140625" style="59" customWidth="1"/>
    <col min="8215" max="8217" width="11.42578125" style="59"/>
    <col min="8218" max="8218" width="12.5703125" style="59" customWidth="1"/>
    <col min="8219" max="8219" width="12.85546875" style="59" customWidth="1"/>
    <col min="8220" max="8452" width="11.42578125" style="59"/>
    <col min="8453" max="8453" width="27.85546875" style="59" customWidth="1"/>
    <col min="8454" max="8454" width="16.85546875" style="59" customWidth="1"/>
    <col min="8455" max="8455" width="25.7109375" style="59" customWidth="1"/>
    <col min="8456" max="8456" width="34.28515625" style="59" customWidth="1"/>
    <col min="8457" max="8457" width="31" style="59" customWidth="1"/>
    <col min="8458" max="8458" width="22.42578125" style="59" customWidth="1"/>
    <col min="8459" max="8459" width="22.28515625" style="59" customWidth="1"/>
    <col min="8460" max="8460" width="32.5703125" style="59" customWidth="1"/>
    <col min="8461" max="8461" width="35.5703125" style="59" customWidth="1"/>
    <col min="8462" max="8462" width="14.140625" style="59" customWidth="1"/>
    <col min="8463" max="8463" width="15" style="59" customWidth="1"/>
    <col min="8464" max="8464" width="14.140625" style="59" customWidth="1"/>
    <col min="8465" max="8465" width="12.42578125" style="59" customWidth="1"/>
    <col min="8466" max="8466" width="12.28515625" style="59" bestFit="1" customWidth="1"/>
    <col min="8467" max="8467" width="13.28515625" style="59" bestFit="1" customWidth="1"/>
    <col min="8468" max="8468" width="10.42578125" style="59" customWidth="1"/>
    <col min="8469" max="8469" width="12.42578125" style="59" customWidth="1"/>
    <col min="8470" max="8470" width="13.140625" style="59" customWidth="1"/>
    <col min="8471" max="8473" width="11.42578125" style="59"/>
    <col min="8474" max="8474" width="12.5703125" style="59" customWidth="1"/>
    <col min="8475" max="8475" width="12.85546875" style="59" customWidth="1"/>
    <col min="8476" max="8708" width="11.42578125" style="59"/>
    <col min="8709" max="8709" width="27.85546875" style="59" customWidth="1"/>
    <col min="8710" max="8710" width="16.85546875" style="59" customWidth="1"/>
    <col min="8711" max="8711" width="25.7109375" style="59" customWidth="1"/>
    <col min="8712" max="8712" width="34.28515625" style="59" customWidth="1"/>
    <col min="8713" max="8713" width="31" style="59" customWidth="1"/>
    <col min="8714" max="8714" width="22.42578125" style="59" customWidth="1"/>
    <col min="8715" max="8715" width="22.28515625" style="59" customWidth="1"/>
    <col min="8716" max="8716" width="32.5703125" style="59" customWidth="1"/>
    <col min="8717" max="8717" width="35.5703125" style="59" customWidth="1"/>
    <col min="8718" max="8718" width="14.140625" style="59" customWidth="1"/>
    <col min="8719" max="8719" width="15" style="59" customWidth="1"/>
    <col min="8720" max="8720" width="14.140625" style="59" customWidth="1"/>
    <col min="8721" max="8721" width="12.42578125" style="59" customWidth="1"/>
    <col min="8722" max="8722" width="12.28515625" style="59" bestFit="1" customWidth="1"/>
    <col min="8723" max="8723" width="13.28515625" style="59" bestFit="1" customWidth="1"/>
    <col min="8724" max="8724" width="10.42578125" style="59" customWidth="1"/>
    <col min="8725" max="8725" width="12.42578125" style="59" customWidth="1"/>
    <col min="8726" max="8726" width="13.140625" style="59" customWidth="1"/>
    <col min="8727" max="8729" width="11.42578125" style="59"/>
    <col min="8730" max="8730" width="12.5703125" style="59" customWidth="1"/>
    <col min="8731" max="8731" width="12.85546875" style="59" customWidth="1"/>
    <col min="8732" max="8964" width="11.42578125" style="59"/>
    <col min="8965" max="8965" width="27.85546875" style="59" customWidth="1"/>
    <col min="8966" max="8966" width="16.85546875" style="59" customWidth="1"/>
    <col min="8967" max="8967" width="25.7109375" style="59" customWidth="1"/>
    <col min="8968" max="8968" width="34.28515625" style="59" customWidth="1"/>
    <col min="8969" max="8969" width="31" style="59" customWidth="1"/>
    <col min="8970" max="8970" width="22.42578125" style="59" customWidth="1"/>
    <col min="8971" max="8971" width="22.28515625" style="59" customWidth="1"/>
    <col min="8972" max="8972" width="32.5703125" style="59" customWidth="1"/>
    <col min="8973" max="8973" width="35.5703125" style="59" customWidth="1"/>
    <col min="8974" max="8974" width="14.140625" style="59" customWidth="1"/>
    <col min="8975" max="8975" width="15" style="59" customWidth="1"/>
    <col min="8976" max="8976" width="14.140625" style="59" customWidth="1"/>
    <col min="8977" max="8977" width="12.42578125" style="59" customWidth="1"/>
    <col min="8978" max="8978" width="12.28515625" style="59" bestFit="1" customWidth="1"/>
    <col min="8979" max="8979" width="13.28515625" style="59" bestFit="1" customWidth="1"/>
    <col min="8980" max="8980" width="10.42578125" style="59" customWidth="1"/>
    <col min="8981" max="8981" width="12.42578125" style="59" customWidth="1"/>
    <col min="8982" max="8982" width="13.140625" style="59" customWidth="1"/>
    <col min="8983" max="8985" width="11.42578125" style="59"/>
    <col min="8986" max="8986" width="12.5703125" style="59" customWidth="1"/>
    <col min="8987" max="8987" width="12.85546875" style="59" customWidth="1"/>
    <col min="8988" max="9220" width="11.42578125" style="59"/>
    <col min="9221" max="9221" width="27.85546875" style="59" customWidth="1"/>
    <col min="9222" max="9222" width="16.85546875" style="59" customWidth="1"/>
    <col min="9223" max="9223" width="25.7109375" style="59" customWidth="1"/>
    <col min="9224" max="9224" width="34.28515625" style="59" customWidth="1"/>
    <col min="9225" max="9225" width="31" style="59" customWidth="1"/>
    <col min="9226" max="9226" width="22.42578125" style="59" customWidth="1"/>
    <col min="9227" max="9227" width="22.28515625" style="59" customWidth="1"/>
    <col min="9228" max="9228" width="32.5703125" style="59" customWidth="1"/>
    <col min="9229" max="9229" width="35.5703125" style="59" customWidth="1"/>
    <col min="9230" max="9230" width="14.140625" style="59" customWidth="1"/>
    <col min="9231" max="9231" width="15" style="59" customWidth="1"/>
    <col min="9232" max="9232" width="14.140625" style="59" customWidth="1"/>
    <col min="9233" max="9233" width="12.42578125" style="59" customWidth="1"/>
    <col min="9234" max="9234" width="12.28515625" style="59" bestFit="1" customWidth="1"/>
    <col min="9235" max="9235" width="13.28515625" style="59" bestFit="1" customWidth="1"/>
    <col min="9236" max="9236" width="10.42578125" style="59" customWidth="1"/>
    <col min="9237" max="9237" width="12.42578125" style="59" customWidth="1"/>
    <col min="9238" max="9238" width="13.140625" style="59" customWidth="1"/>
    <col min="9239" max="9241" width="11.42578125" style="59"/>
    <col min="9242" max="9242" width="12.5703125" style="59" customWidth="1"/>
    <col min="9243" max="9243" width="12.85546875" style="59" customWidth="1"/>
    <col min="9244" max="9476" width="11.42578125" style="59"/>
    <col min="9477" max="9477" width="27.85546875" style="59" customWidth="1"/>
    <col min="9478" max="9478" width="16.85546875" style="59" customWidth="1"/>
    <col min="9479" max="9479" width="25.7109375" style="59" customWidth="1"/>
    <col min="9480" max="9480" width="34.28515625" style="59" customWidth="1"/>
    <col min="9481" max="9481" width="31" style="59" customWidth="1"/>
    <col min="9482" max="9482" width="22.42578125" style="59" customWidth="1"/>
    <col min="9483" max="9483" width="22.28515625" style="59" customWidth="1"/>
    <col min="9484" max="9484" width="32.5703125" style="59" customWidth="1"/>
    <col min="9485" max="9485" width="35.5703125" style="59" customWidth="1"/>
    <col min="9486" max="9486" width="14.140625" style="59" customWidth="1"/>
    <col min="9487" max="9487" width="15" style="59" customWidth="1"/>
    <col min="9488" max="9488" width="14.140625" style="59" customWidth="1"/>
    <col min="9489" max="9489" width="12.42578125" style="59" customWidth="1"/>
    <col min="9490" max="9490" width="12.28515625" style="59" bestFit="1" customWidth="1"/>
    <col min="9491" max="9491" width="13.28515625" style="59" bestFit="1" customWidth="1"/>
    <col min="9492" max="9492" width="10.42578125" style="59" customWidth="1"/>
    <col min="9493" max="9493" width="12.42578125" style="59" customWidth="1"/>
    <col min="9494" max="9494" width="13.140625" style="59" customWidth="1"/>
    <col min="9495" max="9497" width="11.42578125" style="59"/>
    <col min="9498" max="9498" width="12.5703125" style="59" customWidth="1"/>
    <col min="9499" max="9499" width="12.85546875" style="59" customWidth="1"/>
    <col min="9500" max="9732" width="11.42578125" style="59"/>
    <col min="9733" max="9733" width="27.85546875" style="59" customWidth="1"/>
    <col min="9734" max="9734" width="16.85546875" style="59" customWidth="1"/>
    <col min="9735" max="9735" width="25.7109375" style="59" customWidth="1"/>
    <col min="9736" max="9736" width="34.28515625" style="59" customWidth="1"/>
    <col min="9737" max="9737" width="31" style="59" customWidth="1"/>
    <col min="9738" max="9738" width="22.42578125" style="59" customWidth="1"/>
    <col min="9739" max="9739" width="22.28515625" style="59" customWidth="1"/>
    <col min="9740" max="9740" width="32.5703125" style="59" customWidth="1"/>
    <col min="9741" max="9741" width="35.5703125" style="59" customWidth="1"/>
    <col min="9742" max="9742" width="14.140625" style="59" customWidth="1"/>
    <col min="9743" max="9743" width="15" style="59" customWidth="1"/>
    <col min="9744" max="9744" width="14.140625" style="59" customWidth="1"/>
    <col min="9745" max="9745" width="12.42578125" style="59" customWidth="1"/>
    <col min="9746" max="9746" width="12.28515625" style="59" bestFit="1" customWidth="1"/>
    <col min="9747" max="9747" width="13.28515625" style="59" bestFit="1" customWidth="1"/>
    <col min="9748" max="9748" width="10.42578125" style="59" customWidth="1"/>
    <col min="9749" max="9749" width="12.42578125" style="59" customWidth="1"/>
    <col min="9750" max="9750" width="13.140625" style="59" customWidth="1"/>
    <col min="9751" max="9753" width="11.42578125" style="59"/>
    <col min="9754" max="9754" width="12.5703125" style="59" customWidth="1"/>
    <col min="9755" max="9755" width="12.85546875" style="59" customWidth="1"/>
    <col min="9756" max="9988" width="11.42578125" style="59"/>
    <col min="9989" max="9989" width="27.85546875" style="59" customWidth="1"/>
    <col min="9990" max="9990" width="16.85546875" style="59" customWidth="1"/>
    <col min="9991" max="9991" width="25.7109375" style="59" customWidth="1"/>
    <col min="9992" max="9992" width="34.28515625" style="59" customWidth="1"/>
    <col min="9993" max="9993" width="31" style="59" customWidth="1"/>
    <col min="9994" max="9994" width="22.42578125" style="59" customWidth="1"/>
    <col min="9995" max="9995" width="22.28515625" style="59" customWidth="1"/>
    <col min="9996" max="9996" width="32.5703125" style="59" customWidth="1"/>
    <col min="9997" max="9997" width="35.5703125" style="59" customWidth="1"/>
    <col min="9998" max="9998" width="14.140625" style="59" customWidth="1"/>
    <col min="9999" max="9999" width="15" style="59" customWidth="1"/>
    <col min="10000" max="10000" width="14.140625" style="59" customWidth="1"/>
    <col min="10001" max="10001" width="12.42578125" style="59" customWidth="1"/>
    <col min="10002" max="10002" width="12.28515625" style="59" bestFit="1" customWidth="1"/>
    <col min="10003" max="10003" width="13.28515625" style="59" bestFit="1" customWidth="1"/>
    <col min="10004" max="10004" width="10.42578125" style="59" customWidth="1"/>
    <col min="10005" max="10005" width="12.42578125" style="59" customWidth="1"/>
    <col min="10006" max="10006" width="13.140625" style="59" customWidth="1"/>
    <col min="10007" max="10009" width="11.42578125" style="59"/>
    <col min="10010" max="10010" width="12.5703125" style="59" customWidth="1"/>
    <col min="10011" max="10011" width="12.85546875" style="59" customWidth="1"/>
    <col min="10012" max="10244" width="11.42578125" style="59"/>
    <col min="10245" max="10245" width="27.85546875" style="59" customWidth="1"/>
    <col min="10246" max="10246" width="16.85546875" style="59" customWidth="1"/>
    <col min="10247" max="10247" width="25.7109375" style="59" customWidth="1"/>
    <col min="10248" max="10248" width="34.28515625" style="59" customWidth="1"/>
    <col min="10249" max="10249" width="31" style="59" customWidth="1"/>
    <col min="10250" max="10250" width="22.42578125" style="59" customWidth="1"/>
    <col min="10251" max="10251" width="22.28515625" style="59" customWidth="1"/>
    <col min="10252" max="10252" width="32.5703125" style="59" customWidth="1"/>
    <col min="10253" max="10253" width="35.5703125" style="59" customWidth="1"/>
    <col min="10254" max="10254" width="14.140625" style="59" customWidth="1"/>
    <col min="10255" max="10255" width="15" style="59" customWidth="1"/>
    <col min="10256" max="10256" width="14.140625" style="59" customWidth="1"/>
    <col min="10257" max="10257" width="12.42578125" style="59" customWidth="1"/>
    <col min="10258" max="10258" width="12.28515625" style="59" bestFit="1" customWidth="1"/>
    <col min="10259" max="10259" width="13.28515625" style="59" bestFit="1" customWidth="1"/>
    <col min="10260" max="10260" width="10.42578125" style="59" customWidth="1"/>
    <col min="10261" max="10261" width="12.42578125" style="59" customWidth="1"/>
    <col min="10262" max="10262" width="13.140625" style="59" customWidth="1"/>
    <col min="10263" max="10265" width="11.42578125" style="59"/>
    <col min="10266" max="10266" width="12.5703125" style="59" customWidth="1"/>
    <col min="10267" max="10267" width="12.85546875" style="59" customWidth="1"/>
    <col min="10268" max="10500" width="11.42578125" style="59"/>
    <col min="10501" max="10501" width="27.85546875" style="59" customWidth="1"/>
    <col min="10502" max="10502" width="16.85546875" style="59" customWidth="1"/>
    <col min="10503" max="10503" width="25.7109375" style="59" customWidth="1"/>
    <col min="10504" max="10504" width="34.28515625" style="59" customWidth="1"/>
    <col min="10505" max="10505" width="31" style="59" customWidth="1"/>
    <col min="10506" max="10506" width="22.42578125" style="59" customWidth="1"/>
    <col min="10507" max="10507" width="22.28515625" style="59" customWidth="1"/>
    <col min="10508" max="10508" width="32.5703125" style="59" customWidth="1"/>
    <col min="10509" max="10509" width="35.5703125" style="59" customWidth="1"/>
    <col min="10510" max="10510" width="14.140625" style="59" customWidth="1"/>
    <col min="10511" max="10511" width="15" style="59" customWidth="1"/>
    <col min="10512" max="10512" width="14.140625" style="59" customWidth="1"/>
    <col min="10513" max="10513" width="12.42578125" style="59" customWidth="1"/>
    <col min="10514" max="10514" width="12.28515625" style="59" bestFit="1" customWidth="1"/>
    <col min="10515" max="10515" width="13.28515625" style="59" bestFit="1" customWidth="1"/>
    <col min="10516" max="10516" width="10.42578125" style="59" customWidth="1"/>
    <col min="10517" max="10517" width="12.42578125" style="59" customWidth="1"/>
    <col min="10518" max="10518" width="13.140625" style="59" customWidth="1"/>
    <col min="10519" max="10521" width="11.42578125" style="59"/>
    <col min="10522" max="10522" width="12.5703125" style="59" customWidth="1"/>
    <col min="10523" max="10523" width="12.85546875" style="59" customWidth="1"/>
    <col min="10524" max="10756" width="11.42578125" style="59"/>
    <col min="10757" max="10757" width="27.85546875" style="59" customWidth="1"/>
    <col min="10758" max="10758" width="16.85546875" style="59" customWidth="1"/>
    <col min="10759" max="10759" width="25.7109375" style="59" customWidth="1"/>
    <col min="10760" max="10760" width="34.28515625" style="59" customWidth="1"/>
    <col min="10761" max="10761" width="31" style="59" customWidth="1"/>
    <col min="10762" max="10762" width="22.42578125" style="59" customWidth="1"/>
    <col min="10763" max="10763" width="22.28515625" style="59" customWidth="1"/>
    <col min="10764" max="10764" width="32.5703125" style="59" customWidth="1"/>
    <col min="10765" max="10765" width="35.5703125" style="59" customWidth="1"/>
    <col min="10766" max="10766" width="14.140625" style="59" customWidth="1"/>
    <col min="10767" max="10767" width="15" style="59" customWidth="1"/>
    <col min="10768" max="10768" width="14.140625" style="59" customWidth="1"/>
    <col min="10769" max="10769" width="12.42578125" style="59" customWidth="1"/>
    <col min="10770" max="10770" width="12.28515625" style="59" bestFit="1" customWidth="1"/>
    <col min="10771" max="10771" width="13.28515625" style="59" bestFit="1" customWidth="1"/>
    <col min="10772" max="10772" width="10.42578125" style="59" customWidth="1"/>
    <col min="10773" max="10773" width="12.42578125" style="59" customWidth="1"/>
    <col min="10774" max="10774" width="13.140625" style="59" customWidth="1"/>
    <col min="10775" max="10777" width="11.42578125" style="59"/>
    <col min="10778" max="10778" width="12.5703125" style="59" customWidth="1"/>
    <col min="10779" max="10779" width="12.85546875" style="59" customWidth="1"/>
    <col min="10780" max="11012" width="11.42578125" style="59"/>
    <col min="11013" max="11013" width="27.85546875" style="59" customWidth="1"/>
    <col min="11014" max="11014" width="16.85546875" style="59" customWidth="1"/>
    <col min="11015" max="11015" width="25.7109375" style="59" customWidth="1"/>
    <col min="11016" max="11016" width="34.28515625" style="59" customWidth="1"/>
    <col min="11017" max="11017" width="31" style="59" customWidth="1"/>
    <col min="11018" max="11018" width="22.42578125" style="59" customWidth="1"/>
    <col min="11019" max="11019" width="22.28515625" style="59" customWidth="1"/>
    <col min="11020" max="11020" width="32.5703125" style="59" customWidth="1"/>
    <col min="11021" max="11021" width="35.5703125" style="59" customWidth="1"/>
    <col min="11022" max="11022" width="14.140625" style="59" customWidth="1"/>
    <col min="11023" max="11023" width="15" style="59" customWidth="1"/>
    <col min="11024" max="11024" width="14.140625" style="59" customWidth="1"/>
    <col min="11025" max="11025" width="12.42578125" style="59" customWidth="1"/>
    <col min="11026" max="11026" width="12.28515625" style="59" bestFit="1" customWidth="1"/>
    <col min="11027" max="11027" width="13.28515625" style="59" bestFit="1" customWidth="1"/>
    <col min="11028" max="11028" width="10.42578125" style="59" customWidth="1"/>
    <col min="11029" max="11029" width="12.42578125" style="59" customWidth="1"/>
    <col min="11030" max="11030" width="13.140625" style="59" customWidth="1"/>
    <col min="11031" max="11033" width="11.42578125" style="59"/>
    <col min="11034" max="11034" width="12.5703125" style="59" customWidth="1"/>
    <col min="11035" max="11035" width="12.85546875" style="59" customWidth="1"/>
    <col min="11036" max="11268" width="11.42578125" style="59"/>
    <col min="11269" max="11269" width="27.85546875" style="59" customWidth="1"/>
    <col min="11270" max="11270" width="16.85546875" style="59" customWidth="1"/>
    <col min="11271" max="11271" width="25.7109375" style="59" customWidth="1"/>
    <col min="11272" max="11272" width="34.28515625" style="59" customWidth="1"/>
    <col min="11273" max="11273" width="31" style="59" customWidth="1"/>
    <col min="11274" max="11274" width="22.42578125" style="59" customWidth="1"/>
    <col min="11275" max="11275" width="22.28515625" style="59" customWidth="1"/>
    <col min="11276" max="11276" width="32.5703125" style="59" customWidth="1"/>
    <col min="11277" max="11277" width="35.5703125" style="59" customWidth="1"/>
    <col min="11278" max="11278" width="14.140625" style="59" customWidth="1"/>
    <col min="11279" max="11279" width="15" style="59" customWidth="1"/>
    <col min="11280" max="11280" width="14.140625" style="59" customWidth="1"/>
    <col min="11281" max="11281" width="12.42578125" style="59" customWidth="1"/>
    <col min="11282" max="11282" width="12.28515625" style="59" bestFit="1" customWidth="1"/>
    <col min="11283" max="11283" width="13.28515625" style="59" bestFit="1" customWidth="1"/>
    <col min="11284" max="11284" width="10.42578125" style="59" customWidth="1"/>
    <col min="11285" max="11285" width="12.42578125" style="59" customWidth="1"/>
    <col min="11286" max="11286" width="13.140625" style="59" customWidth="1"/>
    <col min="11287" max="11289" width="11.42578125" style="59"/>
    <col min="11290" max="11290" width="12.5703125" style="59" customWidth="1"/>
    <col min="11291" max="11291" width="12.85546875" style="59" customWidth="1"/>
    <col min="11292" max="11524" width="11.42578125" style="59"/>
    <col min="11525" max="11525" width="27.85546875" style="59" customWidth="1"/>
    <col min="11526" max="11526" width="16.85546875" style="59" customWidth="1"/>
    <col min="11527" max="11527" width="25.7109375" style="59" customWidth="1"/>
    <col min="11528" max="11528" width="34.28515625" style="59" customWidth="1"/>
    <col min="11529" max="11529" width="31" style="59" customWidth="1"/>
    <col min="11530" max="11530" width="22.42578125" style="59" customWidth="1"/>
    <col min="11531" max="11531" width="22.28515625" style="59" customWidth="1"/>
    <col min="11532" max="11532" width="32.5703125" style="59" customWidth="1"/>
    <col min="11533" max="11533" width="35.5703125" style="59" customWidth="1"/>
    <col min="11534" max="11534" width="14.140625" style="59" customWidth="1"/>
    <col min="11535" max="11535" width="15" style="59" customWidth="1"/>
    <col min="11536" max="11536" width="14.140625" style="59" customWidth="1"/>
    <col min="11537" max="11537" width="12.42578125" style="59" customWidth="1"/>
    <col min="11538" max="11538" width="12.28515625" style="59" bestFit="1" customWidth="1"/>
    <col min="11539" max="11539" width="13.28515625" style="59" bestFit="1" customWidth="1"/>
    <col min="11540" max="11540" width="10.42578125" style="59" customWidth="1"/>
    <col min="11541" max="11541" width="12.42578125" style="59" customWidth="1"/>
    <col min="11542" max="11542" width="13.140625" style="59" customWidth="1"/>
    <col min="11543" max="11545" width="11.42578125" style="59"/>
    <col min="11546" max="11546" width="12.5703125" style="59" customWidth="1"/>
    <col min="11547" max="11547" width="12.85546875" style="59" customWidth="1"/>
    <col min="11548" max="11780" width="11.42578125" style="59"/>
    <col min="11781" max="11781" width="27.85546875" style="59" customWidth="1"/>
    <col min="11782" max="11782" width="16.85546875" style="59" customWidth="1"/>
    <col min="11783" max="11783" width="25.7109375" style="59" customWidth="1"/>
    <col min="11784" max="11784" width="34.28515625" style="59" customWidth="1"/>
    <col min="11785" max="11785" width="31" style="59" customWidth="1"/>
    <col min="11786" max="11786" width="22.42578125" style="59" customWidth="1"/>
    <col min="11787" max="11787" width="22.28515625" style="59" customWidth="1"/>
    <col min="11788" max="11788" width="32.5703125" style="59" customWidth="1"/>
    <col min="11789" max="11789" width="35.5703125" style="59" customWidth="1"/>
    <col min="11790" max="11790" width="14.140625" style="59" customWidth="1"/>
    <col min="11791" max="11791" width="15" style="59" customWidth="1"/>
    <col min="11792" max="11792" width="14.140625" style="59" customWidth="1"/>
    <col min="11793" max="11793" width="12.42578125" style="59" customWidth="1"/>
    <col min="11794" max="11794" width="12.28515625" style="59" bestFit="1" customWidth="1"/>
    <col min="11795" max="11795" width="13.28515625" style="59" bestFit="1" customWidth="1"/>
    <col min="11796" max="11796" width="10.42578125" style="59" customWidth="1"/>
    <col min="11797" max="11797" width="12.42578125" style="59" customWidth="1"/>
    <col min="11798" max="11798" width="13.140625" style="59" customWidth="1"/>
    <col min="11799" max="11801" width="11.42578125" style="59"/>
    <col min="11802" max="11802" width="12.5703125" style="59" customWidth="1"/>
    <col min="11803" max="11803" width="12.85546875" style="59" customWidth="1"/>
    <col min="11804" max="12036" width="11.42578125" style="59"/>
    <col min="12037" max="12037" width="27.85546875" style="59" customWidth="1"/>
    <col min="12038" max="12038" width="16.85546875" style="59" customWidth="1"/>
    <col min="12039" max="12039" width="25.7109375" style="59" customWidth="1"/>
    <col min="12040" max="12040" width="34.28515625" style="59" customWidth="1"/>
    <col min="12041" max="12041" width="31" style="59" customWidth="1"/>
    <col min="12042" max="12042" width="22.42578125" style="59" customWidth="1"/>
    <col min="12043" max="12043" width="22.28515625" style="59" customWidth="1"/>
    <col min="12044" max="12044" width="32.5703125" style="59" customWidth="1"/>
    <col min="12045" max="12045" width="35.5703125" style="59" customWidth="1"/>
    <col min="12046" max="12046" width="14.140625" style="59" customWidth="1"/>
    <col min="12047" max="12047" width="15" style="59" customWidth="1"/>
    <col min="12048" max="12048" width="14.140625" style="59" customWidth="1"/>
    <col min="12049" max="12049" width="12.42578125" style="59" customWidth="1"/>
    <col min="12050" max="12050" width="12.28515625" style="59" bestFit="1" customWidth="1"/>
    <col min="12051" max="12051" width="13.28515625" style="59" bestFit="1" customWidth="1"/>
    <col min="12052" max="12052" width="10.42578125" style="59" customWidth="1"/>
    <col min="12053" max="12053" width="12.42578125" style="59" customWidth="1"/>
    <col min="12054" max="12054" width="13.140625" style="59" customWidth="1"/>
    <col min="12055" max="12057" width="11.42578125" style="59"/>
    <col min="12058" max="12058" width="12.5703125" style="59" customWidth="1"/>
    <col min="12059" max="12059" width="12.85546875" style="59" customWidth="1"/>
    <col min="12060" max="12292" width="11.42578125" style="59"/>
    <col min="12293" max="12293" width="27.85546875" style="59" customWidth="1"/>
    <col min="12294" max="12294" width="16.85546875" style="59" customWidth="1"/>
    <col min="12295" max="12295" width="25.7109375" style="59" customWidth="1"/>
    <col min="12296" max="12296" width="34.28515625" style="59" customWidth="1"/>
    <col min="12297" max="12297" width="31" style="59" customWidth="1"/>
    <col min="12298" max="12298" width="22.42578125" style="59" customWidth="1"/>
    <col min="12299" max="12299" width="22.28515625" style="59" customWidth="1"/>
    <col min="12300" max="12300" width="32.5703125" style="59" customWidth="1"/>
    <col min="12301" max="12301" width="35.5703125" style="59" customWidth="1"/>
    <col min="12302" max="12302" width="14.140625" style="59" customWidth="1"/>
    <col min="12303" max="12303" width="15" style="59" customWidth="1"/>
    <col min="12304" max="12304" width="14.140625" style="59" customWidth="1"/>
    <col min="12305" max="12305" width="12.42578125" style="59" customWidth="1"/>
    <col min="12306" max="12306" width="12.28515625" style="59" bestFit="1" customWidth="1"/>
    <col min="12307" max="12307" width="13.28515625" style="59" bestFit="1" customWidth="1"/>
    <col min="12308" max="12308" width="10.42578125" style="59" customWidth="1"/>
    <col min="12309" max="12309" width="12.42578125" style="59" customWidth="1"/>
    <col min="12310" max="12310" width="13.140625" style="59" customWidth="1"/>
    <col min="12311" max="12313" width="11.42578125" style="59"/>
    <col min="12314" max="12314" width="12.5703125" style="59" customWidth="1"/>
    <col min="12315" max="12315" width="12.85546875" style="59" customWidth="1"/>
    <col min="12316" max="12548" width="11.42578125" style="59"/>
    <col min="12549" max="12549" width="27.85546875" style="59" customWidth="1"/>
    <col min="12550" max="12550" width="16.85546875" style="59" customWidth="1"/>
    <col min="12551" max="12551" width="25.7109375" style="59" customWidth="1"/>
    <col min="12552" max="12552" width="34.28515625" style="59" customWidth="1"/>
    <col min="12553" max="12553" width="31" style="59" customWidth="1"/>
    <col min="12554" max="12554" width="22.42578125" style="59" customWidth="1"/>
    <col min="12555" max="12555" width="22.28515625" style="59" customWidth="1"/>
    <col min="12556" max="12556" width="32.5703125" style="59" customWidth="1"/>
    <col min="12557" max="12557" width="35.5703125" style="59" customWidth="1"/>
    <col min="12558" max="12558" width="14.140625" style="59" customWidth="1"/>
    <col min="12559" max="12559" width="15" style="59" customWidth="1"/>
    <col min="12560" max="12560" width="14.140625" style="59" customWidth="1"/>
    <col min="12561" max="12561" width="12.42578125" style="59" customWidth="1"/>
    <col min="12562" max="12562" width="12.28515625" style="59" bestFit="1" customWidth="1"/>
    <col min="12563" max="12563" width="13.28515625" style="59" bestFit="1" customWidth="1"/>
    <col min="12564" max="12564" width="10.42578125" style="59" customWidth="1"/>
    <col min="12565" max="12565" width="12.42578125" style="59" customWidth="1"/>
    <col min="12566" max="12566" width="13.140625" style="59" customWidth="1"/>
    <col min="12567" max="12569" width="11.42578125" style="59"/>
    <col min="12570" max="12570" width="12.5703125" style="59" customWidth="1"/>
    <col min="12571" max="12571" width="12.85546875" style="59" customWidth="1"/>
    <col min="12572" max="12804" width="11.42578125" style="59"/>
    <col min="12805" max="12805" width="27.85546875" style="59" customWidth="1"/>
    <col min="12806" max="12806" width="16.85546875" style="59" customWidth="1"/>
    <col min="12807" max="12807" width="25.7109375" style="59" customWidth="1"/>
    <col min="12808" max="12808" width="34.28515625" style="59" customWidth="1"/>
    <col min="12809" max="12809" width="31" style="59" customWidth="1"/>
    <col min="12810" max="12810" width="22.42578125" style="59" customWidth="1"/>
    <col min="12811" max="12811" width="22.28515625" style="59" customWidth="1"/>
    <col min="12812" max="12812" width="32.5703125" style="59" customWidth="1"/>
    <col min="12813" max="12813" width="35.5703125" style="59" customWidth="1"/>
    <col min="12814" max="12814" width="14.140625" style="59" customWidth="1"/>
    <col min="12815" max="12815" width="15" style="59" customWidth="1"/>
    <col min="12816" max="12816" width="14.140625" style="59" customWidth="1"/>
    <col min="12817" max="12817" width="12.42578125" style="59" customWidth="1"/>
    <col min="12818" max="12818" width="12.28515625" style="59" bestFit="1" customWidth="1"/>
    <col min="12819" max="12819" width="13.28515625" style="59" bestFit="1" customWidth="1"/>
    <col min="12820" max="12820" width="10.42578125" style="59" customWidth="1"/>
    <col min="12821" max="12821" width="12.42578125" style="59" customWidth="1"/>
    <col min="12822" max="12822" width="13.140625" style="59" customWidth="1"/>
    <col min="12823" max="12825" width="11.42578125" style="59"/>
    <col min="12826" max="12826" width="12.5703125" style="59" customWidth="1"/>
    <col min="12827" max="12827" width="12.85546875" style="59" customWidth="1"/>
    <col min="12828" max="13060" width="11.42578125" style="59"/>
    <col min="13061" max="13061" width="27.85546875" style="59" customWidth="1"/>
    <col min="13062" max="13062" width="16.85546875" style="59" customWidth="1"/>
    <col min="13063" max="13063" width="25.7109375" style="59" customWidth="1"/>
    <col min="13064" max="13064" width="34.28515625" style="59" customWidth="1"/>
    <col min="13065" max="13065" width="31" style="59" customWidth="1"/>
    <col min="13066" max="13066" width="22.42578125" style="59" customWidth="1"/>
    <col min="13067" max="13067" width="22.28515625" style="59" customWidth="1"/>
    <col min="13068" max="13068" width="32.5703125" style="59" customWidth="1"/>
    <col min="13069" max="13069" width="35.5703125" style="59" customWidth="1"/>
    <col min="13070" max="13070" width="14.140625" style="59" customWidth="1"/>
    <col min="13071" max="13071" width="15" style="59" customWidth="1"/>
    <col min="13072" max="13072" width="14.140625" style="59" customWidth="1"/>
    <col min="13073" max="13073" width="12.42578125" style="59" customWidth="1"/>
    <col min="13074" max="13074" width="12.28515625" style="59" bestFit="1" customWidth="1"/>
    <col min="13075" max="13075" width="13.28515625" style="59" bestFit="1" customWidth="1"/>
    <col min="13076" max="13076" width="10.42578125" style="59" customWidth="1"/>
    <col min="13077" max="13077" width="12.42578125" style="59" customWidth="1"/>
    <col min="13078" max="13078" width="13.140625" style="59" customWidth="1"/>
    <col min="13079" max="13081" width="11.42578125" style="59"/>
    <col min="13082" max="13082" width="12.5703125" style="59" customWidth="1"/>
    <col min="13083" max="13083" width="12.85546875" style="59" customWidth="1"/>
    <col min="13084" max="13316" width="11.42578125" style="59"/>
    <col min="13317" max="13317" width="27.85546875" style="59" customWidth="1"/>
    <col min="13318" max="13318" width="16.85546875" style="59" customWidth="1"/>
    <col min="13319" max="13319" width="25.7109375" style="59" customWidth="1"/>
    <col min="13320" max="13320" width="34.28515625" style="59" customWidth="1"/>
    <col min="13321" max="13321" width="31" style="59" customWidth="1"/>
    <col min="13322" max="13322" width="22.42578125" style="59" customWidth="1"/>
    <col min="13323" max="13323" width="22.28515625" style="59" customWidth="1"/>
    <col min="13324" max="13324" width="32.5703125" style="59" customWidth="1"/>
    <col min="13325" max="13325" width="35.5703125" style="59" customWidth="1"/>
    <col min="13326" max="13326" width="14.140625" style="59" customWidth="1"/>
    <col min="13327" max="13327" width="15" style="59" customWidth="1"/>
    <col min="13328" max="13328" width="14.140625" style="59" customWidth="1"/>
    <col min="13329" max="13329" width="12.42578125" style="59" customWidth="1"/>
    <col min="13330" max="13330" width="12.28515625" style="59" bestFit="1" customWidth="1"/>
    <col min="13331" max="13331" width="13.28515625" style="59" bestFit="1" customWidth="1"/>
    <col min="13332" max="13332" width="10.42578125" style="59" customWidth="1"/>
    <col min="13333" max="13333" width="12.42578125" style="59" customWidth="1"/>
    <col min="13334" max="13334" width="13.140625" style="59" customWidth="1"/>
    <col min="13335" max="13337" width="11.42578125" style="59"/>
    <col min="13338" max="13338" width="12.5703125" style="59" customWidth="1"/>
    <col min="13339" max="13339" width="12.85546875" style="59" customWidth="1"/>
    <col min="13340" max="13572" width="11.42578125" style="59"/>
    <col min="13573" max="13573" width="27.85546875" style="59" customWidth="1"/>
    <col min="13574" max="13574" width="16.85546875" style="59" customWidth="1"/>
    <col min="13575" max="13575" width="25.7109375" style="59" customWidth="1"/>
    <col min="13576" max="13576" width="34.28515625" style="59" customWidth="1"/>
    <col min="13577" max="13577" width="31" style="59" customWidth="1"/>
    <col min="13578" max="13578" width="22.42578125" style="59" customWidth="1"/>
    <col min="13579" max="13579" width="22.28515625" style="59" customWidth="1"/>
    <col min="13580" max="13580" width="32.5703125" style="59" customWidth="1"/>
    <col min="13581" max="13581" width="35.5703125" style="59" customWidth="1"/>
    <col min="13582" max="13582" width="14.140625" style="59" customWidth="1"/>
    <col min="13583" max="13583" width="15" style="59" customWidth="1"/>
    <col min="13584" max="13584" width="14.140625" style="59" customWidth="1"/>
    <col min="13585" max="13585" width="12.42578125" style="59" customWidth="1"/>
    <col min="13586" max="13586" width="12.28515625" style="59" bestFit="1" customWidth="1"/>
    <col min="13587" max="13587" width="13.28515625" style="59" bestFit="1" customWidth="1"/>
    <col min="13588" max="13588" width="10.42578125" style="59" customWidth="1"/>
    <col min="13589" max="13589" width="12.42578125" style="59" customWidth="1"/>
    <col min="13590" max="13590" width="13.140625" style="59" customWidth="1"/>
    <col min="13591" max="13593" width="11.42578125" style="59"/>
    <col min="13594" max="13594" width="12.5703125" style="59" customWidth="1"/>
    <col min="13595" max="13595" width="12.85546875" style="59" customWidth="1"/>
    <col min="13596" max="13828" width="11.42578125" style="59"/>
    <col min="13829" max="13829" width="27.85546875" style="59" customWidth="1"/>
    <col min="13830" max="13830" width="16.85546875" style="59" customWidth="1"/>
    <col min="13831" max="13831" width="25.7109375" style="59" customWidth="1"/>
    <col min="13832" max="13832" width="34.28515625" style="59" customWidth="1"/>
    <col min="13833" max="13833" width="31" style="59" customWidth="1"/>
    <col min="13834" max="13834" width="22.42578125" style="59" customWidth="1"/>
    <col min="13835" max="13835" width="22.28515625" style="59" customWidth="1"/>
    <col min="13836" max="13836" width="32.5703125" style="59" customWidth="1"/>
    <col min="13837" max="13837" width="35.5703125" style="59" customWidth="1"/>
    <col min="13838" max="13838" width="14.140625" style="59" customWidth="1"/>
    <col min="13839" max="13839" width="15" style="59" customWidth="1"/>
    <col min="13840" max="13840" width="14.140625" style="59" customWidth="1"/>
    <col min="13841" max="13841" width="12.42578125" style="59" customWidth="1"/>
    <col min="13842" max="13842" width="12.28515625" style="59" bestFit="1" customWidth="1"/>
    <col min="13843" max="13843" width="13.28515625" style="59" bestFit="1" customWidth="1"/>
    <col min="13844" max="13844" width="10.42578125" style="59" customWidth="1"/>
    <col min="13845" max="13845" width="12.42578125" style="59" customWidth="1"/>
    <col min="13846" max="13846" width="13.140625" style="59" customWidth="1"/>
    <col min="13847" max="13849" width="11.42578125" style="59"/>
    <col min="13850" max="13850" width="12.5703125" style="59" customWidth="1"/>
    <col min="13851" max="13851" width="12.85546875" style="59" customWidth="1"/>
    <col min="13852" max="14084" width="11.42578125" style="59"/>
    <col min="14085" max="14085" width="27.85546875" style="59" customWidth="1"/>
    <col min="14086" max="14086" width="16.85546875" style="59" customWidth="1"/>
    <col min="14087" max="14087" width="25.7109375" style="59" customWidth="1"/>
    <col min="14088" max="14088" width="34.28515625" style="59" customWidth="1"/>
    <col min="14089" max="14089" width="31" style="59" customWidth="1"/>
    <col min="14090" max="14090" width="22.42578125" style="59" customWidth="1"/>
    <col min="14091" max="14091" width="22.28515625" style="59" customWidth="1"/>
    <col min="14092" max="14092" width="32.5703125" style="59" customWidth="1"/>
    <col min="14093" max="14093" width="35.5703125" style="59" customWidth="1"/>
    <col min="14094" max="14094" width="14.140625" style="59" customWidth="1"/>
    <col min="14095" max="14095" width="15" style="59" customWidth="1"/>
    <col min="14096" max="14096" width="14.140625" style="59" customWidth="1"/>
    <col min="14097" max="14097" width="12.42578125" style="59" customWidth="1"/>
    <col min="14098" max="14098" width="12.28515625" style="59" bestFit="1" customWidth="1"/>
    <col min="14099" max="14099" width="13.28515625" style="59" bestFit="1" customWidth="1"/>
    <col min="14100" max="14100" width="10.42578125" style="59" customWidth="1"/>
    <col min="14101" max="14101" width="12.42578125" style="59" customWidth="1"/>
    <col min="14102" max="14102" width="13.140625" style="59" customWidth="1"/>
    <col min="14103" max="14105" width="11.42578125" style="59"/>
    <col min="14106" max="14106" width="12.5703125" style="59" customWidth="1"/>
    <col min="14107" max="14107" width="12.85546875" style="59" customWidth="1"/>
    <col min="14108" max="14340" width="11.42578125" style="59"/>
    <col min="14341" max="14341" width="27.85546875" style="59" customWidth="1"/>
    <col min="14342" max="14342" width="16.85546875" style="59" customWidth="1"/>
    <col min="14343" max="14343" width="25.7109375" style="59" customWidth="1"/>
    <col min="14344" max="14344" width="34.28515625" style="59" customWidth="1"/>
    <col min="14345" max="14345" width="31" style="59" customWidth="1"/>
    <col min="14346" max="14346" width="22.42578125" style="59" customWidth="1"/>
    <col min="14347" max="14347" width="22.28515625" style="59" customWidth="1"/>
    <col min="14348" max="14348" width="32.5703125" style="59" customWidth="1"/>
    <col min="14349" max="14349" width="35.5703125" style="59" customWidth="1"/>
    <col min="14350" max="14350" width="14.140625" style="59" customWidth="1"/>
    <col min="14351" max="14351" width="15" style="59" customWidth="1"/>
    <col min="14352" max="14352" width="14.140625" style="59" customWidth="1"/>
    <col min="14353" max="14353" width="12.42578125" style="59" customWidth="1"/>
    <col min="14354" max="14354" width="12.28515625" style="59" bestFit="1" customWidth="1"/>
    <col min="14355" max="14355" width="13.28515625" style="59" bestFit="1" customWidth="1"/>
    <col min="14356" max="14356" width="10.42578125" style="59" customWidth="1"/>
    <col min="14357" max="14357" width="12.42578125" style="59" customWidth="1"/>
    <col min="14358" max="14358" width="13.140625" style="59" customWidth="1"/>
    <col min="14359" max="14361" width="11.42578125" style="59"/>
    <col min="14362" max="14362" width="12.5703125" style="59" customWidth="1"/>
    <col min="14363" max="14363" width="12.85546875" style="59" customWidth="1"/>
    <col min="14364" max="14596" width="11.42578125" style="59"/>
    <col min="14597" max="14597" width="27.85546875" style="59" customWidth="1"/>
    <col min="14598" max="14598" width="16.85546875" style="59" customWidth="1"/>
    <col min="14599" max="14599" width="25.7109375" style="59" customWidth="1"/>
    <col min="14600" max="14600" width="34.28515625" style="59" customWidth="1"/>
    <col min="14601" max="14601" width="31" style="59" customWidth="1"/>
    <col min="14602" max="14602" width="22.42578125" style="59" customWidth="1"/>
    <col min="14603" max="14603" width="22.28515625" style="59" customWidth="1"/>
    <col min="14604" max="14604" width="32.5703125" style="59" customWidth="1"/>
    <col min="14605" max="14605" width="35.5703125" style="59" customWidth="1"/>
    <col min="14606" max="14606" width="14.140625" style="59" customWidth="1"/>
    <col min="14607" max="14607" width="15" style="59" customWidth="1"/>
    <col min="14608" max="14608" width="14.140625" style="59" customWidth="1"/>
    <col min="14609" max="14609" width="12.42578125" style="59" customWidth="1"/>
    <col min="14610" max="14610" width="12.28515625" style="59" bestFit="1" customWidth="1"/>
    <col min="14611" max="14611" width="13.28515625" style="59" bestFit="1" customWidth="1"/>
    <col min="14612" max="14612" width="10.42578125" style="59" customWidth="1"/>
    <col min="14613" max="14613" width="12.42578125" style="59" customWidth="1"/>
    <col min="14614" max="14614" width="13.140625" style="59" customWidth="1"/>
    <col min="14615" max="14617" width="11.42578125" style="59"/>
    <col min="14618" max="14618" width="12.5703125" style="59" customWidth="1"/>
    <col min="14619" max="14619" width="12.85546875" style="59" customWidth="1"/>
    <col min="14620" max="14852" width="11.42578125" style="59"/>
    <col min="14853" max="14853" width="27.85546875" style="59" customWidth="1"/>
    <col min="14854" max="14854" width="16.85546875" style="59" customWidth="1"/>
    <col min="14855" max="14855" width="25.7109375" style="59" customWidth="1"/>
    <col min="14856" max="14856" width="34.28515625" style="59" customWidth="1"/>
    <col min="14857" max="14857" width="31" style="59" customWidth="1"/>
    <col min="14858" max="14858" width="22.42578125" style="59" customWidth="1"/>
    <col min="14859" max="14859" width="22.28515625" style="59" customWidth="1"/>
    <col min="14860" max="14860" width="32.5703125" style="59" customWidth="1"/>
    <col min="14861" max="14861" width="35.5703125" style="59" customWidth="1"/>
    <col min="14862" max="14862" width="14.140625" style="59" customWidth="1"/>
    <col min="14863" max="14863" width="15" style="59" customWidth="1"/>
    <col min="14864" max="14864" width="14.140625" style="59" customWidth="1"/>
    <col min="14865" max="14865" width="12.42578125" style="59" customWidth="1"/>
    <col min="14866" max="14866" width="12.28515625" style="59" bestFit="1" customWidth="1"/>
    <col min="14867" max="14867" width="13.28515625" style="59" bestFit="1" customWidth="1"/>
    <col min="14868" max="14868" width="10.42578125" style="59" customWidth="1"/>
    <col min="14869" max="14869" width="12.42578125" style="59" customWidth="1"/>
    <col min="14870" max="14870" width="13.140625" style="59" customWidth="1"/>
    <col min="14871" max="14873" width="11.42578125" style="59"/>
    <col min="14874" max="14874" width="12.5703125" style="59" customWidth="1"/>
    <col min="14875" max="14875" width="12.85546875" style="59" customWidth="1"/>
    <col min="14876" max="15108" width="11.42578125" style="59"/>
    <col min="15109" max="15109" width="27.85546875" style="59" customWidth="1"/>
    <col min="15110" max="15110" width="16.85546875" style="59" customWidth="1"/>
    <col min="15111" max="15111" width="25.7109375" style="59" customWidth="1"/>
    <col min="15112" max="15112" width="34.28515625" style="59" customWidth="1"/>
    <col min="15113" max="15113" width="31" style="59" customWidth="1"/>
    <col min="15114" max="15114" width="22.42578125" style="59" customWidth="1"/>
    <col min="15115" max="15115" width="22.28515625" style="59" customWidth="1"/>
    <col min="15116" max="15116" width="32.5703125" style="59" customWidth="1"/>
    <col min="15117" max="15117" width="35.5703125" style="59" customWidth="1"/>
    <col min="15118" max="15118" width="14.140625" style="59" customWidth="1"/>
    <col min="15119" max="15119" width="15" style="59" customWidth="1"/>
    <col min="15120" max="15120" width="14.140625" style="59" customWidth="1"/>
    <col min="15121" max="15121" width="12.42578125" style="59" customWidth="1"/>
    <col min="15122" max="15122" width="12.28515625" style="59" bestFit="1" customWidth="1"/>
    <col min="15123" max="15123" width="13.28515625" style="59" bestFit="1" customWidth="1"/>
    <col min="15124" max="15124" width="10.42578125" style="59" customWidth="1"/>
    <col min="15125" max="15125" width="12.42578125" style="59" customWidth="1"/>
    <col min="15126" max="15126" width="13.140625" style="59" customWidth="1"/>
    <col min="15127" max="15129" width="11.42578125" style="59"/>
    <col min="15130" max="15130" width="12.5703125" style="59" customWidth="1"/>
    <col min="15131" max="15131" width="12.85546875" style="59" customWidth="1"/>
    <col min="15132" max="15364" width="11.42578125" style="59"/>
    <col min="15365" max="15365" width="27.85546875" style="59" customWidth="1"/>
    <col min="15366" max="15366" width="16.85546875" style="59" customWidth="1"/>
    <col min="15367" max="15367" width="25.7109375" style="59" customWidth="1"/>
    <col min="15368" max="15368" width="34.28515625" style="59" customWidth="1"/>
    <col min="15369" max="15369" width="31" style="59" customWidth="1"/>
    <col min="15370" max="15370" width="22.42578125" style="59" customWidth="1"/>
    <col min="15371" max="15371" width="22.28515625" style="59" customWidth="1"/>
    <col min="15372" max="15372" width="32.5703125" style="59" customWidth="1"/>
    <col min="15373" max="15373" width="35.5703125" style="59" customWidth="1"/>
    <col min="15374" max="15374" width="14.140625" style="59" customWidth="1"/>
    <col min="15375" max="15375" width="15" style="59" customWidth="1"/>
    <col min="15376" max="15376" width="14.140625" style="59" customWidth="1"/>
    <col min="15377" max="15377" width="12.42578125" style="59" customWidth="1"/>
    <col min="15378" max="15378" width="12.28515625" style="59" bestFit="1" customWidth="1"/>
    <col min="15379" max="15379" width="13.28515625" style="59" bestFit="1" customWidth="1"/>
    <col min="15380" max="15380" width="10.42578125" style="59" customWidth="1"/>
    <col min="15381" max="15381" width="12.42578125" style="59" customWidth="1"/>
    <col min="15382" max="15382" width="13.140625" style="59" customWidth="1"/>
    <col min="15383" max="15385" width="11.42578125" style="59"/>
    <col min="15386" max="15386" width="12.5703125" style="59" customWidth="1"/>
    <col min="15387" max="15387" width="12.85546875" style="59" customWidth="1"/>
    <col min="15388" max="15620" width="11.42578125" style="59"/>
    <col min="15621" max="15621" width="27.85546875" style="59" customWidth="1"/>
    <col min="15622" max="15622" width="16.85546875" style="59" customWidth="1"/>
    <col min="15623" max="15623" width="25.7109375" style="59" customWidth="1"/>
    <col min="15624" max="15624" width="34.28515625" style="59" customWidth="1"/>
    <col min="15625" max="15625" width="31" style="59" customWidth="1"/>
    <col min="15626" max="15626" width="22.42578125" style="59" customWidth="1"/>
    <col min="15627" max="15627" width="22.28515625" style="59" customWidth="1"/>
    <col min="15628" max="15628" width="32.5703125" style="59" customWidth="1"/>
    <col min="15629" max="15629" width="35.5703125" style="59" customWidth="1"/>
    <col min="15630" max="15630" width="14.140625" style="59" customWidth="1"/>
    <col min="15631" max="15631" width="15" style="59" customWidth="1"/>
    <col min="15632" max="15632" width="14.140625" style="59" customWidth="1"/>
    <col min="15633" max="15633" width="12.42578125" style="59" customWidth="1"/>
    <col min="15634" max="15634" width="12.28515625" style="59" bestFit="1" customWidth="1"/>
    <col min="15635" max="15635" width="13.28515625" style="59" bestFit="1" customWidth="1"/>
    <col min="15636" max="15636" width="10.42578125" style="59" customWidth="1"/>
    <col min="15637" max="15637" width="12.42578125" style="59" customWidth="1"/>
    <col min="15638" max="15638" width="13.140625" style="59" customWidth="1"/>
    <col min="15639" max="15641" width="11.42578125" style="59"/>
    <col min="15642" max="15642" width="12.5703125" style="59" customWidth="1"/>
    <col min="15643" max="15643" width="12.85546875" style="59" customWidth="1"/>
    <col min="15644" max="15876" width="11.42578125" style="59"/>
    <col min="15877" max="15877" width="27.85546875" style="59" customWidth="1"/>
    <col min="15878" max="15878" width="16.85546875" style="59" customWidth="1"/>
    <col min="15879" max="15879" width="25.7109375" style="59" customWidth="1"/>
    <col min="15880" max="15880" width="34.28515625" style="59" customWidth="1"/>
    <col min="15881" max="15881" width="31" style="59" customWidth="1"/>
    <col min="15882" max="15882" width="22.42578125" style="59" customWidth="1"/>
    <col min="15883" max="15883" width="22.28515625" style="59" customWidth="1"/>
    <col min="15884" max="15884" width="32.5703125" style="59" customWidth="1"/>
    <col min="15885" max="15885" width="35.5703125" style="59" customWidth="1"/>
    <col min="15886" max="15886" width="14.140625" style="59" customWidth="1"/>
    <col min="15887" max="15887" width="15" style="59" customWidth="1"/>
    <col min="15888" max="15888" width="14.140625" style="59" customWidth="1"/>
    <col min="15889" max="15889" width="12.42578125" style="59" customWidth="1"/>
    <col min="15890" max="15890" width="12.28515625" style="59" bestFit="1" customWidth="1"/>
    <col min="15891" max="15891" width="13.28515625" style="59" bestFit="1" customWidth="1"/>
    <col min="15892" max="15892" width="10.42578125" style="59" customWidth="1"/>
    <col min="15893" max="15893" width="12.42578125" style="59" customWidth="1"/>
    <col min="15894" max="15894" width="13.140625" style="59" customWidth="1"/>
    <col min="15895" max="15897" width="11.42578125" style="59"/>
    <col min="15898" max="15898" width="12.5703125" style="59" customWidth="1"/>
    <col min="15899" max="15899" width="12.85546875" style="59" customWidth="1"/>
    <col min="15900" max="16132" width="11.42578125" style="59"/>
    <col min="16133" max="16133" width="27.85546875" style="59" customWidth="1"/>
    <col min="16134" max="16134" width="16.85546875" style="59" customWidth="1"/>
    <col min="16135" max="16135" width="25.7109375" style="59" customWidth="1"/>
    <col min="16136" max="16136" width="34.28515625" style="59" customWidth="1"/>
    <col min="16137" max="16137" width="31" style="59" customWidth="1"/>
    <col min="16138" max="16138" width="22.42578125" style="59" customWidth="1"/>
    <col min="16139" max="16139" width="22.28515625" style="59" customWidth="1"/>
    <col min="16140" max="16140" width="32.5703125" style="59" customWidth="1"/>
    <col min="16141" max="16141" width="35.5703125" style="59" customWidth="1"/>
    <col min="16142" max="16142" width="14.140625" style="59" customWidth="1"/>
    <col min="16143" max="16143" width="15" style="59" customWidth="1"/>
    <col min="16144" max="16144" width="14.140625" style="59" customWidth="1"/>
    <col min="16145" max="16145" width="12.42578125" style="59" customWidth="1"/>
    <col min="16146" max="16146" width="12.28515625" style="59" bestFit="1" customWidth="1"/>
    <col min="16147" max="16147" width="13.28515625" style="59" bestFit="1" customWidth="1"/>
    <col min="16148" max="16148" width="10.42578125" style="59" customWidth="1"/>
    <col min="16149" max="16149" width="12.42578125" style="59" customWidth="1"/>
    <col min="16150" max="16150" width="13.140625" style="59" customWidth="1"/>
    <col min="16151" max="16153" width="11.42578125" style="59"/>
    <col min="16154" max="16154" width="12.5703125" style="59" customWidth="1"/>
    <col min="16155" max="16155" width="12.85546875" style="59" customWidth="1"/>
    <col min="16156" max="16384" width="11.42578125" style="59"/>
  </cols>
  <sheetData>
    <row r="1" spans="1:29" ht="25.5" customHeight="1" x14ac:dyDescent="0.25">
      <c r="F1" s="60"/>
      <c r="G1" s="61"/>
      <c r="H1" s="61"/>
      <c r="I1" s="61"/>
      <c r="J1" s="61"/>
      <c r="K1" s="61"/>
      <c r="L1" s="61"/>
      <c r="M1" s="61"/>
      <c r="N1" s="61"/>
      <c r="O1" s="61"/>
      <c r="P1" s="61"/>
      <c r="Q1" s="61"/>
      <c r="R1" s="61"/>
      <c r="S1" s="61"/>
      <c r="T1" s="61"/>
      <c r="U1" s="61"/>
      <c r="V1" s="61"/>
      <c r="W1" s="61"/>
      <c r="X1" s="61"/>
      <c r="Y1" s="61"/>
      <c r="Z1" s="61"/>
      <c r="AA1" s="61"/>
      <c r="AB1" s="61"/>
      <c r="AC1" s="61"/>
    </row>
    <row r="2" spans="1:29" ht="25.5" customHeight="1" x14ac:dyDescent="0.25">
      <c r="F2" s="60"/>
      <c r="G2" s="61"/>
      <c r="H2" s="61"/>
      <c r="I2" s="61"/>
      <c r="J2" s="61"/>
      <c r="K2" s="61"/>
      <c r="L2" s="61"/>
      <c r="M2" s="61"/>
      <c r="N2" s="61"/>
      <c r="O2" s="61"/>
      <c r="P2" s="61"/>
      <c r="Q2" s="61"/>
      <c r="R2" s="61"/>
      <c r="S2" s="61"/>
      <c r="T2" s="61"/>
      <c r="U2" s="61"/>
      <c r="V2" s="61"/>
      <c r="W2" s="61"/>
      <c r="X2" s="61"/>
      <c r="Y2" s="61"/>
      <c r="Z2" s="61"/>
      <c r="AA2" s="61"/>
      <c r="AB2" s="61"/>
      <c r="AC2" s="61"/>
    </row>
    <row r="3" spans="1:29" ht="25.5" customHeight="1" x14ac:dyDescent="0.25">
      <c r="F3" s="60"/>
      <c r="G3" s="61"/>
      <c r="H3" s="61"/>
      <c r="I3" s="61"/>
      <c r="J3" s="61"/>
      <c r="K3" s="61"/>
      <c r="L3" s="61"/>
      <c r="M3" s="61"/>
      <c r="N3" s="61"/>
      <c r="O3" s="61"/>
      <c r="P3" s="61"/>
      <c r="Q3" s="61"/>
      <c r="R3" s="61"/>
      <c r="S3" s="61"/>
      <c r="T3" s="61"/>
      <c r="U3" s="61"/>
      <c r="V3" s="61"/>
      <c r="W3" s="61"/>
      <c r="X3" s="61"/>
      <c r="Y3" s="61"/>
      <c r="Z3" s="61"/>
      <c r="AA3" s="61"/>
      <c r="AB3" s="61"/>
      <c r="AC3" s="61"/>
    </row>
    <row r="4" spans="1:29" ht="25.5" customHeight="1" x14ac:dyDescent="0.25">
      <c r="F4" s="60"/>
      <c r="G4" s="61"/>
      <c r="H4" s="61"/>
      <c r="I4" s="61"/>
      <c r="J4" s="61"/>
      <c r="K4" s="61"/>
      <c r="L4" s="61"/>
      <c r="M4" s="61"/>
      <c r="N4" s="61"/>
      <c r="O4" s="61"/>
      <c r="P4" s="61"/>
      <c r="Q4" s="61"/>
      <c r="R4" s="61"/>
      <c r="S4" s="61"/>
      <c r="T4" s="61"/>
      <c r="U4" s="61"/>
      <c r="V4" s="61"/>
      <c r="W4" s="61"/>
      <c r="X4" s="61"/>
      <c r="Y4" s="61"/>
      <c r="Z4" s="61"/>
      <c r="AA4" s="61"/>
      <c r="AB4" s="61"/>
      <c r="AC4" s="61"/>
    </row>
    <row r="5" spans="1:29" ht="25.5" customHeight="1" x14ac:dyDescent="0.25">
      <c r="F5" s="60"/>
      <c r="G5" s="61"/>
      <c r="H5" s="61"/>
      <c r="I5" s="61"/>
      <c r="J5" s="61"/>
      <c r="K5" s="61"/>
      <c r="L5" s="61"/>
      <c r="M5" s="61"/>
      <c r="N5" s="61"/>
      <c r="O5" s="61"/>
      <c r="P5" s="61"/>
      <c r="Q5" s="61"/>
      <c r="R5" s="61"/>
      <c r="S5" s="61"/>
      <c r="T5" s="61"/>
      <c r="U5" s="61"/>
      <c r="V5" s="61"/>
      <c r="W5" s="61"/>
      <c r="X5" s="61"/>
      <c r="Y5" s="61"/>
      <c r="Z5" s="61"/>
      <c r="AA5" s="61"/>
      <c r="AB5" s="61"/>
      <c r="AC5" s="61"/>
    </row>
    <row r="6" spans="1:29" ht="25.5" customHeight="1" x14ac:dyDescent="0.25">
      <c r="F6" s="60"/>
      <c r="G6" s="61"/>
      <c r="H6" s="61"/>
      <c r="I6" s="61"/>
      <c r="J6" s="61"/>
      <c r="K6" s="61"/>
      <c r="L6" s="61"/>
      <c r="M6" s="61"/>
      <c r="N6" s="61"/>
      <c r="O6" s="61"/>
      <c r="P6" s="61"/>
      <c r="Q6" s="61"/>
      <c r="R6" s="61"/>
      <c r="S6" s="61"/>
      <c r="T6" s="61"/>
      <c r="U6" s="61"/>
      <c r="V6" s="61"/>
      <c r="W6" s="61"/>
      <c r="X6" s="61"/>
      <c r="Y6" s="61"/>
      <c r="Z6" s="61"/>
      <c r="AA6" s="61"/>
      <c r="AB6" s="61"/>
      <c r="AC6" s="61"/>
    </row>
    <row r="7" spans="1:29" ht="25.5" customHeight="1" thickBot="1" x14ac:dyDescent="0.3">
      <c r="F7" s="60"/>
      <c r="G7" s="61"/>
      <c r="H7" s="61"/>
      <c r="I7" s="61"/>
      <c r="J7" s="61"/>
      <c r="K7" s="61"/>
      <c r="L7" s="61"/>
      <c r="M7" s="61"/>
      <c r="N7" s="61"/>
      <c r="O7" s="61"/>
      <c r="P7" s="61"/>
      <c r="Q7" s="61"/>
      <c r="R7" s="61"/>
      <c r="S7" s="61"/>
      <c r="T7" s="61"/>
      <c r="U7" s="61"/>
      <c r="V7" s="61"/>
      <c r="W7" s="61"/>
      <c r="X7" s="61"/>
      <c r="Y7" s="61"/>
      <c r="Z7" s="61"/>
      <c r="AA7" s="61"/>
      <c r="AB7" s="61"/>
      <c r="AC7" s="61"/>
    </row>
    <row r="8" spans="1:29" ht="25.5" customHeight="1" thickBot="1" x14ac:dyDescent="0.3">
      <c r="A8" s="441" t="s">
        <v>0</v>
      </c>
      <c r="B8" s="442"/>
      <c r="C8" s="442"/>
      <c r="D8" s="442"/>
      <c r="E8" s="443"/>
      <c r="F8" s="60"/>
      <c r="G8" s="61"/>
      <c r="H8" s="61"/>
      <c r="I8" s="61"/>
      <c r="J8" s="61"/>
      <c r="K8" s="61"/>
      <c r="L8" s="61"/>
      <c r="M8" s="61"/>
      <c r="N8" s="61"/>
      <c r="O8" s="61"/>
      <c r="P8" s="61"/>
      <c r="Q8" s="61"/>
      <c r="R8" s="61"/>
      <c r="S8" s="61"/>
      <c r="T8" s="61"/>
      <c r="U8" s="61"/>
      <c r="V8" s="61"/>
      <c r="W8" s="61"/>
      <c r="X8" s="61"/>
      <c r="Y8" s="61"/>
      <c r="Z8" s="61"/>
      <c r="AA8" s="61"/>
      <c r="AB8" s="61"/>
      <c r="AC8" s="61"/>
    </row>
    <row r="9" spans="1:29" ht="28.5" customHeight="1" x14ac:dyDescent="0.25">
      <c r="A9" s="64" t="s">
        <v>1</v>
      </c>
      <c r="B9" s="444" t="s">
        <v>2</v>
      </c>
      <c r="C9" s="444"/>
      <c r="D9" s="444" t="s">
        <v>3</v>
      </c>
      <c r="E9" s="445"/>
      <c r="F9" s="60"/>
      <c r="G9" s="61"/>
      <c r="H9" s="61"/>
      <c r="I9" s="61"/>
      <c r="J9" s="61"/>
      <c r="K9" s="61"/>
      <c r="L9" s="61"/>
      <c r="M9" s="61"/>
      <c r="N9" s="61"/>
      <c r="O9" s="61"/>
      <c r="P9" s="61"/>
      <c r="Q9" s="61"/>
      <c r="R9" s="61"/>
      <c r="S9" s="61"/>
      <c r="T9" s="61"/>
      <c r="U9" s="61"/>
      <c r="V9" s="61"/>
      <c r="W9" s="61"/>
      <c r="X9" s="61"/>
      <c r="Y9" s="61"/>
      <c r="Z9" s="61"/>
      <c r="AA9" s="61"/>
      <c r="AB9" s="61"/>
      <c r="AC9" s="61"/>
    </row>
    <row r="10" spans="1:29" ht="57" customHeight="1" thickBot="1" x14ac:dyDescent="0.3">
      <c r="A10" s="65" t="s">
        <v>24</v>
      </c>
      <c r="B10" s="446" t="s">
        <v>25</v>
      </c>
      <c r="C10" s="446"/>
      <c r="D10" s="446" t="s">
        <v>26</v>
      </c>
      <c r="E10" s="447"/>
      <c r="F10" s="60"/>
      <c r="G10" s="61"/>
      <c r="H10" s="61"/>
      <c r="I10" s="61"/>
      <c r="J10" s="61"/>
      <c r="K10" s="61"/>
      <c r="L10" s="61"/>
      <c r="M10" s="61"/>
      <c r="N10" s="61"/>
      <c r="O10" s="61"/>
      <c r="P10" s="61"/>
      <c r="Q10" s="61"/>
      <c r="R10" s="61"/>
      <c r="S10" s="61"/>
      <c r="T10" s="61"/>
      <c r="U10" s="61"/>
      <c r="V10" s="61"/>
      <c r="W10" s="61"/>
      <c r="X10" s="61"/>
      <c r="Y10" s="61"/>
      <c r="Z10" s="61"/>
      <c r="AA10" s="61"/>
      <c r="AB10" s="61"/>
      <c r="AC10" s="61"/>
    </row>
    <row r="11" spans="1:29" ht="17.25" customHeight="1" thickBot="1" x14ac:dyDescent="0.3"/>
    <row r="12" spans="1:29" ht="28.5" customHeight="1" thickBot="1" x14ac:dyDescent="0.3">
      <c r="A12" s="435" t="s">
        <v>4</v>
      </c>
      <c r="B12" s="438" t="s">
        <v>5</v>
      </c>
      <c r="C12" s="435" t="s">
        <v>6</v>
      </c>
      <c r="D12" s="438" t="s">
        <v>7</v>
      </c>
      <c r="E12" s="435" t="s">
        <v>8</v>
      </c>
      <c r="F12" s="462" t="s">
        <v>143</v>
      </c>
      <c r="G12" s="435" t="s">
        <v>27</v>
      </c>
      <c r="H12" s="462" t="s">
        <v>10</v>
      </c>
      <c r="I12" s="667" t="s">
        <v>11</v>
      </c>
      <c r="J12" s="456" t="s">
        <v>12</v>
      </c>
      <c r="K12" s="449"/>
      <c r="L12" s="449"/>
      <c r="M12" s="450"/>
      <c r="N12" s="448" t="s">
        <v>13</v>
      </c>
      <c r="O12" s="449"/>
      <c r="P12" s="449"/>
      <c r="Q12" s="457"/>
      <c r="R12" s="456" t="s">
        <v>14</v>
      </c>
      <c r="S12" s="449"/>
      <c r="T12" s="449"/>
      <c r="U12" s="450"/>
      <c r="V12" s="456" t="s">
        <v>213</v>
      </c>
      <c r="W12" s="449"/>
      <c r="X12" s="449"/>
      <c r="Y12" s="450"/>
      <c r="Z12" s="448" t="s">
        <v>16</v>
      </c>
      <c r="AA12" s="449"/>
      <c r="AB12" s="449"/>
      <c r="AC12" s="450"/>
    </row>
    <row r="13" spans="1:29" ht="27" customHeight="1" thickBot="1" x14ac:dyDescent="0.3">
      <c r="A13" s="436"/>
      <c r="B13" s="439"/>
      <c r="C13" s="436"/>
      <c r="D13" s="439"/>
      <c r="E13" s="436"/>
      <c r="F13" s="463"/>
      <c r="G13" s="436"/>
      <c r="H13" s="463"/>
      <c r="I13" s="668"/>
      <c r="J13" s="451" t="s">
        <v>15</v>
      </c>
      <c r="K13" s="452"/>
      <c r="L13" s="452"/>
      <c r="M13" s="453"/>
      <c r="N13" s="454" t="s">
        <v>15</v>
      </c>
      <c r="O13" s="452"/>
      <c r="P13" s="452"/>
      <c r="Q13" s="455"/>
      <c r="R13" s="451" t="s">
        <v>15</v>
      </c>
      <c r="S13" s="452"/>
      <c r="T13" s="452"/>
      <c r="U13" s="453"/>
      <c r="V13" s="451" t="s">
        <v>15</v>
      </c>
      <c r="W13" s="452"/>
      <c r="X13" s="452"/>
      <c r="Y13" s="453"/>
      <c r="Z13" s="454" t="s">
        <v>15</v>
      </c>
      <c r="AA13" s="452"/>
      <c r="AB13" s="452"/>
      <c r="AC13" s="453"/>
    </row>
    <row r="14" spans="1:29" ht="21" customHeight="1" thickBot="1" x14ac:dyDescent="0.3">
      <c r="A14" s="664"/>
      <c r="B14" s="665"/>
      <c r="C14" s="664"/>
      <c r="D14" s="665"/>
      <c r="E14" s="664"/>
      <c r="F14" s="666"/>
      <c r="G14" s="664"/>
      <c r="H14" s="666"/>
      <c r="I14" s="669"/>
      <c r="J14" s="124" t="s">
        <v>28</v>
      </c>
      <c r="K14" s="125" t="s">
        <v>29</v>
      </c>
      <c r="L14" s="63" t="s">
        <v>30</v>
      </c>
      <c r="M14" s="125" t="s">
        <v>31</v>
      </c>
      <c r="N14" s="63" t="s">
        <v>28</v>
      </c>
      <c r="O14" s="125" t="s">
        <v>29</v>
      </c>
      <c r="P14" s="63" t="s">
        <v>32</v>
      </c>
      <c r="Q14" s="126" t="s">
        <v>31</v>
      </c>
      <c r="R14" s="124" t="s">
        <v>28</v>
      </c>
      <c r="S14" s="125" t="s">
        <v>29</v>
      </c>
      <c r="T14" s="63" t="s">
        <v>32</v>
      </c>
      <c r="U14" s="125" t="s">
        <v>31</v>
      </c>
      <c r="V14" s="124" t="s">
        <v>28</v>
      </c>
      <c r="W14" s="125" t="s">
        <v>29</v>
      </c>
      <c r="X14" s="63" t="s">
        <v>32</v>
      </c>
      <c r="Y14" s="125" t="s">
        <v>31</v>
      </c>
      <c r="Z14" s="63" t="s">
        <v>28</v>
      </c>
      <c r="AA14" s="125" t="s">
        <v>29</v>
      </c>
      <c r="AB14" s="125" t="s">
        <v>32</v>
      </c>
      <c r="AC14" s="127" t="s">
        <v>31</v>
      </c>
    </row>
    <row r="15" spans="1:29" ht="26.1" customHeight="1" x14ac:dyDescent="0.25">
      <c r="A15" s="638" t="s">
        <v>162</v>
      </c>
      <c r="B15" s="484">
        <v>15394</v>
      </c>
      <c r="C15" s="484" t="s">
        <v>123</v>
      </c>
      <c r="D15" s="670" t="s">
        <v>122</v>
      </c>
      <c r="E15" s="478" t="s">
        <v>33</v>
      </c>
      <c r="F15" s="659" t="s">
        <v>144</v>
      </c>
      <c r="G15" s="484" t="s">
        <v>34</v>
      </c>
      <c r="H15" s="485" t="s">
        <v>17</v>
      </c>
      <c r="I15" s="79" t="s">
        <v>35</v>
      </c>
      <c r="J15" s="23">
        <v>0</v>
      </c>
      <c r="K15" s="24">
        <v>0</v>
      </c>
      <c r="L15" s="24">
        <v>0</v>
      </c>
      <c r="M15" s="25">
        <v>0</v>
      </c>
      <c r="N15" s="97">
        <v>0</v>
      </c>
      <c r="O15" s="24">
        <v>0</v>
      </c>
      <c r="P15" s="24">
        <v>0</v>
      </c>
      <c r="Q15" s="111">
        <v>0</v>
      </c>
      <c r="R15" s="23">
        <v>0</v>
      </c>
      <c r="S15" s="24">
        <v>0</v>
      </c>
      <c r="T15" s="24">
        <v>0</v>
      </c>
      <c r="U15" s="25">
        <v>0</v>
      </c>
      <c r="V15" s="23">
        <v>0</v>
      </c>
      <c r="W15" s="24">
        <v>0</v>
      </c>
      <c r="X15" s="24">
        <v>0</v>
      </c>
      <c r="Y15" s="25">
        <v>0</v>
      </c>
      <c r="Z15" s="23">
        <f>J15+N15+R15+V15</f>
        <v>0</v>
      </c>
      <c r="AA15" s="24">
        <f>K15+O15+S15+W15</f>
        <v>0</v>
      </c>
      <c r="AB15" s="24">
        <f>L15+P15+T15+X15</f>
        <v>0</v>
      </c>
      <c r="AC15" s="25">
        <f>SUM(Z15:AB15)</f>
        <v>0</v>
      </c>
    </row>
    <row r="16" spans="1:29" ht="26.1" customHeight="1" x14ac:dyDescent="0.25">
      <c r="A16" s="639"/>
      <c r="B16" s="469"/>
      <c r="C16" s="469"/>
      <c r="D16" s="671"/>
      <c r="E16" s="479"/>
      <c r="F16" s="660"/>
      <c r="G16" s="469"/>
      <c r="H16" s="472"/>
      <c r="I16" s="80" t="s">
        <v>36</v>
      </c>
      <c r="J16" s="9">
        <v>0</v>
      </c>
      <c r="K16" s="10">
        <v>0</v>
      </c>
      <c r="L16" s="10">
        <v>0</v>
      </c>
      <c r="M16" s="11">
        <v>0</v>
      </c>
      <c r="N16" s="71">
        <v>0</v>
      </c>
      <c r="O16" s="10">
        <v>0</v>
      </c>
      <c r="P16" s="10">
        <v>0</v>
      </c>
      <c r="Q16" s="70">
        <v>0</v>
      </c>
      <c r="R16" s="9">
        <v>0</v>
      </c>
      <c r="S16" s="10">
        <v>0</v>
      </c>
      <c r="T16" s="10">
        <v>0</v>
      </c>
      <c r="U16" s="11">
        <v>0</v>
      </c>
      <c r="V16" s="9">
        <v>0</v>
      </c>
      <c r="W16" s="10">
        <v>0</v>
      </c>
      <c r="X16" s="10">
        <v>0</v>
      </c>
      <c r="Y16" s="11">
        <v>0</v>
      </c>
      <c r="Z16" s="9">
        <f t="shared" ref="Z16:Z79" si="0">J16+N16+R16+V16</f>
        <v>0</v>
      </c>
      <c r="AA16" s="10">
        <f t="shared" ref="AA16:AA79" si="1">K16+O16+S16+W16</f>
        <v>0</v>
      </c>
      <c r="AB16" s="10">
        <f t="shared" ref="AB16:AB79" si="2">L16+P16+T16+X16</f>
        <v>0</v>
      </c>
      <c r="AC16" s="11">
        <f t="shared" ref="AC16:AC79" si="3">SUM(Z16:AB16)</f>
        <v>0</v>
      </c>
    </row>
    <row r="17" spans="1:29" ht="26.1" customHeight="1" x14ac:dyDescent="0.25">
      <c r="A17" s="639"/>
      <c r="B17" s="469"/>
      <c r="C17" s="469"/>
      <c r="D17" s="671"/>
      <c r="E17" s="479"/>
      <c r="F17" s="660"/>
      <c r="G17" s="469"/>
      <c r="H17" s="472"/>
      <c r="I17" s="80" t="s">
        <v>37</v>
      </c>
      <c r="J17" s="9">
        <v>0</v>
      </c>
      <c r="K17" s="10">
        <v>0</v>
      </c>
      <c r="L17" s="10">
        <v>0</v>
      </c>
      <c r="M17" s="11">
        <v>0</v>
      </c>
      <c r="N17" s="71">
        <v>0</v>
      </c>
      <c r="O17" s="10">
        <v>0</v>
      </c>
      <c r="P17" s="10">
        <v>0</v>
      </c>
      <c r="Q17" s="70">
        <v>0</v>
      </c>
      <c r="R17" s="9">
        <v>0</v>
      </c>
      <c r="S17" s="10">
        <v>0</v>
      </c>
      <c r="T17" s="10">
        <v>0</v>
      </c>
      <c r="U17" s="11">
        <v>0</v>
      </c>
      <c r="V17" s="9">
        <v>0</v>
      </c>
      <c r="W17" s="10">
        <v>0</v>
      </c>
      <c r="X17" s="10">
        <v>0</v>
      </c>
      <c r="Y17" s="11">
        <v>0</v>
      </c>
      <c r="Z17" s="9">
        <f t="shared" si="0"/>
        <v>0</v>
      </c>
      <c r="AA17" s="10">
        <f t="shared" si="1"/>
        <v>0</v>
      </c>
      <c r="AB17" s="10">
        <f t="shared" si="2"/>
        <v>0</v>
      </c>
      <c r="AC17" s="11">
        <f t="shared" si="3"/>
        <v>0</v>
      </c>
    </row>
    <row r="18" spans="1:29" ht="26.1" customHeight="1" x14ac:dyDescent="0.25">
      <c r="A18" s="639"/>
      <c r="B18" s="469"/>
      <c r="C18" s="469"/>
      <c r="D18" s="671"/>
      <c r="E18" s="479"/>
      <c r="F18" s="660"/>
      <c r="G18" s="469"/>
      <c r="H18" s="472"/>
      <c r="I18" s="80" t="s">
        <v>38</v>
      </c>
      <c r="J18" s="9">
        <v>0</v>
      </c>
      <c r="K18" s="10">
        <v>0</v>
      </c>
      <c r="L18" s="10">
        <v>0</v>
      </c>
      <c r="M18" s="11">
        <v>0</v>
      </c>
      <c r="N18" s="71">
        <v>0</v>
      </c>
      <c r="O18" s="10">
        <v>0</v>
      </c>
      <c r="P18" s="10">
        <v>0</v>
      </c>
      <c r="Q18" s="70">
        <v>0</v>
      </c>
      <c r="R18" s="9">
        <v>0</v>
      </c>
      <c r="S18" s="10">
        <v>0</v>
      </c>
      <c r="T18" s="10">
        <v>0</v>
      </c>
      <c r="U18" s="11">
        <v>0</v>
      </c>
      <c r="V18" s="9">
        <v>0</v>
      </c>
      <c r="W18" s="10">
        <v>0</v>
      </c>
      <c r="X18" s="10">
        <v>0</v>
      </c>
      <c r="Y18" s="11">
        <v>0</v>
      </c>
      <c r="Z18" s="9">
        <f t="shared" si="0"/>
        <v>0</v>
      </c>
      <c r="AA18" s="10">
        <f t="shared" si="1"/>
        <v>0</v>
      </c>
      <c r="AB18" s="10">
        <f t="shared" si="2"/>
        <v>0</v>
      </c>
      <c r="AC18" s="11">
        <f t="shared" si="3"/>
        <v>0</v>
      </c>
    </row>
    <row r="19" spans="1:29" ht="26.1" customHeight="1" thickBot="1" x14ac:dyDescent="0.3">
      <c r="A19" s="639"/>
      <c r="B19" s="469"/>
      <c r="C19" s="469"/>
      <c r="D19" s="671"/>
      <c r="E19" s="479"/>
      <c r="F19" s="660"/>
      <c r="G19" s="469"/>
      <c r="H19" s="472"/>
      <c r="I19" s="81" t="s">
        <v>39</v>
      </c>
      <c r="J19" s="12">
        <v>0</v>
      </c>
      <c r="K19" s="13">
        <v>0</v>
      </c>
      <c r="L19" s="13">
        <v>0</v>
      </c>
      <c r="M19" s="14">
        <v>0</v>
      </c>
      <c r="N19" s="98">
        <v>0</v>
      </c>
      <c r="O19" s="13">
        <v>0</v>
      </c>
      <c r="P19" s="13">
        <v>0</v>
      </c>
      <c r="Q19" s="112">
        <v>0</v>
      </c>
      <c r="R19" s="12">
        <v>0</v>
      </c>
      <c r="S19" s="13">
        <v>0</v>
      </c>
      <c r="T19" s="13">
        <v>0</v>
      </c>
      <c r="U19" s="14">
        <v>0</v>
      </c>
      <c r="V19" s="12">
        <v>0</v>
      </c>
      <c r="W19" s="13">
        <v>0</v>
      </c>
      <c r="X19" s="13">
        <v>0</v>
      </c>
      <c r="Y19" s="14">
        <v>0</v>
      </c>
      <c r="Z19" s="12">
        <f t="shared" si="0"/>
        <v>0</v>
      </c>
      <c r="AA19" s="13">
        <f t="shared" si="1"/>
        <v>0</v>
      </c>
      <c r="AB19" s="13">
        <f t="shared" si="2"/>
        <v>0</v>
      </c>
      <c r="AC19" s="14">
        <f t="shared" si="3"/>
        <v>0</v>
      </c>
    </row>
    <row r="20" spans="1:29" ht="42.75" customHeight="1" thickBot="1" x14ac:dyDescent="0.3">
      <c r="A20" s="639"/>
      <c r="B20" s="469"/>
      <c r="C20" s="469"/>
      <c r="D20" s="671"/>
      <c r="E20" s="479"/>
      <c r="F20" s="660"/>
      <c r="G20" s="469"/>
      <c r="H20" s="472"/>
      <c r="I20" s="82" t="s">
        <v>40</v>
      </c>
      <c r="J20" s="17">
        <v>0</v>
      </c>
      <c r="K20" s="18">
        <v>0</v>
      </c>
      <c r="L20" s="18">
        <v>0</v>
      </c>
      <c r="M20" s="19">
        <v>299</v>
      </c>
      <c r="N20" s="99">
        <v>0</v>
      </c>
      <c r="O20" s="18">
        <v>0</v>
      </c>
      <c r="P20" s="18">
        <v>0</v>
      </c>
      <c r="Q20" s="77">
        <v>254</v>
      </c>
      <c r="R20" s="17">
        <v>0</v>
      </c>
      <c r="S20" s="18">
        <v>0</v>
      </c>
      <c r="T20" s="18">
        <v>0</v>
      </c>
      <c r="U20" s="19">
        <v>385</v>
      </c>
      <c r="V20" s="17">
        <v>0</v>
      </c>
      <c r="W20" s="18">
        <v>0</v>
      </c>
      <c r="X20" s="18">
        <v>0</v>
      </c>
      <c r="Y20" s="19">
        <v>299</v>
      </c>
      <c r="Z20" s="35">
        <f t="shared" si="0"/>
        <v>0</v>
      </c>
      <c r="AA20" s="36">
        <f t="shared" si="1"/>
        <v>0</v>
      </c>
      <c r="AB20" s="36">
        <f t="shared" si="2"/>
        <v>0</v>
      </c>
      <c r="AC20" s="37">
        <f>M20+Q20+U20+Y20</f>
        <v>1237</v>
      </c>
    </row>
    <row r="21" spans="1:29" ht="26.1" customHeight="1" x14ac:dyDescent="0.25">
      <c r="A21" s="639"/>
      <c r="B21" s="469"/>
      <c r="C21" s="469"/>
      <c r="D21" s="671"/>
      <c r="E21" s="479"/>
      <c r="F21" s="660"/>
      <c r="G21" s="469"/>
      <c r="H21" s="472" t="s">
        <v>18</v>
      </c>
      <c r="I21" s="83" t="s">
        <v>19</v>
      </c>
      <c r="J21" s="6">
        <v>0</v>
      </c>
      <c r="K21" s="7">
        <v>0</v>
      </c>
      <c r="L21" s="7">
        <v>0</v>
      </c>
      <c r="M21" s="8">
        <v>0</v>
      </c>
      <c r="N21" s="76">
        <v>0</v>
      </c>
      <c r="O21" s="7">
        <v>0</v>
      </c>
      <c r="P21" s="7">
        <v>0</v>
      </c>
      <c r="Q21" s="75">
        <v>0</v>
      </c>
      <c r="R21" s="6">
        <v>0</v>
      </c>
      <c r="S21" s="7">
        <v>0</v>
      </c>
      <c r="T21" s="7">
        <v>0</v>
      </c>
      <c r="U21" s="8">
        <v>0</v>
      </c>
      <c r="V21" s="6">
        <v>0</v>
      </c>
      <c r="W21" s="7">
        <v>0</v>
      </c>
      <c r="X21" s="7">
        <v>0</v>
      </c>
      <c r="Y21" s="8">
        <v>0</v>
      </c>
      <c r="Z21" s="6">
        <f t="shared" si="0"/>
        <v>0</v>
      </c>
      <c r="AA21" s="7">
        <f t="shared" si="1"/>
        <v>0</v>
      </c>
      <c r="AB21" s="7">
        <f t="shared" si="2"/>
        <v>0</v>
      </c>
      <c r="AC21" s="8">
        <f t="shared" si="3"/>
        <v>0</v>
      </c>
    </row>
    <row r="22" spans="1:29" ht="26.1" customHeight="1" x14ac:dyDescent="0.25">
      <c r="A22" s="639"/>
      <c r="B22" s="469"/>
      <c r="C22" s="469"/>
      <c r="D22" s="671"/>
      <c r="E22" s="479"/>
      <c r="F22" s="660"/>
      <c r="G22" s="469"/>
      <c r="H22" s="472"/>
      <c r="I22" s="80" t="s">
        <v>41</v>
      </c>
      <c r="J22" s="9">
        <v>0</v>
      </c>
      <c r="K22" s="10">
        <v>0</v>
      </c>
      <c r="L22" s="10">
        <v>0</v>
      </c>
      <c r="M22" s="11">
        <v>0</v>
      </c>
      <c r="N22" s="71">
        <v>0</v>
      </c>
      <c r="O22" s="10">
        <v>0</v>
      </c>
      <c r="P22" s="10">
        <v>0</v>
      </c>
      <c r="Q22" s="70">
        <v>0</v>
      </c>
      <c r="R22" s="9">
        <v>0</v>
      </c>
      <c r="S22" s="10">
        <v>0</v>
      </c>
      <c r="T22" s="10">
        <v>0</v>
      </c>
      <c r="U22" s="11">
        <v>0</v>
      </c>
      <c r="V22" s="9">
        <v>0</v>
      </c>
      <c r="W22" s="10">
        <v>0</v>
      </c>
      <c r="X22" s="10">
        <v>0</v>
      </c>
      <c r="Y22" s="11">
        <v>0</v>
      </c>
      <c r="Z22" s="9">
        <f t="shared" si="0"/>
        <v>0</v>
      </c>
      <c r="AA22" s="10">
        <f t="shared" si="1"/>
        <v>0</v>
      </c>
      <c r="AB22" s="10">
        <f t="shared" si="2"/>
        <v>0</v>
      </c>
      <c r="AC22" s="11">
        <f t="shared" si="3"/>
        <v>0</v>
      </c>
    </row>
    <row r="23" spans="1:29" ht="26.1" customHeight="1" x14ac:dyDescent="0.25">
      <c r="A23" s="639"/>
      <c r="B23" s="469"/>
      <c r="C23" s="469"/>
      <c r="D23" s="671"/>
      <c r="E23" s="479"/>
      <c r="F23" s="660"/>
      <c r="G23" s="469"/>
      <c r="H23" s="472" t="s">
        <v>20</v>
      </c>
      <c r="I23" s="80" t="s">
        <v>42</v>
      </c>
      <c r="J23" s="9">
        <v>0</v>
      </c>
      <c r="K23" s="10">
        <v>0</v>
      </c>
      <c r="L23" s="10">
        <v>0</v>
      </c>
      <c r="M23" s="11">
        <v>0</v>
      </c>
      <c r="N23" s="71">
        <v>0</v>
      </c>
      <c r="O23" s="10">
        <v>0</v>
      </c>
      <c r="P23" s="10">
        <v>0</v>
      </c>
      <c r="Q23" s="70">
        <v>0</v>
      </c>
      <c r="R23" s="9">
        <v>0</v>
      </c>
      <c r="S23" s="10">
        <v>0</v>
      </c>
      <c r="T23" s="10">
        <v>0</v>
      </c>
      <c r="U23" s="11">
        <v>0</v>
      </c>
      <c r="V23" s="9">
        <v>0</v>
      </c>
      <c r="W23" s="10">
        <v>0</v>
      </c>
      <c r="X23" s="10">
        <v>0</v>
      </c>
      <c r="Y23" s="11">
        <v>0</v>
      </c>
      <c r="Z23" s="9">
        <f t="shared" si="0"/>
        <v>0</v>
      </c>
      <c r="AA23" s="10">
        <f t="shared" si="1"/>
        <v>0</v>
      </c>
      <c r="AB23" s="10">
        <f t="shared" si="2"/>
        <v>0</v>
      </c>
      <c r="AC23" s="11">
        <f t="shared" si="3"/>
        <v>0</v>
      </c>
    </row>
    <row r="24" spans="1:29" ht="26.1" customHeight="1" thickBot="1" x14ac:dyDescent="0.3">
      <c r="A24" s="639"/>
      <c r="B24" s="469"/>
      <c r="C24" s="469"/>
      <c r="D24" s="671"/>
      <c r="E24" s="480"/>
      <c r="F24" s="661"/>
      <c r="G24" s="470"/>
      <c r="H24" s="473"/>
      <c r="I24" s="84" t="s">
        <v>21</v>
      </c>
      <c r="J24" s="20">
        <v>0</v>
      </c>
      <c r="K24" s="21">
        <v>0</v>
      </c>
      <c r="L24" s="21">
        <v>0</v>
      </c>
      <c r="M24" s="22">
        <v>0</v>
      </c>
      <c r="N24" s="100">
        <v>0</v>
      </c>
      <c r="O24" s="21">
        <v>0</v>
      </c>
      <c r="P24" s="21">
        <v>0</v>
      </c>
      <c r="Q24" s="114">
        <v>0</v>
      </c>
      <c r="R24" s="20">
        <v>0</v>
      </c>
      <c r="S24" s="21">
        <v>0</v>
      </c>
      <c r="T24" s="21">
        <v>0</v>
      </c>
      <c r="U24" s="22">
        <v>0</v>
      </c>
      <c r="V24" s="20">
        <v>0</v>
      </c>
      <c r="W24" s="21">
        <v>0</v>
      </c>
      <c r="X24" s="21">
        <v>0</v>
      </c>
      <c r="Y24" s="22">
        <v>0</v>
      </c>
      <c r="Z24" s="12">
        <f t="shared" si="0"/>
        <v>0</v>
      </c>
      <c r="AA24" s="13">
        <f t="shared" si="1"/>
        <v>0</v>
      </c>
      <c r="AB24" s="13">
        <f t="shared" si="2"/>
        <v>0</v>
      </c>
      <c r="AC24" s="14">
        <f t="shared" si="3"/>
        <v>0</v>
      </c>
    </row>
    <row r="25" spans="1:29" ht="26.1" customHeight="1" x14ac:dyDescent="0.25">
      <c r="A25" s="639"/>
      <c r="B25" s="469"/>
      <c r="C25" s="469"/>
      <c r="D25" s="671"/>
      <c r="E25" s="478" t="s">
        <v>119</v>
      </c>
      <c r="F25" s="663">
        <v>600</v>
      </c>
      <c r="G25" s="484" t="s">
        <v>43</v>
      </c>
      <c r="H25" s="485" t="s">
        <v>17</v>
      </c>
      <c r="I25" s="79" t="s">
        <v>35</v>
      </c>
      <c r="J25" s="23">
        <v>0</v>
      </c>
      <c r="K25" s="24">
        <v>0</v>
      </c>
      <c r="L25" s="24">
        <v>0</v>
      </c>
      <c r="M25" s="25">
        <v>0</v>
      </c>
      <c r="N25" s="97">
        <v>0</v>
      </c>
      <c r="O25" s="24">
        <v>0</v>
      </c>
      <c r="P25" s="24">
        <v>0</v>
      </c>
      <c r="Q25" s="111">
        <v>0</v>
      </c>
      <c r="R25" s="23">
        <v>0</v>
      </c>
      <c r="S25" s="24">
        <v>0</v>
      </c>
      <c r="T25" s="24">
        <v>0</v>
      </c>
      <c r="U25" s="25">
        <v>0</v>
      </c>
      <c r="V25" s="23">
        <v>0</v>
      </c>
      <c r="W25" s="24">
        <v>0</v>
      </c>
      <c r="X25" s="24">
        <v>0</v>
      </c>
      <c r="Y25" s="25">
        <v>0</v>
      </c>
      <c r="Z25" s="23">
        <f t="shared" si="0"/>
        <v>0</v>
      </c>
      <c r="AA25" s="24">
        <f t="shared" si="1"/>
        <v>0</v>
      </c>
      <c r="AB25" s="24">
        <f t="shared" si="2"/>
        <v>0</v>
      </c>
      <c r="AC25" s="25">
        <f t="shared" si="3"/>
        <v>0</v>
      </c>
    </row>
    <row r="26" spans="1:29" ht="26.1" customHeight="1" x14ac:dyDescent="0.25">
      <c r="A26" s="639"/>
      <c r="B26" s="469"/>
      <c r="C26" s="469"/>
      <c r="D26" s="671"/>
      <c r="E26" s="479"/>
      <c r="F26" s="660"/>
      <c r="G26" s="469"/>
      <c r="H26" s="472"/>
      <c r="I26" s="80" t="s">
        <v>36</v>
      </c>
      <c r="J26" s="9">
        <v>0</v>
      </c>
      <c r="K26" s="10">
        <v>0</v>
      </c>
      <c r="L26" s="10">
        <v>0</v>
      </c>
      <c r="M26" s="11">
        <v>0</v>
      </c>
      <c r="N26" s="71">
        <v>0</v>
      </c>
      <c r="O26" s="10">
        <v>0</v>
      </c>
      <c r="P26" s="10">
        <v>0</v>
      </c>
      <c r="Q26" s="70">
        <v>0</v>
      </c>
      <c r="R26" s="9">
        <v>0</v>
      </c>
      <c r="S26" s="10">
        <v>0</v>
      </c>
      <c r="T26" s="10">
        <v>0</v>
      </c>
      <c r="U26" s="11">
        <v>0</v>
      </c>
      <c r="V26" s="9">
        <v>0</v>
      </c>
      <c r="W26" s="10">
        <v>0</v>
      </c>
      <c r="X26" s="10">
        <v>0</v>
      </c>
      <c r="Y26" s="11">
        <v>0</v>
      </c>
      <c r="Z26" s="9">
        <f t="shared" si="0"/>
        <v>0</v>
      </c>
      <c r="AA26" s="10">
        <f t="shared" si="1"/>
        <v>0</v>
      </c>
      <c r="AB26" s="10">
        <f t="shared" si="2"/>
        <v>0</v>
      </c>
      <c r="AC26" s="11">
        <f t="shared" si="3"/>
        <v>0</v>
      </c>
    </row>
    <row r="27" spans="1:29" ht="26.1" customHeight="1" x14ac:dyDescent="0.25">
      <c r="A27" s="639"/>
      <c r="B27" s="469"/>
      <c r="C27" s="469"/>
      <c r="D27" s="671"/>
      <c r="E27" s="479"/>
      <c r="F27" s="660"/>
      <c r="G27" s="469"/>
      <c r="H27" s="472"/>
      <c r="I27" s="80" t="s">
        <v>37</v>
      </c>
      <c r="J27" s="9">
        <v>0</v>
      </c>
      <c r="K27" s="10">
        <v>0</v>
      </c>
      <c r="L27" s="10">
        <v>0</v>
      </c>
      <c r="M27" s="11">
        <v>0</v>
      </c>
      <c r="N27" s="71">
        <v>0</v>
      </c>
      <c r="O27" s="10">
        <v>0</v>
      </c>
      <c r="P27" s="10">
        <v>0</v>
      </c>
      <c r="Q27" s="70">
        <v>0</v>
      </c>
      <c r="R27" s="9">
        <v>0</v>
      </c>
      <c r="S27" s="10">
        <v>0</v>
      </c>
      <c r="T27" s="10">
        <v>0</v>
      </c>
      <c r="U27" s="11">
        <v>0</v>
      </c>
      <c r="V27" s="9">
        <v>0</v>
      </c>
      <c r="W27" s="10">
        <v>0</v>
      </c>
      <c r="X27" s="10">
        <v>0</v>
      </c>
      <c r="Y27" s="11">
        <v>0</v>
      </c>
      <c r="Z27" s="9">
        <f t="shared" si="0"/>
        <v>0</v>
      </c>
      <c r="AA27" s="10">
        <f t="shared" si="1"/>
        <v>0</v>
      </c>
      <c r="AB27" s="10">
        <f t="shared" si="2"/>
        <v>0</v>
      </c>
      <c r="AC27" s="11">
        <f t="shared" si="3"/>
        <v>0</v>
      </c>
    </row>
    <row r="28" spans="1:29" ht="26.1" customHeight="1" x14ac:dyDescent="0.25">
      <c r="A28" s="639"/>
      <c r="B28" s="469"/>
      <c r="C28" s="469"/>
      <c r="D28" s="671"/>
      <c r="E28" s="479"/>
      <c r="F28" s="660"/>
      <c r="G28" s="469"/>
      <c r="H28" s="472"/>
      <c r="I28" s="80" t="s">
        <v>38</v>
      </c>
      <c r="J28" s="9">
        <v>0</v>
      </c>
      <c r="K28" s="10">
        <v>0</v>
      </c>
      <c r="L28" s="10">
        <v>0</v>
      </c>
      <c r="M28" s="11">
        <v>0</v>
      </c>
      <c r="N28" s="71">
        <v>0</v>
      </c>
      <c r="O28" s="10">
        <v>0</v>
      </c>
      <c r="P28" s="10">
        <v>0</v>
      </c>
      <c r="Q28" s="70">
        <v>0</v>
      </c>
      <c r="R28" s="9">
        <v>0</v>
      </c>
      <c r="S28" s="10">
        <v>0</v>
      </c>
      <c r="T28" s="10">
        <v>0</v>
      </c>
      <c r="U28" s="11">
        <v>0</v>
      </c>
      <c r="V28" s="9">
        <v>0</v>
      </c>
      <c r="W28" s="10">
        <v>0</v>
      </c>
      <c r="X28" s="10">
        <v>0</v>
      </c>
      <c r="Y28" s="11">
        <v>0</v>
      </c>
      <c r="Z28" s="9">
        <f t="shared" si="0"/>
        <v>0</v>
      </c>
      <c r="AA28" s="10">
        <f t="shared" si="1"/>
        <v>0</v>
      </c>
      <c r="AB28" s="10">
        <f t="shared" si="2"/>
        <v>0</v>
      </c>
      <c r="AC28" s="11">
        <f t="shared" si="3"/>
        <v>0</v>
      </c>
    </row>
    <row r="29" spans="1:29" ht="26.1" customHeight="1" thickBot="1" x14ac:dyDescent="0.3">
      <c r="A29" s="639"/>
      <c r="B29" s="469"/>
      <c r="C29" s="469"/>
      <c r="D29" s="671"/>
      <c r="E29" s="479"/>
      <c r="F29" s="660"/>
      <c r="G29" s="469"/>
      <c r="H29" s="472"/>
      <c r="I29" s="81" t="s">
        <v>39</v>
      </c>
      <c r="J29" s="12">
        <v>0</v>
      </c>
      <c r="K29" s="13">
        <v>0</v>
      </c>
      <c r="L29" s="13">
        <v>0</v>
      </c>
      <c r="M29" s="14">
        <v>0</v>
      </c>
      <c r="N29" s="98">
        <v>0</v>
      </c>
      <c r="O29" s="13">
        <v>0</v>
      </c>
      <c r="P29" s="13">
        <v>0</v>
      </c>
      <c r="Q29" s="112">
        <v>0</v>
      </c>
      <c r="R29" s="12">
        <v>0</v>
      </c>
      <c r="S29" s="13">
        <v>0</v>
      </c>
      <c r="T29" s="13">
        <v>0</v>
      </c>
      <c r="U29" s="14">
        <v>0</v>
      </c>
      <c r="V29" s="12">
        <v>0</v>
      </c>
      <c r="W29" s="13">
        <v>0</v>
      </c>
      <c r="X29" s="13">
        <v>0</v>
      </c>
      <c r="Y29" s="14">
        <v>0</v>
      </c>
      <c r="Z29" s="12">
        <f t="shared" si="0"/>
        <v>0</v>
      </c>
      <c r="AA29" s="13">
        <f t="shared" si="1"/>
        <v>0</v>
      </c>
      <c r="AB29" s="13">
        <f t="shared" si="2"/>
        <v>0</v>
      </c>
      <c r="AC29" s="14">
        <f t="shared" si="3"/>
        <v>0</v>
      </c>
    </row>
    <row r="30" spans="1:29" ht="44.25" customHeight="1" thickBot="1" x14ac:dyDescent="0.3">
      <c r="A30" s="639"/>
      <c r="B30" s="469"/>
      <c r="C30" s="469"/>
      <c r="D30" s="671"/>
      <c r="E30" s="479"/>
      <c r="F30" s="660"/>
      <c r="G30" s="469"/>
      <c r="H30" s="472"/>
      <c r="I30" s="82" t="s">
        <v>40</v>
      </c>
      <c r="J30" s="17">
        <v>0</v>
      </c>
      <c r="K30" s="18">
        <v>0</v>
      </c>
      <c r="L30" s="18">
        <v>0</v>
      </c>
      <c r="M30" s="19">
        <v>0</v>
      </c>
      <c r="N30" s="99">
        <v>0</v>
      </c>
      <c r="O30" s="18">
        <v>0</v>
      </c>
      <c r="P30" s="18">
        <v>0</v>
      </c>
      <c r="Q30" s="113">
        <v>28</v>
      </c>
      <c r="R30" s="17">
        <v>0</v>
      </c>
      <c r="S30" s="18">
        <v>0</v>
      </c>
      <c r="T30" s="18">
        <v>0</v>
      </c>
      <c r="U30" s="119">
        <v>24</v>
      </c>
      <c r="V30" s="17">
        <v>0</v>
      </c>
      <c r="W30" s="18">
        <v>0</v>
      </c>
      <c r="X30" s="18">
        <v>0</v>
      </c>
      <c r="Y30" s="119">
        <v>21</v>
      </c>
      <c r="Z30" s="35">
        <f t="shared" si="0"/>
        <v>0</v>
      </c>
      <c r="AA30" s="36">
        <f t="shared" si="1"/>
        <v>0</v>
      </c>
      <c r="AB30" s="36">
        <f t="shared" si="2"/>
        <v>0</v>
      </c>
      <c r="AC30" s="37">
        <f>M30+Q30+U30+Y30</f>
        <v>73</v>
      </c>
    </row>
    <row r="31" spans="1:29" ht="26.1" customHeight="1" x14ac:dyDescent="0.25">
      <c r="A31" s="640"/>
      <c r="B31" s="469"/>
      <c r="C31" s="469"/>
      <c r="D31" s="671"/>
      <c r="E31" s="479"/>
      <c r="F31" s="660"/>
      <c r="G31" s="469"/>
      <c r="H31" s="472" t="s">
        <v>18</v>
      </c>
      <c r="I31" s="83" t="s">
        <v>19</v>
      </c>
      <c r="J31" s="6">
        <v>0</v>
      </c>
      <c r="K31" s="7">
        <v>0</v>
      </c>
      <c r="L31" s="7">
        <v>0</v>
      </c>
      <c r="M31" s="8">
        <v>0</v>
      </c>
      <c r="N31" s="76">
        <v>0</v>
      </c>
      <c r="O31" s="7">
        <v>0</v>
      </c>
      <c r="P31" s="7">
        <v>0</v>
      </c>
      <c r="Q31" s="75">
        <v>0</v>
      </c>
      <c r="R31" s="6">
        <v>0</v>
      </c>
      <c r="S31" s="7">
        <v>0</v>
      </c>
      <c r="T31" s="7">
        <v>0</v>
      </c>
      <c r="U31" s="8">
        <v>0</v>
      </c>
      <c r="V31" s="6">
        <v>0</v>
      </c>
      <c r="W31" s="7">
        <v>0</v>
      </c>
      <c r="X31" s="7">
        <v>0</v>
      </c>
      <c r="Y31" s="8">
        <v>0</v>
      </c>
      <c r="Z31" s="6">
        <f t="shared" si="0"/>
        <v>0</v>
      </c>
      <c r="AA31" s="7">
        <f t="shared" si="1"/>
        <v>0</v>
      </c>
      <c r="AB31" s="7">
        <f t="shared" si="2"/>
        <v>0</v>
      </c>
      <c r="AC31" s="8">
        <f t="shared" si="3"/>
        <v>0</v>
      </c>
    </row>
    <row r="32" spans="1:29" ht="26.1" customHeight="1" x14ac:dyDescent="0.25">
      <c r="A32" s="641" t="s">
        <v>164</v>
      </c>
      <c r="B32" s="469"/>
      <c r="C32" s="469"/>
      <c r="D32" s="671"/>
      <c r="E32" s="479"/>
      <c r="F32" s="660"/>
      <c r="G32" s="469"/>
      <c r="H32" s="472"/>
      <c r="I32" s="80" t="s">
        <v>41</v>
      </c>
      <c r="J32" s="9">
        <v>0</v>
      </c>
      <c r="K32" s="10">
        <v>0</v>
      </c>
      <c r="L32" s="10">
        <v>0</v>
      </c>
      <c r="M32" s="11">
        <v>0</v>
      </c>
      <c r="N32" s="71">
        <v>0</v>
      </c>
      <c r="O32" s="10">
        <v>0</v>
      </c>
      <c r="P32" s="10">
        <v>0</v>
      </c>
      <c r="Q32" s="70">
        <v>0</v>
      </c>
      <c r="R32" s="9">
        <v>0</v>
      </c>
      <c r="S32" s="10">
        <v>0</v>
      </c>
      <c r="T32" s="10">
        <v>0</v>
      </c>
      <c r="U32" s="11">
        <v>0</v>
      </c>
      <c r="V32" s="9">
        <v>0</v>
      </c>
      <c r="W32" s="10">
        <v>0</v>
      </c>
      <c r="X32" s="10">
        <v>0</v>
      </c>
      <c r="Y32" s="11">
        <v>0</v>
      </c>
      <c r="Z32" s="9">
        <f t="shared" si="0"/>
        <v>0</v>
      </c>
      <c r="AA32" s="10">
        <f t="shared" si="1"/>
        <v>0</v>
      </c>
      <c r="AB32" s="10">
        <f t="shared" si="2"/>
        <v>0</v>
      </c>
      <c r="AC32" s="11">
        <f t="shared" si="3"/>
        <v>0</v>
      </c>
    </row>
    <row r="33" spans="1:29" ht="26.1" customHeight="1" x14ac:dyDescent="0.25">
      <c r="A33" s="639"/>
      <c r="B33" s="469"/>
      <c r="C33" s="469"/>
      <c r="D33" s="671"/>
      <c r="E33" s="479"/>
      <c r="F33" s="660"/>
      <c r="G33" s="469"/>
      <c r="H33" s="472" t="s">
        <v>20</v>
      </c>
      <c r="I33" s="80" t="s">
        <v>42</v>
      </c>
      <c r="J33" s="9">
        <v>0</v>
      </c>
      <c r="K33" s="10">
        <v>0</v>
      </c>
      <c r="L33" s="10">
        <v>0</v>
      </c>
      <c r="M33" s="11">
        <v>0</v>
      </c>
      <c r="N33" s="71">
        <v>0</v>
      </c>
      <c r="O33" s="10">
        <v>0</v>
      </c>
      <c r="P33" s="10">
        <v>0</v>
      </c>
      <c r="Q33" s="70">
        <v>0</v>
      </c>
      <c r="R33" s="9">
        <v>0</v>
      </c>
      <c r="S33" s="10">
        <v>0</v>
      </c>
      <c r="T33" s="10">
        <v>0</v>
      </c>
      <c r="U33" s="11">
        <v>0</v>
      </c>
      <c r="V33" s="9">
        <v>0</v>
      </c>
      <c r="W33" s="10">
        <v>0</v>
      </c>
      <c r="X33" s="10">
        <v>0</v>
      </c>
      <c r="Y33" s="11">
        <v>0</v>
      </c>
      <c r="Z33" s="9">
        <f t="shared" si="0"/>
        <v>0</v>
      </c>
      <c r="AA33" s="10">
        <f t="shared" si="1"/>
        <v>0</v>
      </c>
      <c r="AB33" s="10">
        <f t="shared" si="2"/>
        <v>0</v>
      </c>
      <c r="AC33" s="11">
        <f t="shared" si="3"/>
        <v>0</v>
      </c>
    </row>
    <row r="34" spans="1:29" ht="26.1" customHeight="1" thickBot="1" x14ac:dyDescent="0.3">
      <c r="A34" s="639"/>
      <c r="B34" s="469"/>
      <c r="C34" s="469"/>
      <c r="D34" s="671"/>
      <c r="E34" s="480"/>
      <c r="F34" s="661"/>
      <c r="G34" s="470"/>
      <c r="H34" s="473"/>
      <c r="I34" s="84" t="s">
        <v>21</v>
      </c>
      <c r="J34" s="20">
        <v>0</v>
      </c>
      <c r="K34" s="21">
        <v>0</v>
      </c>
      <c r="L34" s="21">
        <v>0</v>
      </c>
      <c r="M34" s="22">
        <v>0</v>
      </c>
      <c r="N34" s="100">
        <v>0</v>
      </c>
      <c r="O34" s="21">
        <v>0</v>
      </c>
      <c r="P34" s="21">
        <v>0</v>
      </c>
      <c r="Q34" s="114">
        <v>0</v>
      </c>
      <c r="R34" s="20">
        <v>0</v>
      </c>
      <c r="S34" s="21">
        <v>0</v>
      </c>
      <c r="T34" s="21">
        <v>0</v>
      </c>
      <c r="U34" s="22">
        <v>0</v>
      </c>
      <c r="V34" s="20">
        <v>0</v>
      </c>
      <c r="W34" s="21">
        <v>0</v>
      </c>
      <c r="X34" s="21">
        <v>0</v>
      </c>
      <c r="Y34" s="22">
        <v>0</v>
      </c>
      <c r="Z34" s="12">
        <f t="shared" si="0"/>
        <v>0</v>
      </c>
      <c r="AA34" s="13">
        <f t="shared" si="1"/>
        <v>0</v>
      </c>
      <c r="AB34" s="13">
        <f t="shared" si="2"/>
        <v>0</v>
      </c>
      <c r="AC34" s="14">
        <f t="shared" si="3"/>
        <v>0</v>
      </c>
    </row>
    <row r="35" spans="1:29" ht="26.1" customHeight="1" x14ac:dyDescent="0.25">
      <c r="A35" s="639"/>
      <c r="B35" s="469"/>
      <c r="C35" s="469"/>
      <c r="D35" s="671"/>
      <c r="E35" s="478" t="s">
        <v>44</v>
      </c>
      <c r="F35" s="659">
        <v>1200</v>
      </c>
      <c r="G35" s="484" t="s">
        <v>120</v>
      </c>
      <c r="H35" s="485" t="s">
        <v>17</v>
      </c>
      <c r="I35" s="79" t="s">
        <v>35</v>
      </c>
      <c r="J35" s="23">
        <v>0</v>
      </c>
      <c r="K35" s="24">
        <v>0</v>
      </c>
      <c r="L35" s="24">
        <v>0</v>
      </c>
      <c r="M35" s="25">
        <v>0</v>
      </c>
      <c r="N35" s="97">
        <v>0</v>
      </c>
      <c r="O35" s="24">
        <v>0</v>
      </c>
      <c r="P35" s="24">
        <v>0</v>
      </c>
      <c r="Q35" s="111">
        <v>0</v>
      </c>
      <c r="R35" s="23">
        <v>0</v>
      </c>
      <c r="S35" s="24">
        <v>0</v>
      </c>
      <c r="T35" s="24">
        <v>0</v>
      </c>
      <c r="U35" s="25">
        <v>0</v>
      </c>
      <c r="V35" s="23">
        <v>0</v>
      </c>
      <c r="W35" s="24">
        <v>0</v>
      </c>
      <c r="X35" s="24">
        <v>0</v>
      </c>
      <c r="Y35" s="25">
        <v>0</v>
      </c>
      <c r="Z35" s="23">
        <f t="shared" si="0"/>
        <v>0</v>
      </c>
      <c r="AA35" s="24">
        <f t="shared" si="1"/>
        <v>0</v>
      </c>
      <c r="AB35" s="24">
        <f t="shared" si="2"/>
        <v>0</v>
      </c>
      <c r="AC35" s="25">
        <f t="shared" si="3"/>
        <v>0</v>
      </c>
    </row>
    <row r="36" spans="1:29" ht="26.1" customHeight="1" x14ac:dyDescent="0.25">
      <c r="A36" s="639"/>
      <c r="B36" s="469"/>
      <c r="C36" s="469"/>
      <c r="D36" s="671"/>
      <c r="E36" s="479"/>
      <c r="F36" s="660"/>
      <c r="G36" s="469"/>
      <c r="H36" s="472"/>
      <c r="I36" s="80" t="s">
        <v>36</v>
      </c>
      <c r="J36" s="9">
        <v>0</v>
      </c>
      <c r="K36" s="10">
        <v>0</v>
      </c>
      <c r="L36" s="10">
        <v>0</v>
      </c>
      <c r="M36" s="11">
        <v>0</v>
      </c>
      <c r="N36" s="71">
        <v>0</v>
      </c>
      <c r="O36" s="10">
        <v>0</v>
      </c>
      <c r="P36" s="10">
        <v>0</v>
      </c>
      <c r="Q36" s="70">
        <v>0</v>
      </c>
      <c r="R36" s="9">
        <v>0</v>
      </c>
      <c r="S36" s="10">
        <v>0</v>
      </c>
      <c r="T36" s="10">
        <v>0</v>
      </c>
      <c r="U36" s="11">
        <v>0</v>
      </c>
      <c r="V36" s="9">
        <v>0</v>
      </c>
      <c r="W36" s="10">
        <v>0</v>
      </c>
      <c r="X36" s="10">
        <v>0</v>
      </c>
      <c r="Y36" s="11">
        <v>0</v>
      </c>
      <c r="Z36" s="9">
        <f t="shared" si="0"/>
        <v>0</v>
      </c>
      <c r="AA36" s="10">
        <f t="shared" si="1"/>
        <v>0</v>
      </c>
      <c r="AB36" s="10">
        <f t="shared" si="2"/>
        <v>0</v>
      </c>
      <c r="AC36" s="11">
        <f t="shared" si="3"/>
        <v>0</v>
      </c>
    </row>
    <row r="37" spans="1:29" ht="26.1" customHeight="1" x14ac:dyDescent="0.25">
      <c r="A37" s="639"/>
      <c r="B37" s="469"/>
      <c r="C37" s="469"/>
      <c r="D37" s="671"/>
      <c r="E37" s="479"/>
      <c r="F37" s="660"/>
      <c r="G37" s="469"/>
      <c r="H37" s="472"/>
      <c r="I37" s="80" t="s">
        <v>37</v>
      </c>
      <c r="J37" s="9">
        <v>0</v>
      </c>
      <c r="K37" s="10">
        <v>0</v>
      </c>
      <c r="L37" s="10">
        <v>0</v>
      </c>
      <c r="M37" s="11">
        <v>0</v>
      </c>
      <c r="N37" s="71">
        <v>0</v>
      </c>
      <c r="O37" s="10">
        <v>0</v>
      </c>
      <c r="P37" s="10">
        <v>0</v>
      </c>
      <c r="Q37" s="70">
        <v>0</v>
      </c>
      <c r="R37" s="9">
        <v>0</v>
      </c>
      <c r="S37" s="10">
        <v>0</v>
      </c>
      <c r="T37" s="10">
        <v>0</v>
      </c>
      <c r="U37" s="11">
        <v>0</v>
      </c>
      <c r="V37" s="9">
        <v>0</v>
      </c>
      <c r="W37" s="10">
        <v>0</v>
      </c>
      <c r="X37" s="10">
        <v>0</v>
      </c>
      <c r="Y37" s="11">
        <v>0</v>
      </c>
      <c r="Z37" s="9">
        <f t="shared" si="0"/>
        <v>0</v>
      </c>
      <c r="AA37" s="10">
        <f t="shared" si="1"/>
        <v>0</v>
      </c>
      <c r="AB37" s="10">
        <f t="shared" si="2"/>
        <v>0</v>
      </c>
      <c r="AC37" s="11">
        <f t="shared" si="3"/>
        <v>0</v>
      </c>
    </row>
    <row r="38" spans="1:29" ht="26.1" customHeight="1" x14ac:dyDescent="0.25">
      <c r="A38" s="639"/>
      <c r="B38" s="469"/>
      <c r="C38" s="469"/>
      <c r="D38" s="671"/>
      <c r="E38" s="479"/>
      <c r="F38" s="660"/>
      <c r="G38" s="469"/>
      <c r="H38" s="472"/>
      <c r="I38" s="80" t="s">
        <v>38</v>
      </c>
      <c r="J38" s="9">
        <v>0</v>
      </c>
      <c r="K38" s="10">
        <v>0</v>
      </c>
      <c r="L38" s="10">
        <v>0</v>
      </c>
      <c r="M38" s="11">
        <v>0</v>
      </c>
      <c r="N38" s="71">
        <v>0</v>
      </c>
      <c r="O38" s="10">
        <v>0</v>
      </c>
      <c r="P38" s="10">
        <v>0</v>
      </c>
      <c r="Q38" s="70">
        <v>0</v>
      </c>
      <c r="R38" s="9">
        <v>0</v>
      </c>
      <c r="S38" s="10">
        <v>0</v>
      </c>
      <c r="T38" s="10">
        <v>0</v>
      </c>
      <c r="U38" s="11">
        <v>0</v>
      </c>
      <c r="V38" s="9">
        <v>0</v>
      </c>
      <c r="W38" s="10">
        <v>0</v>
      </c>
      <c r="X38" s="10">
        <v>0</v>
      </c>
      <c r="Y38" s="11">
        <v>0</v>
      </c>
      <c r="Z38" s="9">
        <f t="shared" si="0"/>
        <v>0</v>
      </c>
      <c r="AA38" s="10">
        <f t="shared" si="1"/>
        <v>0</v>
      </c>
      <c r="AB38" s="10">
        <f t="shared" si="2"/>
        <v>0</v>
      </c>
      <c r="AC38" s="11">
        <f t="shared" si="3"/>
        <v>0</v>
      </c>
    </row>
    <row r="39" spans="1:29" ht="26.1" customHeight="1" thickBot="1" x14ac:dyDescent="0.3">
      <c r="A39" s="639"/>
      <c r="B39" s="469"/>
      <c r="C39" s="469"/>
      <c r="D39" s="671"/>
      <c r="E39" s="479"/>
      <c r="F39" s="660"/>
      <c r="G39" s="469"/>
      <c r="H39" s="472"/>
      <c r="I39" s="81" t="s">
        <v>39</v>
      </c>
      <c r="J39" s="12">
        <v>0</v>
      </c>
      <c r="K39" s="13">
        <v>0</v>
      </c>
      <c r="L39" s="13">
        <v>0</v>
      </c>
      <c r="M39" s="14">
        <v>0</v>
      </c>
      <c r="N39" s="98">
        <v>0</v>
      </c>
      <c r="O39" s="13">
        <v>0</v>
      </c>
      <c r="P39" s="13">
        <v>0</v>
      </c>
      <c r="Q39" s="112">
        <v>0</v>
      </c>
      <c r="R39" s="12">
        <v>0</v>
      </c>
      <c r="S39" s="13">
        <v>0</v>
      </c>
      <c r="T39" s="13">
        <v>0</v>
      </c>
      <c r="U39" s="14">
        <v>0</v>
      </c>
      <c r="V39" s="12">
        <v>0</v>
      </c>
      <c r="W39" s="13">
        <v>0</v>
      </c>
      <c r="X39" s="13">
        <v>0</v>
      </c>
      <c r="Y39" s="14">
        <v>0</v>
      </c>
      <c r="Z39" s="12">
        <f t="shared" si="0"/>
        <v>0</v>
      </c>
      <c r="AA39" s="13">
        <f t="shared" si="1"/>
        <v>0</v>
      </c>
      <c r="AB39" s="13">
        <f t="shared" si="2"/>
        <v>0</v>
      </c>
      <c r="AC39" s="14">
        <f t="shared" si="3"/>
        <v>0</v>
      </c>
    </row>
    <row r="40" spans="1:29" ht="42.75" customHeight="1" thickBot="1" x14ac:dyDescent="0.3">
      <c r="A40" s="639"/>
      <c r="B40" s="469"/>
      <c r="C40" s="469"/>
      <c r="D40" s="671"/>
      <c r="E40" s="479"/>
      <c r="F40" s="660"/>
      <c r="G40" s="469"/>
      <c r="H40" s="472"/>
      <c r="I40" s="82" t="s">
        <v>40</v>
      </c>
      <c r="J40" s="17">
        <v>0</v>
      </c>
      <c r="K40" s="18">
        <v>0</v>
      </c>
      <c r="L40" s="18">
        <v>0</v>
      </c>
      <c r="M40" s="19">
        <v>0</v>
      </c>
      <c r="N40" s="99">
        <v>0</v>
      </c>
      <c r="O40" s="18">
        <v>0</v>
      </c>
      <c r="P40" s="18">
        <v>0</v>
      </c>
      <c r="Q40" s="113">
        <v>0</v>
      </c>
      <c r="R40" s="17">
        <v>0</v>
      </c>
      <c r="S40" s="18">
        <v>0</v>
      </c>
      <c r="T40" s="18">
        <v>0</v>
      </c>
      <c r="U40" s="119">
        <v>0</v>
      </c>
      <c r="V40" s="17">
        <v>0</v>
      </c>
      <c r="W40" s="18">
        <v>0</v>
      </c>
      <c r="X40" s="18">
        <v>0</v>
      </c>
      <c r="Y40" s="119">
        <v>0</v>
      </c>
      <c r="Z40" s="35">
        <f t="shared" si="0"/>
        <v>0</v>
      </c>
      <c r="AA40" s="36">
        <f t="shared" si="1"/>
        <v>0</v>
      </c>
      <c r="AB40" s="36">
        <f t="shared" si="2"/>
        <v>0</v>
      </c>
      <c r="AC40" s="37">
        <f>M40+Q40+U40+Y40</f>
        <v>0</v>
      </c>
    </row>
    <row r="41" spans="1:29" ht="26.1" customHeight="1" x14ac:dyDescent="0.25">
      <c r="A41" s="639"/>
      <c r="B41" s="469"/>
      <c r="C41" s="469"/>
      <c r="D41" s="671"/>
      <c r="E41" s="479"/>
      <c r="F41" s="660"/>
      <c r="G41" s="469"/>
      <c r="H41" s="472" t="s">
        <v>18</v>
      </c>
      <c r="I41" s="83" t="s">
        <v>19</v>
      </c>
      <c r="J41" s="6">
        <v>0</v>
      </c>
      <c r="K41" s="7">
        <v>0</v>
      </c>
      <c r="L41" s="7">
        <v>0</v>
      </c>
      <c r="M41" s="8">
        <v>0</v>
      </c>
      <c r="N41" s="76">
        <v>0</v>
      </c>
      <c r="O41" s="7">
        <v>0</v>
      </c>
      <c r="P41" s="7">
        <v>0</v>
      </c>
      <c r="Q41" s="75">
        <v>0</v>
      </c>
      <c r="R41" s="6">
        <v>0</v>
      </c>
      <c r="S41" s="7">
        <v>0</v>
      </c>
      <c r="T41" s="7">
        <v>0</v>
      </c>
      <c r="U41" s="8">
        <v>0</v>
      </c>
      <c r="V41" s="6">
        <v>0</v>
      </c>
      <c r="W41" s="7">
        <v>0</v>
      </c>
      <c r="X41" s="7">
        <v>0</v>
      </c>
      <c r="Y41" s="8">
        <v>0</v>
      </c>
      <c r="Z41" s="6">
        <f t="shared" si="0"/>
        <v>0</v>
      </c>
      <c r="AA41" s="7">
        <f t="shared" si="1"/>
        <v>0</v>
      </c>
      <c r="AB41" s="7">
        <f t="shared" si="2"/>
        <v>0</v>
      </c>
      <c r="AC41" s="8">
        <f t="shared" si="3"/>
        <v>0</v>
      </c>
    </row>
    <row r="42" spans="1:29" ht="26.1" customHeight="1" x14ac:dyDescent="0.25">
      <c r="A42" s="639"/>
      <c r="B42" s="469"/>
      <c r="C42" s="469"/>
      <c r="D42" s="671"/>
      <c r="E42" s="479"/>
      <c r="F42" s="660"/>
      <c r="G42" s="469"/>
      <c r="H42" s="472"/>
      <c r="I42" s="80" t="s">
        <v>41</v>
      </c>
      <c r="J42" s="9">
        <v>0</v>
      </c>
      <c r="K42" s="10">
        <v>0</v>
      </c>
      <c r="L42" s="10">
        <v>0</v>
      </c>
      <c r="M42" s="11">
        <v>0</v>
      </c>
      <c r="N42" s="71">
        <v>0</v>
      </c>
      <c r="O42" s="10">
        <v>0</v>
      </c>
      <c r="P42" s="10">
        <v>0</v>
      </c>
      <c r="Q42" s="70">
        <v>0</v>
      </c>
      <c r="R42" s="9">
        <v>0</v>
      </c>
      <c r="S42" s="10">
        <v>0</v>
      </c>
      <c r="T42" s="10">
        <v>0</v>
      </c>
      <c r="U42" s="11">
        <v>0</v>
      </c>
      <c r="V42" s="9">
        <v>0</v>
      </c>
      <c r="W42" s="10">
        <v>0</v>
      </c>
      <c r="X42" s="10">
        <v>0</v>
      </c>
      <c r="Y42" s="11">
        <v>0</v>
      </c>
      <c r="Z42" s="9">
        <f t="shared" si="0"/>
        <v>0</v>
      </c>
      <c r="AA42" s="10">
        <f t="shared" si="1"/>
        <v>0</v>
      </c>
      <c r="AB42" s="10">
        <f t="shared" si="2"/>
        <v>0</v>
      </c>
      <c r="AC42" s="11">
        <f t="shared" si="3"/>
        <v>0</v>
      </c>
    </row>
    <row r="43" spans="1:29" ht="26.1" customHeight="1" x14ac:dyDescent="0.25">
      <c r="A43" s="639"/>
      <c r="B43" s="469"/>
      <c r="C43" s="469"/>
      <c r="D43" s="671"/>
      <c r="E43" s="479"/>
      <c r="F43" s="660"/>
      <c r="G43" s="469"/>
      <c r="H43" s="472" t="s">
        <v>20</v>
      </c>
      <c r="I43" s="80" t="s">
        <v>42</v>
      </c>
      <c r="J43" s="9">
        <v>0</v>
      </c>
      <c r="K43" s="10">
        <v>0</v>
      </c>
      <c r="L43" s="10">
        <v>0</v>
      </c>
      <c r="M43" s="11">
        <v>0</v>
      </c>
      <c r="N43" s="71">
        <v>0</v>
      </c>
      <c r="O43" s="10">
        <v>0</v>
      </c>
      <c r="P43" s="10">
        <v>0</v>
      </c>
      <c r="Q43" s="70">
        <v>0</v>
      </c>
      <c r="R43" s="9">
        <v>0</v>
      </c>
      <c r="S43" s="10">
        <v>0</v>
      </c>
      <c r="T43" s="10">
        <v>0</v>
      </c>
      <c r="U43" s="11">
        <v>0</v>
      </c>
      <c r="V43" s="9">
        <v>0</v>
      </c>
      <c r="W43" s="10">
        <v>0</v>
      </c>
      <c r="X43" s="10">
        <v>0</v>
      </c>
      <c r="Y43" s="11">
        <v>0</v>
      </c>
      <c r="Z43" s="9">
        <f t="shared" si="0"/>
        <v>0</v>
      </c>
      <c r="AA43" s="10">
        <f t="shared" si="1"/>
        <v>0</v>
      </c>
      <c r="AB43" s="10">
        <f t="shared" si="2"/>
        <v>0</v>
      </c>
      <c r="AC43" s="11">
        <f t="shared" si="3"/>
        <v>0</v>
      </c>
    </row>
    <row r="44" spans="1:29" ht="26.1" customHeight="1" thickBot="1" x14ac:dyDescent="0.3">
      <c r="A44" s="639"/>
      <c r="B44" s="469"/>
      <c r="C44" s="469"/>
      <c r="D44" s="671"/>
      <c r="E44" s="480"/>
      <c r="F44" s="661"/>
      <c r="G44" s="470"/>
      <c r="H44" s="473"/>
      <c r="I44" s="84" t="s">
        <v>21</v>
      </c>
      <c r="J44" s="20">
        <v>0</v>
      </c>
      <c r="K44" s="21">
        <v>0</v>
      </c>
      <c r="L44" s="21">
        <v>0</v>
      </c>
      <c r="M44" s="22">
        <v>0</v>
      </c>
      <c r="N44" s="100">
        <v>0</v>
      </c>
      <c r="O44" s="21">
        <v>0</v>
      </c>
      <c r="P44" s="21">
        <v>0</v>
      </c>
      <c r="Q44" s="114">
        <v>0</v>
      </c>
      <c r="R44" s="20">
        <v>0</v>
      </c>
      <c r="S44" s="21">
        <v>0</v>
      </c>
      <c r="T44" s="21">
        <v>0</v>
      </c>
      <c r="U44" s="22">
        <v>0</v>
      </c>
      <c r="V44" s="20">
        <v>0</v>
      </c>
      <c r="W44" s="21">
        <v>0</v>
      </c>
      <c r="X44" s="21">
        <v>0</v>
      </c>
      <c r="Y44" s="22">
        <v>0</v>
      </c>
      <c r="Z44" s="20">
        <f t="shared" si="0"/>
        <v>0</v>
      </c>
      <c r="AA44" s="21">
        <f t="shared" si="1"/>
        <v>0</v>
      </c>
      <c r="AB44" s="21">
        <f t="shared" si="2"/>
        <v>0</v>
      </c>
      <c r="AC44" s="22">
        <f t="shared" si="3"/>
        <v>0</v>
      </c>
    </row>
    <row r="45" spans="1:29" ht="26.1" customHeight="1" x14ac:dyDescent="0.25">
      <c r="A45" s="639"/>
      <c r="B45" s="469"/>
      <c r="C45" s="469"/>
      <c r="D45" s="671"/>
      <c r="E45" s="662" t="s">
        <v>121</v>
      </c>
      <c r="F45" s="676">
        <v>1200</v>
      </c>
      <c r="G45" s="673" t="s">
        <v>45</v>
      </c>
      <c r="H45" s="471" t="s">
        <v>17</v>
      </c>
      <c r="I45" s="83" t="s">
        <v>35</v>
      </c>
      <c r="J45" s="6">
        <v>0</v>
      </c>
      <c r="K45" s="7">
        <v>0</v>
      </c>
      <c r="L45" s="7">
        <v>0</v>
      </c>
      <c r="M45" s="8">
        <v>0</v>
      </c>
      <c r="N45" s="76">
        <v>0</v>
      </c>
      <c r="O45" s="7">
        <v>0</v>
      </c>
      <c r="P45" s="7">
        <v>0</v>
      </c>
      <c r="Q45" s="75">
        <v>0</v>
      </c>
      <c r="R45" s="6">
        <v>0</v>
      </c>
      <c r="S45" s="7">
        <v>0</v>
      </c>
      <c r="T45" s="7">
        <v>0</v>
      </c>
      <c r="U45" s="8">
        <v>0</v>
      </c>
      <c r="V45" s="6">
        <v>0</v>
      </c>
      <c r="W45" s="7">
        <v>0</v>
      </c>
      <c r="X45" s="7">
        <v>0</v>
      </c>
      <c r="Y45" s="8">
        <v>0</v>
      </c>
      <c r="Z45" s="6">
        <f t="shared" si="0"/>
        <v>0</v>
      </c>
      <c r="AA45" s="7">
        <f t="shared" si="1"/>
        <v>0</v>
      </c>
      <c r="AB45" s="7">
        <f t="shared" si="2"/>
        <v>0</v>
      </c>
      <c r="AC45" s="8">
        <f t="shared" si="3"/>
        <v>0</v>
      </c>
    </row>
    <row r="46" spans="1:29" ht="26.1" customHeight="1" x14ac:dyDescent="0.25">
      <c r="A46" s="639"/>
      <c r="B46" s="469"/>
      <c r="C46" s="469"/>
      <c r="D46" s="671"/>
      <c r="E46" s="479"/>
      <c r="F46" s="660"/>
      <c r="G46" s="674"/>
      <c r="H46" s="472"/>
      <c r="I46" s="80" t="s">
        <v>36</v>
      </c>
      <c r="J46" s="9">
        <v>0</v>
      </c>
      <c r="K46" s="10">
        <v>0</v>
      </c>
      <c r="L46" s="10">
        <v>0</v>
      </c>
      <c r="M46" s="11">
        <v>0</v>
      </c>
      <c r="N46" s="71">
        <v>0</v>
      </c>
      <c r="O46" s="10">
        <v>0</v>
      </c>
      <c r="P46" s="10">
        <v>0</v>
      </c>
      <c r="Q46" s="70">
        <v>0</v>
      </c>
      <c r="R46" s="9">
        <v>0</v>
      </c>
      <c r="S46" s="10">
        <v>0</v>
      </c>
      <c r="T46" s="10">
        <v>0</v>
      </c>
      <c r="U46" s="11">
        <v>0</v>
      </c>
      <c r="V46" s="9">
        <v>0</v>
      </c>
      <c r="W46" s="10">
        <v>0</v>
      </c>
      <c r="X46" s="10">
        <v>0</v>
      </c>
      <c r="Y46" s="11">
        <v>0</v>
      </c>
      <c r="Z46" s="9">
        <f t="shared" si="0"/>
        <v>0</v>
      </c>
      <c r="AA46" s="10">
        <f t="shared" si="1"/>
        <v>0</v>
      </c>
      <c r="AB46" s="10">
        <f t="shared" si="2"/>
        <v>0</v>
      </c>
      <c r="AC46" s="11">
        <f t="shared" si="3"/>
        <v>0</v>
      </c>
    </row>
    <row r="47" spans="1:29" ht="26.1" customHeight="1" x14ac:dyDescent="0.25">
      <c r="A47" s="639"/>
      <c r="B47" s="469"/>
      <c r="C47" s="469"/>
      <c r="D47" s="671"/>
      <c r="E47" s="479"/>
      <c r="F47" s="660"/>
      <c r="G47" s="674"/>
      <c r="H47" s="472"/>
      <c r="I47" s="80" t="s">
        <v>37</v>
      </c>
      <c r="J47" s="9">
        <v>0</v>
      </c>
      <c r="K47" s="10">
        <v>0</v>
      </c>
      <c r="L47" s="10">
        <v>0</v>
      </c>
      <c r="M47" s="11">
        <v>0</v>
      </c>
      <c r="N47" s="71">
        <v>0</v>
      </c>
      <c r="O47" s="10">
        <v>0</v>
      </c>
      <c r="P47" s="10">
        <v>0</v>
      </c>
      <c r="Q47" s="70">
        <v>0</v>
      </c>
      <c r="R47" s="9">
        <v>0</v>
      </c>
      <c r="S47" s="10">
        <v>0</v>
      </c>
      <c r="T47" s="10">
        <v>0</v>
      </c>
      <c r="U47" s="11">
        <v>0</v>
      </c>
      <c r="V47" s="9">
        <v>0</v>
      </c>
      <c r="W47" s="10">
        <v>0</v>
      </c>
      <c r="X47" s="10">
        <v>0</v>
      </c>
      <c r="Y47" s="11">
        <v>0</v>
      </c>
      <c r="Z47" s="9">
        <f t="shared" si="0"/>
        <v>0</v>
      </c>
      <c r="AA47" s="10">
        <f t="shared" si="1"/>
        <v>0</v>
      </c>
      <c r="AB47" s="10">
        <f t="shared" si="2"/>
        <v>0</v>
      </c>
      <c r="AC47" s="11">
        <f t="shared" si="3"/>
        <v>0</v>
      </c>
    </row>
    <row r="48" spans="1:29" ht="26.1" customHeight="1" x14ac:dyDescent="0.25">
      <c r="A48" s="639"/>
      <c r="B48" s="469"/>
      <c r="C48" s="469"/>
      <c r="D48" s="671"/>
      <c r="E48" s="479"/>
      <c r="F48" s="660"/>
      <c r="G48" s="674"/>
      <c r="H48" s="472"/>
      <c r="I48" s="80" t="s">
        <v>38</v>
      </c>
      <c r="J48" s="9">
        <v>0</v>
      </c>
      <c r="K48" s="10">
        <v>0</v>
      </c>
      <c r="L48" s="10">
        <v>0</v>
      </c>
      <c r="M48" s="11">
        <v>0</v>
      </c>
      <c r="N48" s="71">
        <v>0</v>
      </c>
      <c r="O48" s="10">
        <v>0</v>
      </c>
      <c r="P48" s="10">
        <v>0</v>
      </c>
      <c r="Q48" s="70">
        <v>0</v>
      </c>
      <c r="R48" s="9">
        <v>0</v>
      </c>
      <c r="S48" s="10">
        <v>0</v>
      </c>
      <c r="T48" s="10">
        <v>0</v>
      </c>
      <c r="U48" s="11">
        <v>0</v>
      </c>
      <c r="V48" s="9">
        <v>0</v>
      </c>
      <c r="W48" s="10">
        <v>0</v>
      </c>
      <c r="X48" s="10">
        <v>0</v>
      </c>
      <c r="Y48" s="11">
        <v>0</v>
      </c>
      <c r="Z48" s="9">
        <f t="shared" si="0"/>
        <v>0</v>
      </c>
      <c r="AA48" s="10">
        <f t="shared" si="1"/>
        <v>0</v>
      </c>
      <c r="AB48" s="10">
        <f t="shared" si="2"/>
        <v>0</v>
      </c>
      <c r="AC48" s="11">
        <f t="shared" si="3"/>
        <v>0</v>
      </c>
    </row>
    <row r="49" spans="1:29" ht="26.1" customHeight="1" thickBot="1" x14ac:dyDescent="0.3">
      <c r="A49" s="639"/>
      <c r="B49" s="469"/>
      <c r="C49" s="469"/>
      <c r="D49" s="671"/>
      <c r="E49" s="479"/>
      <c r="F49" s="660"/>
      <c r="G49" s="674"/>
      <c r="H49" s="472"/>
      <c r="I49" s="81" t="s">
        <v>39</v>
      </c>
      <c r="J49" s="12">
        <v>0</v>
      </c>
      <c r="K49" s="13">
        <v>0</v>
      </c>
      <c r="L49" s="13">
        <v>0</v>
      </c>
      <c r="M49" s="14">
        <v>0</v>
      </c>
      <c r="N49" s="98">
        <v>0</v>
      </c>
      <c r="O49" s="13">
        <v>0</v>
      </c>
      <c r="P49" s="13">
        <v>0</v>
      </c>
      <c r="Q49" s="112">
        <v>0</v>
      </c>
      <c r="R49" s="12">
        <v>0</v>
      </c>
      <c r="S49" s="13">
        <v>0</v>
      </c>
      <c r="T49" s="13">
        <v>0</v>
      </c>
      <c r="U49" s="14">
        <v>0</v>
      </c>
      <c r="V49" s="12">
        <v>0</v>
      </c>
      <c r="W49" s="13">
        <v>0</v>
      </c>
      <c r="X49" s="13">
        <v>0</v>
      </c>
      <c r="Y49" s="14">
        <v>0</v>
      </c>
      <c r="Z49" s="12">
        <f t="shared" si="0"/>
        <v>0</v>
      </c>
      <c r="AA49" s="13">
        <f t="shared" si="1"/>
        <v>0</v>
      </c>
      <c r="AB49" s="13">
        <f t="shared" si="2"/>
        <v>0</v>
      </c>
      <c r="AC49" s="14">
        <f t="shared" si="3"/>
        <v>0</v>
      </c>
    </row>
    <row r="50" spans="1:29" ht="39.75" customHeight="1" thickBot="1" x14ac:dyDescent="0.3">
      <c r="A50" s="639"/>
      <c r="B50" s="469"/>
      <c r="C50" s="469"/>
      <c r="D50" s="671"/>
      <c r="E50" s="479"/>
      <c r="F50" s="660"/>
      <c r="G50" s="674"/>
      <c r="H50" s="472"/>
      <c r="I50" s="82" t="s">
        <v>40</v>
      </c>
      <c r="J50" s="17">
        <v>0</v>
      </c>
      <c r="K50" s="18">
        <v>0</v>
      </c>
      <c r="L50" s="18">
        <v>0</v>
      </c>
      <c r="M50" s="19">
        <v>55</v>
      </c>
      <c r="N50" s="99">
        <v>0</v>
      </c>
      <c r="O50" s="18">
        <v>0</v>
      </c>
      <c r="P50" s="18">
        <v>0</v>
      </c>
      <c r="Q50" s="113">
        <v>60</v>
      </c>
      <c r="R50" s="17">
        <v>0</v>
      </c>
      <c r="S50" s="18">
        <v>0</v>
      </c>
      <c r="T50" s="18">
        <v>0</v>
      </c>
      <c r="U50" s="119">
        <v>104</v>
      </c>
      <c r="V50" s="17">
        <v>0</v>
      </c>
      <c r="W50" s="18">
        <v>0</v>
      </c>
      <c r="X50" s="18">
        <v>0</v>
      </c>
      <c r="Y50" s="119">
        <v>86</v>
      </c>
      <c r="Z50" s="35">
        <f t="shared" si="0"/>
        <v>0</v>
      </c>
      <c r="AA50" s="36">
        <f t="shared" si="1"/>
        <v>0</v>
      </c>
      <c r="AB50" s="36">
        <f t="shared" si="2"/>
        <v>0</v>
      </c>
      <c r="AC50" s="37">
        <f>M50+Q50+U50+Y50</f>
        <v>305</v>
      </c>
    </row>
    <row r="51" spans="1:29" ht="26.1" customHeight="1" x14ac:dyDescent="0.25">
      <c r="A51" s="639"/>
      <c r="B51" s="469"/>
      <c r="C51" s="469"/>
      <c r="D51" s="671"/>
      <c r="E51" s="479"/>
      <c r="F51" s="660"/>
      <c r="G51" s="674"/>
      <c r="H51" s="472" t="s">
        <v>18</v>
      </c>
      <c r="I51" s="85" t="s">
        <v>19</v>
      </c>
      <c r="J51" s="6">
        <v>0</v>
      </c>
      <c r="K51" s="7">
        <v>0</v>
      </c>
      <c r="L51" s="7">
        <v>0</v>
      </c>
      <c r="M51" s="8">
        <v>55</v>
      </c>
      <c r="N51" s="76">
        <v>0</v>
      </c>
      <c r="O51" s="7">
        <v>0</v>
      </c>
      <c r="P51" s="7">
        <v>0</v>
      </c>
      <c r="Q51" s="75">
        <v>0</v>
      </c>
      <c r="R51" s="6">
        <v>0</v>
      </c>
      <c r="S51" s="7">
        <v>0</v>
      </c>
      <c r="T51" s="7">
        <v>0</v>
      </c>
      <c r="U51" s="8">
        <v>0</v>
      </c>
      <c r="V51" s="6">
        <v>0</v>
      </c>
      <c r="W51" s="7">
        <v>0</v>
      </c>
      <c r="X51" s="7">
        <v>0</v>
      </c>
      <c r="Y51" s="8">
        <v>0</v>
      </c>
      <c r="Z51" s="6">
        <f t="shared" si="0"/>
        <v>0</v>
      </c>
      <c r="AA51" s="7">
        <f t="shared" si="1"/>
        <v>0</v>
      </c>
      <c r="AB51" s="7">
        <f t="shared" si="2"/>
        <v>0</v>
      </c>
      <c r="AC51" s="8">
        <f t="shared" si="3"/>
        <v>0</v>
      </c>
    </row>
    <row r="52" spans="1:29" ht="26.1" customHeight="1" x14ac:dyDescent="0.25">
      <c r="A52" s="639"/>
      <c r="B52" s="469"/>
      <c r="C52" s="469"/>
      <c r="D52" s="671"/>
      <c r="E52" s="479"/>
      <c r="F52" s="660"/>
      <c r="G52" s="674"/>
      <c r="H52" s="472"/>
      <c r="I52" s="86" t="s">
        <v>41</v>
      </c>
      <c r="J52" s="9">
        <v>0</v>
      </c>
      <c r="K52" s="10">
        <v>0</v>
      </c>
      <c r="L52" s="10">
        <v>0</v>
      </c>
      <c r="M52" s="11">
        <v>0</v>
      </c>
      <c r="N52" s="71">
        <v>0</v>
      </c>
      <c r="O52" s="10">
        <v>0</v>
      </c>
      <c r="P52" s="10">
        <v>0</v>
      </c>
      <c r="Q52" s="70">
        <v>0</v>
      </c>
      <c r="R52" s="9">
        <v>0</v>
      </c>
      <c r="S52" s="10">
        <v>0</v>
      </c>
      <c r="T52" s="10">
        <v>0</v>
      </c>
      <c r="U52" s="11">
        <v>0</v>
      </c>
      <c r="V52" s="9">
        <v>0</v>
      </c>
      <c r="W52" s="10">
        <v>0</v>
      </c>
      <c r="X52" s="10">
        <v>0</v>
      </c>
      <c r="Y52" s="11">
        <v>0</v>
      </c>
      <c r="Z52" s="9">
        <f t="shared" si="0"/>
        <v>0</v>
      </c>
      <c r="AA52" s="10">
        <f t="shared" si="1"/>
        <v>0</v>
      </c>
      <c r="AB52" s="10">
        <f t="shared" si="2"/>
        <v>0</v>
      </c>
      <c r="AC52" s="11">
        <f t="shared" si="3"/>
        <v>0</v>
      </c>
    </row>
    <row r="53" spans="1:29" ht="26.1" customHeight="1" x14ac:dyDescent="0.25">
      <c r="A53" s="639"/>
      <c r="B53" s="469"/>
      <c r="C53" s="469"/>
      <c r="D53" s="671"/>
      <c r="E53" s="479"/>
      <c r="F53" s="660"/>
      <c r="G53" s="674"/>
      <c r="H53" s="472" t="s">
        <v>20</v>
      </c>
      <c r="I53" s="86" t="s">
        <v>42</v>
      </c>
      <c r="J53" s="9">
        <v>0</v>
      </c>
      <c r="K53" s="10">
        <v>0</v>
      </c>
      <c r="L53" s="10">
        <v>0</v>
      </c>
      <c r="M53" s="11">
        <v>0</v>
      </c>
      <c r="N53" s="71">
        <v>0</v>
      </c>
      <c r="O53" s="10">
        <v>0</v>
      </c>
      <c r="P53" s="10">
        <v>0</v>
      </c>
      <c r="Q53" s="70">
        <v>0</v>
      </c>
      <c r="R53" s="9">
        <v>0</v>
      </c>
      <c r="S53" s="10">
        <v>0</v>
      </c>
      <c r="T53" s="10">
        <v>0</v>
      </c>
      <c r="U53" s="11">
        <v>0</v>
      </c>
      <c r="V53" s="9">
        <v>0</v>
      </c>
      <c r="W53" s="10">
        <v>0</v>
      </c>
      <c r="X53" s="10">
        <v>0</v>
      </c>
      <c r="Y53" s="11">
        <v>0</v>
      </c>
      <c r="Z53" s="9">
        <f t="shared" si="0"/>
        <v>0</v>
      </c>
      <c r="AA53" s="10">
        <f t="shared" si="1"/>
        <v>0</v>
      </c>
      <c r="AB53" s="10">
        <f t="shared" si="2"/>
        <v>0</v>
      </c>
      <c r="AC53" s="11">
        <f t="shared" si="3"/>
        <v>0</v>
      </c>
    </row>
    <row r="54" spans="1:29" ht="26.1" customHeight="1" thickBot="1" x14ac:dyDescent="0.3">
      <c r="A54" s="642"/>
      <c r="B54" s="470"/>
      <c r="C54" s="470"/>
      <c r="D54" s="672"/>
      <c r="E54" s="480"/>
      <c r="F54" s="661"/>
      <c r="G54" s="675"/>
      <c r="H54" s="473"/>
      <c r="I54" s="128" t="s">
        <v>21</v>
      </c>
      <c r="J54" s="20">
        <v>0</v>
      </c>
      <c r="K54" s="21">
        <v>0</v>
      </c>
      <c r="L54" s="21">
        <v>0</v>
      </c>
      <c r="M54" s="22">
        <v>0</v>
      </c>
      <c r="N54" s="100">
        <v>0</v>
      </c>
      <c r="O54" s="21">
        <v>0</v>
      </c>
      <c r="P54" s="21">
        <v>0</v>
      </c>
      <c r="Q54" s="114">
        <v>0</v>
      </c>
      <c r="R54" s="20">
        <v>0</v>
      </c>
      <c r="S54" s="21">
        <v>0</v>
      </c>
      <c r="T54" s="21">
        <v>0</v>
      </c>
      <c r="U54" s="22">
        <v>0</v>
      </c>
      <c r="V54" s="20">
        <v>0</v>
      </c>
      <c r="W54" s="21">
        <v>0</v>
      </c>
      <c r="X54" s="21">
        <v>0</v>
      </c>
      <c r="Y54" s="22">
        <v>0</v>
      </c>
      <c r="Z54" s="12">
        <f t="shared" si="0"/>
        <v>0</v>
      </c>
      <c r="AA54" s="13">
        <f t="shared" si="1"/>
        <v>0</v>
      </c>
      <c r="AB54" s="13">
        <f t="shared" si="2"/>
        <v>0</v>
      </c>
      <c r="AC54" s="14">
        <f t="shared" si="3"/>
        <v>0</v>
      </c>
    </row>
    <row r="55" spans="1:29" ht="26.1" customHeight="1" x14ac:dyDescent="0.25">
      <c r="A55" s="638" t="s">
        <v>174</v>
      </c>
      <c r="B55" s="636">
        <v>15417</v>
      </c>
      <c r="C55" s="468" t="s">
        <v>46</v>
      </c>
      <c r="D55" s="677" t="s">
        <v>176</v>
      </c>
      <c r="E55" s="662" t="s">
        <v>116</v>
      </c>
      <c r="F55" s="676">
        <v>200000</v>
      </c>
      <c r="G55" s="468" t="s">
        <v>117</v>
      </c>
      <c r="H55" s="471" t="s">
        <v>17</v>
      </c>
      <c r="I55" s="83" t="s">
        <v>35</v>
      </c>
      <c r="J55" s="6">
        <v>0</v>
      </c>
      <c r="K55" s="7">
        <v>0</v>
      </c>
      <c r="L55" s="7">
        <v>0</v>
      </c>
      <c r="M55" s="8">
        <v>0</v>
      </c>
      <c r="N55" s="76">
        <v>0</v>
      </c>
      <c r="O55" s="7">
        <v>0</v>
      </c>
      <c r="P55" s="7">
        <v>0</v>
      </c>
      <c r="Q55" s="75">
        <v>0</v>
      </c>
      <c r="R55" s="6">
        <v>0</v>
      </c>
      <c r="S55" s="7">
        <v>0</v>
      </c>
      <c r="T55" s="7">
        <v>0</v>
      </c>
      <c r="U55" s="8">
        <v>0</v>
      </c>
      <c r="V55" s="6">
        <v>0</v>
      </c>
      <c r="W55" s="7">
        <v>0</v>
      </c>
      <c r="X55" s="7">
        <v>0</v>
      </c>
      <c r="Y55" s="8">
        <v>0</v>
      </c>
      <c r="Z55" s="23">
        <f t="shared" si="0"/>
        <v>0</v>
      </c>
      <c r="AA55" s="24">
        <f t="shared" si="1"/>
        <v>0</v>
      </c>
      <c r="AB55" s="24">
        <f t="shared" si="2"/>
        <v>0</v>
      </c>
      <c r="AC55" s="25">
        <f t="shared" si="3"/>
        <v>0</v>
      </c>
    </row>
    <row r="56" spans="1:29" ht="26.1" customHeight="1" x14ac:dyDescent="0.25">
      <c r="A56" s="639"/>
      <c r="B56" s="660"/>
      <c r="C56" s="469"/>
      <c r="D56" s="671"/>
      <c r="E56" s="479"/>
      <c r="F56" s="660"/>
      <c r="G56" s="469"/>
      <c r="H56" s="472"/>
      <c r="I56" s="80" t="s">
        <v>36</v>
      </c>
      <c r="J56" s="9">
        <v>0</v>
      </c>
      <c r="K56" s="10">
        <v>0</v>
      </c>
      <c r="L56" s="10">
        <v>0</v>
      </c>
      <c r="M56" s="11">
        <v>0</v>
      </c>
      <c r="N56" s="71">
        <v>0</v>
      </c>
      <c r="O56" s="10">
        <v>0</v>
      </c>
      <c r="P56" s="10">
        <v>0</v>
      </c>
      <c r="Q56" s="70">
        <v>0</v>
      </c>
      <c r="R56" s="9">
        <v>0</v>
      </c>
      <c r="S56" s="10">
        <v>0</v>
      </c>
      <c r="T56" s="10">
        <v>0</v>
      </c>
      <c r="U56" s="11">
        <v>0</v>
      </c>
      <c r="V56" s="9">
        <v>0</v>
      </c>
      <c r="W56" s="10">
        <v>0</v>
      </c>
      <c r="X56" s="10">
        <v>0</v>
      </c>
      <c r="Y56" s="11">
        <v>0</v>
      </c>
      <c r="Z56" s="9">
        <f t="shared" si="0"/>
        <v>0</v>
      </c>
      <c r="AA56" s="10">
        <f t="shared" si="1"/>
        <v>0</v>
      </c>
      <c r="AB56" s="10">
        <f t="shared" si="2"/>
        <v>0</v>
      </c>
      <c r="AC56" s="11">
        <f t="shared" si="3"/>
        <v>0</v>
      </c>
    </row>
    <row r="57" spans="1:29" ht="26.1" customHeight="1" x14ac:dyDescent="0.25">
      <c r="A57" s="639"/>
      <c r="B57" s="660"/>
      <c r="C57" s="469"/>
      <c r="D57" s="671"/>
      <c r="E57" s="479"/>
      <c r="F57" s="660"/>
      <c r="G57" s="469"/>
      <c r="H57" s="472"/>
      <c r="I57" s="80" t="s">
        <v>37</v>
      </c>
      <c r="J57" s="9">
        <v>0</v>
      </c>
      <c r="K57" s="10">
        <v>0</v>
      </c>
      <c r="L57" s="10">
        <v>0</v>
      </c>
      <c r="M57" s="11">
        <v>0</v>
      </c>
      <c r="N57" s="71">
        <v>0</v>
      </c>
      <c r="O57" s="10">
        <v>0</v>
      </c>
      <c r="P57" s="10">
        <v>0</v>
      </c>
      <c r="Q57" s="70">
        <v>0</v>
      </c>
      <c r="R57" s="9">
        <v>0</v>
      </c>
      <c r="S57" s="10">
        <v>0</v>
      </c>
      <c r="T57" s="10">
        <v>0</v>
      </c>
      <c r="U57" s="11">
        <v>0</v>
      </c>
      <c r="V57" s="9">
        <v>0</v>
      </c>
      <c r="W57" s="10">
        <v>0</v>
      </c>
      <c r="X57" s="10">
        <v>0</v>
      </c>
      <c r="Y57" s="11">
        <v>0</v>
      </c>
      <c r="Z57" s="9">
        <f t="shared" si="0"/>
        <v>0</v>
      </c>
      <c r="AA57" s="10">
        <f t="shared" si="1"/>
        <v>0</v>
      </c>
      <c r="AB57" s="10">
        <f t="shared" si="2"/>
        <v>0</v>
      </c>
      <c r="AC57" s="11">
        <f t="shared" si="3"/>
        <v>0</v>
      </c>
    </row>
    <row r="58" spans="1:29" ht="26.1" customHeight="1" x14ac:dyDescent="0.25">
      <c r="A58" s="639"/>
      <c r="B58" s="660"/>
      <c r="C58" s="469"/>
      <c r="D58" s="671"/>
      <c r="E58" s="479"/>
      <c r="F58" s="660"/>
      <c r="G58" s="469"/>
      <c r="H58" s="472"/>
      <c r="I58" s="80" t="s">
        <v>38</v>
      </c>
      <c r="J58" s="9">
        <v>0</v>
      </c>
      <c r="K58" s="10">
        <v>0</v>
      </c>
      <c r="L58" s="10">
        <v>0</v>
      </c>
      <c r="M58" s="11">
        <v>0</v>
      </c>
      <c r="N58" s="71">
        <v>0</v>
      </c>
      <c r="O58" s="10">
        <v>0</v>
      </c>
      <c r="P58" s="10">
        <v>0</v>
      </c>
      <c r="Q58" s="70">
        <v>0</v>
      </c>
      <c r="R58" s="9">
        <v>0</v>
      </c>
      <c r="S58" s="10">
        <v>0</v>
      </c>
      <c r="T58" s="10">
        <v>0</v>
      </c>
      <c r="U58" s="11">
        <v>0</v>
      </c>
      <c r="V58" s="9">
        <v>0</v>
      </c>
      <c r="W58" s="10">
        <v>0</v>
      </c>
      <c r="X58" s="10">
        <v>0</v>
      </c>
      <c r="Y58" s="11">
        <v>0</v>
      </c>
      <c r="Z58" s="9">
        <f t="shared" si="0"/>
        <v>0</v>
      </c>
      <c r="AA58" s="10">
        <f t="shared" si="1"/>
        <v>0</v>
      </c>
      <c r="AB58" s="10">
        <f t="shared" si="2"/>
        <v>0</v>
      </c>
      <c r="AC58" s="11">
        <f t="shared" si="3"/>
        <v>0</v>
      </c>
    </row>
    <row r="59" spans="1:29" ht="26.1" customHeight="1" thickBot="1" x14ac:dyDescent="0.3">
      <c r="A59" s="639"/>
      <c r="B59" s="660"/>
      <c r="C59" s="469"/>
      <c r="D59" s="671"/>
      <c r="E59" s="479"/>
      <c r="F59" s="660"/>
      <c r="G59" s="469"/>
      <c r="H59" s="472"/>
      <c r="I59" s="81" t="s">
        <v>39</v>
      </c>
      <c r="J59" s="12">
        <v>0</v>
      </c>
      <c r="K59" s="13">
        <v>0</v>
      </c>
      <c r="L59" s="13">
        <v>0</v>
      </c>
      <c r="M59" s="14">
        <v>0</v>
      </c>
      <c r="N59" s="98">
        <v>0</v>
      </c>
      <c r="O59" s="13">
        <v>0</v>
      </c>
      <c r="P59" s="13">
        <v>0</v>
      </c>
      <c r="Q59" s="112">
        <v>0</v>
      </c>
      <c r="R59" s="12">
        <v>0</v>
      </c>
      <c r="S59" s="13">
        <v>0</v>
      </c>
      <c r="T59" s="13">
        <v>0</v>
      </c>
      <c r="U59" s="14">
        <v>0</v>
      </c>
      <c r="V59" s="12">
        <v>0</v>
      </c>
      <c r="W59" s="13">
        <v>0</v>
      </c>
      <c r="X59" s="13">
        <v>0</v>
      </c>
      <c r="Y59" s="14">
        <v>0</v>
      </c>
      <c r="Z59" s="20">
        <f t="shared" si="0"/>
        <v>0</v>
      </c>
      <c r="AA59" s="21">
        <f t="shared" si="1"/>
        <v>0</v>
      </c>
      <c r="AB59" s="21">
        <f t="shared" si="2"/>
        <v>0</v>
      </c>
      <c r="AC59" s="22">
        <f t="shared" si="3"/>
        <v>0</v>
      </c>
    </row>
    <row r="60" spans="1:29" ht="39" customHeight="1" thickBot="1" x14ac:dyDescent="0.3">
      <c r="A60" s="639"/>
      <c r="B60" s="660"/>
      <c r="C60" s="469"/>
      <c r="D60" s="671"/>
      <c r="E60" s="479"/>
      <c r="F60" s="660"/>
      <c r="G60" s="469"/>
      <c r="H60" s="646"/>
      <c r="I60" s="87" t="s">
        <v>47</v>
      </c>
      <c r="J60" s="17">
        <v>0</v>
      </c>
      <c r="K60" s="18">
        <v>0</v>
      </c>
      <c r="L60" s="18">
        <v>0</v>
      </c>
      <c r="M60" s="19">
        <v>2301</v>
      </c>
      <c r="N60" s="99">
        <v>0</v>
      </c>
      <c r="O60" s="18">
        <v>0</v>
      </c>
      <c r="P60" s="18">
        <v>0</v>
      </c>
      <c r="Q60" s="113">
        <v>4647</v>
      </c>
      <c r="R60" s="17">
        <v>0</v>
      </c>
      <c r="S60" s="18">
        <v>0</v>
      </c>
      <c r="T60" s="18">
        <v>0</v>
      </c>
      <c r="U60" s="119">
        <v>3998</v>
      </c>
      <c r="V60" s="17">
        <v>0</v>
      </c>
      <c r="W60" s="18">
        <v>0</v>
      </c>
      <c r="X60" s="18">
        <v>0</v>
      </c>
      <c r="Y60" s="119">
        <v>3737</v>
      </c>
      <c r="Z60" s="35">
        <f t="shared" si="0"/>
        <v>0</v>
      </c>
      <c r="AA60" s="36">
        <f t="shared" si="1"/>
        <v>0</v>
      </c>
      <c r="AB60" s="36">
        <f t="shared" si="2"/>
        <v>0</v>
      </c>
      <c r="AC60" s="37">
        <f>M60+Q60+U60+Y60</f>
        <v>14683</v>
      </c>
    </row>
    <row r="61" spans="1:29" ht="26.1" customHeight="1" x14ac:dyDescent="0.25">
      <c r="A61" s="639"/>
      <c r="B61" s="660"/>
      <c r="C61" s="469"/>
      <c r="D61" s="671"/>
      <c r="E61" s="479"/>
      <c r="F61" s="660"/>
      <c r="G61" s="469"/>
      <c r="H61" s="472" t="s">
        <v>18</v>
      </c>
      <c r="I61" s="88" t="s">
        <v>19</v>
      </c>
      <c r="J61" s="6">
        <v>0</v>
      </c>
      <c r="K61" s="7">
        <v>0</v>
      </c>
      <c r="L61" s="7">
        <v>0</v>
      </c>
      <c r="M61" s="8">
        <v>0</v>
      </c>
      <c r="N61" s="76">
        <v>0</v>
      </c>
      <c r="O61" s="7">
        <v>0</v>
      </c>
      <c r="P61" s="7">
        <v>0</v>
      </c>
      <c r="Q61" s="75">
        <v>0</v>
      </c>
      <c r="R61" s="6">
        <v>0</v>
      </c>
      <c r="S61" s="7">
        <v>0</v>
      </c>
      <c r="T61" s="7">
        <v>0</v>
      </c>
      <c r="U61" s="8">
        <v>0</v>
      </c>
      <c r="V61" s="6">
        <v>0</v>
      </c>
      <c r="W61" s="7">
        <v>0</v>
      </c>
      <c r="X61" s="7">
        <v>0</v>
      </c>
      <c r="Y61" s="8">
        <v>0</v>
      </c>
      <c r="Z61" s="6">
        <f t="shared" si="0"/>
        <v>0</v>
      </c>
      <c r="AA61" s="7">
        <f t="shared" si="1"/>
        <v>0</v>
      </c>
      <c r="AB61" s="7">
        <f t="shared" si="2"/>
        <v>0</v>
      </c>
      <c r="AC61" s="8">
        <f>M61+Q61+U61+Y61</f>
        <v>0</v>
      </c>
    </row>
    <row r="62" spans="1:29" ht="26.1" customHeight="1" x14ac:dyDescent="0.25">
      <c r="A62" s="639"/>
      <c r="B62" s="660"/>
      <c r="C62" s="469"/>
      <c r="D62" s="671"/>
      <c r="E62" s="479"/>
      <c r="F62" s="660"/>
      <c r="G62" s="469"/>
      <c r="H62" s="472"/>
      <c r="I62" s="89" t="s">
        <v>41</v>
      </c>
      <c r="J62" s="9">
        <v>0</v>
      </c>
      <c r="K62" s="10">
        <v>0</v>
      </c>
      <c r="L62" s="10">
        <v>0</v>
      </c>
      <c r="M62" s="11">
        <v>14</v>
      </c>
      <c r="N62" s="71">
        <v>0</v>
      </c>
      <c r="O62" s="10">
        <v>0</v>
      </c>
      <c r="P62" s="10">
        <v>0</v>
      </c>
      <c r="Q62" s="115">
        <v>19</v>
      </c>
      <c r="R62" s="9">
        <v>0</v>
      </c>
      <c r="S62" s="10">
        <v>0</v>
      </c>
      <c r="T62" s="10">
        <v>0</v>
      </c>
      <c r="U62" s="120">
        <v>0</v>
      </c>
      <c r="V62" s="9">
        <v>0</v>
      </c>
      <c r="W62" s="10">
        <v>0</v>
      </c>
      <c r="X62" s="10">
        <v>0</v>
      </c>
      <c r="Y62" s="120">
        <v>0</v>
      </c>
      <c r="Z62" s="9">
        <f t="shared" si="0"/>
        <v>0</v>
      </c>
      <c r="AA62" s="10">
        <f t="shared" si="1"/>
        <v>0</v>
      </c>
      <c r="AB62" s="10">
        <f t="shared" si="2"/>
        <v>0</v>
      </c>
      <c r="AC62" s="11">
        <f>M62+Q62+U62+Y62</f>
        <v>33</v>
      </c>
    </row>
    <row r="63" spans="1:29" ht="26.1" customHeight="1" x14ac:dyDescent="0.25">
      <c r="A63" s="639"/>
      <c r="B63" s="660"/>
      <c r="C63" s="469"/>
      <c r="D63" s="671"/>
      <c r="E63" s="479"/>
      <c r="F63" s="660"/>
      <c r="G63" s="469"/>
      <c r="H63" s="472" t="s">
        <v>20</v>
      </c>
      <c r="I63" s="89" t="s">
        <v>42</v>
      </c>
      <c r="J63" s="9">
        <v>0</v>
      </c>
      <c r="K63" s="10">
        <v>0</v>
      </c>
      <c r="L63" s="10">
        <v>0</v>
      </c>
      <c r="M63" s="11">
        <v>0</v>
      </c>
      <c r="N63" s="71">
        <v>0</v>
      </c>
      <c r="O63" s="10">
        <v>0</v>
      </c>
      <c r="P63" s="10">
        <v>0</v>
      </c>
      <c r="Q63" s="70">
        <v>0</v>
      </c>
      <c r="R63" s="9">
        <v>0</v>
      </c>
      <c r="S63" s="10">
        <v>0</v>
      </c>
      <c r="T63" s="10">
        <v>0</v>
      </c>
      <c r="U63" s="11">
        <v>0</v>
      </c>
      <c r="V63" s="9">
        <v>0</v>
      </c>
      <c r="W63" s="10">
        <v>0</v>
      </c>
      <c r="X63" s="10">
        <v>0</v>
      </c>
      <c r="Y63" s="11">
        <v>0</v>
      </c>
      <c r="Z63" s="9">
        <f t="shared" si="0"/>
        <v>0</v>
      </c>
      <c r="AA63" s="10">
        <f t="shared" si="1"/>
        <v>0</v>
      </c>
      <c r="AB63" s="10">
        <f t="shared" si="2"/>
        <v>0</v>
      </c>
      <c r="AC63" s="11">
        <f>M63+Q63+U63+Y63</f>
        <v>0</v>
      </c>
    </row>
    <row r="64" spans="1:29" ht="26.1" customHeight="1" thickBot="1" x14ac:dyDescent="0.3">
      <c r="A64" s="639"/>
      <c r="B64" s="660"/>
      <c r="C64" s="469"/>
      <c r="D64" s="671"/>
      <c r="E64" s="480"/>
      <c r="F64" s="661"/>
      <c r="G64" s="470"/>
      <c r="H64" s="473"/>
      <c r="I64" s="90" t="s">
        <v>21</v>
      </c>
      <c r="J64" s="20">
        <v>0</v>
      </c>
      <c r="K64" s="21">
        <v>0</v>
      </c>
      <c r="L64" s="21">
        <v>0</v>
      </c>
      <c r="M64" s="22">
        <v>0</v>
      </c>
      <c r="N64" s="100">
        <v>0</v>
      </c>
      <c r="O64" s="21">
        <v>0</v>
      </c>
      <c r="P64" s="21">
        <v>0</v>
      </c>
      <c r="Q64" s="114">
        <v>0</v>
      </c>
      <c r="R64" s="20">
        <v>0</v>
      </c>
      <c r="S64" s="21">
        <v>0</v>
      </c>
      <c r="T64" s="21">
        <v>0</v>
      </c>
      <c r="U64" s="22">
        <v>0</v>
      </c>
      <c r="V64" s="20">
        <v>0</v>
      </c>
      <c r="W64" s="21">
        <v>0</v>
      </c>
      <c r="X64" s="21">
        <v>0</v>
      </c>
      <c r="Y64" s="22">
        <v>0</v>
      </c>
      <c r="Z64" s="12">
        <f t="shared" si="0"/>
        <v>0</v>
      </c>
      <c r="AA64" s="13">
        <f t="shared" si="1"/>
        <v>0</v>
      </c>
      <c r="AB64" s="13">
        <f t="shared" si="2"/>
        <v>0</v>
      </c>
      <c r="AC64" s="14">
        <f t="shared" si="3"/>
        <v>0</v>
      </c>
    </row>
    <row r="65" spans="1:29" ht="26.1" customHeight="1" x14ac:dyDescent="0.25">
      <c r="A65" s="639"/>
      <c r="B65" s="660"/>
      <c r="C65" s="469"/>
      <c r="D65" s="671"/>
      <c r="E65" s="662" t="s">
        <v>114</v>
      </c>
      <c r="F65" s="663">
        <v>300</v>
      </c>
      <c r="G65" s="484" t="s">
        <v>115</v>
      </c>
      <c r="H65" s="485" t="s">
        <v>17</v>
      </c>
      <c r="I65" s="79" t="s">
        <v>35</v>
      </c>
      <c r="J65" s="23">
        <v>0</v>
      </c>
      <c r="K65" s="24">
        <v>0</v>
      </c>
      <c r="L65" s="24">
        <v>0</v>
      </c>
      <c r="M65" s="25">
        <v>0</v>
      </c>
      <c r="N65" s="97">
        <v>0</v>
      </c>
      <c r="O65" s="24">
        <v>0</v>
      </c>
      <c r="P65" s="24">
        <v>0</v>
      </c>
      <c r="Q65" s="111">
        <v>0</v>
      </c>
      <c r="R65" s="23">
        <v>0</v>
      </c>
      <c r="S65" s="24">
        <v>0</v>
      </c>
      <c r="T65" s="24">
        <v>0</v>
      </c>
      <c r="U65" s="25">
        <v>0</v>
      </c>
      <c r="V65" s="23">
        <v>0</v>
      </c>
      <c r="W65" s="24">
        <v>0</v>
      </c>
      <c r="X65" s="24">
        <v>0</v>
      </c>
      <c r="Y65" s="25">
        <v>0</v>
      </c>
      <c r="Z65" s="23">
        <f t="shared" si="0"/>
        <v>0</v>
      </c>
      <c r="AA65" s="24">
        <f t="shared" si="1"/>
        <v>0</v>
      </c>
      <c r="AB65" s="24">
        <f t="shared" si="2"/>
        <v>0</v>
      </c>
      <c r="AC65" s="25">
        <f t="shared" si="3"/>
        <v>0</v>
      </c>
    </row>
    <row r="66" spans="1:29" ht="26.1" customHeight="1" x14ac:dyDescent="0.25">
      <c r="A66" s="639"/>
      <c r="B66" s="660"/>
      <c r="C66" s="469"/>
      <c r="D66" s="671"/>
      <c r="E66" s="479"/>
      <c r="F66" s="660"/>
      <c r="G66" s="469"/>
      <c r="H66" s="472"/>
      <c r="I66" s="80" t="s">
        <v>36</v>
      </c>
      <c r="J66" s="9">
        <v>0</v>
      </c>
      <c r="K66" s="10">
        <v>0</v>
      </c>
      <c r="L66" s="10">
        <v>0</v>
      </c>
      <c r="M66" s="11">
        <v>0</v>
      </c>
      <c r="N66" s="71">
        <v>0</v>
      </c>
      <c r="O66" s="10">
        <v>0</v>
      </c>
      <c r="P66" s="10">
        <v>0</v>
      </c>
      <c r="Q66" s="70">
        <v>0</v>
      </c>
      <c r="R66" s="9">
        <v>0</v>
      </c>
      <c r="S66" s="10">
        <v>0</v>
      </c>
      <c r="T66" s="10">
        <v>0</v>
      </c>
      <c r="U66" s="11">
        <v>0</v>
      </c>
      <c r="V66" s="9">
        <v>0</v>
      </c>
      <c r="W66" s="10">
        <v>0</v>
      </c>
      <c r="X66" s="10">
        <v>0</v>
      </c>
      <c r="Y66" s="11">
        <v>0</v>
      </c>
      <c r="Z66" s="9">
        <f t="shared" si="0"/>
        <v>0</v>
      </c>
      <c r="AA66" s="10">
        <f t="shared" si="1"/>
        <v>0</v>
      </c>
      <c r="AB66" s="10">
        <f t="shared" si="2"/>
        <v>0</v>
      </c>
      <c r="AC66" s="11">
        <f t="shared" si="3"/>
        <v>0</v>
      </c>
    </row>
    <row r="67" spans="1:29" ht="26.1" customHeight="1" x14ac:dyDescent="0.25">
      <c r="A67" s="639"/>
      <c r="B67" s="660"/>
      <c r="C67" s="469"/>
      <c r="D67" s="671"/>
      <c r="E67" s="479"/>
      <c r="F67" s="660"/>
      <c r="G67" s="469"/>
      <c r="H67" s="472"/>
      <c r="I67" s="80" t="s">
        <v>37</v>
      </c>
      <c r="J67" s="9">
        <v>0</v>
      </c>
      <c r="K67" s="10">
        <v>0</v>
      </c>
      <c r="L67" s="10">
        <v>0</v>
      </c>
      <c r="M67" s="11">
        <v>0</v>
      </c>
      <c r="N67" s="71">
        <v>0</v>
      </c>
      <c r="O67" s="10">
        <v>0</v>
      </c>
      <c r="P67" s="10">
        <v>0</v>
      </c>
      <c r="Q67" s="70">
        <v>0</v>
      </c>
      <c r="R67" s="9">
        <v>0</v>
      </c>
      <c r="S67" s="10">
        <v>0</v>
      </c>
      <c r="T67" s="10">
        <v>0</v>
      </c>
      <c r="U67" s="11">
        <v>0</v>
      </c>
      <c r="V67" s="9">
        <v>0</v>
      </c>
      <c r="W67" s="10">
        <v>0</v>
      </c>
      <c r="X67" s="10">
        <v>0</v>
      </c>
      <c r="Y67" s="11">
        <v>0</v>
      </c>
      <c r="Z67" s="9">
        <f t="shared" si="0"/>
        <v>0</v>
      </c>
      <c r="AA67" s="10">
        <f t="shared" si="1"/>
        <v>0</v>
      </c>
      <c r="AB67" s="10">
        <f t="shared" si="2"/>
        <v>0</v>
      </c>
      <c r="AC67" s="11">
        <f t="shared" si="3"/>
        <v>0</v>
      </c>
    </row>
    <row r="68" spans="1:29" ht="26.1" customHeight="1" x14ac:dyDescent="0.25">
      <c r="A68" s="639"/>
      <c r="B68" s="660"/>
      <c r="C68" s="469"/>
      <c r="D68" s="671"/>
      <c r="E68" s="479"/>
      <c r="F68" s="660"/>
      <c r="G68" s="469"/>
      <c r="H68" s="472"/>
      <c r="I68" s="80" t="s">
        <v>38</v>
      </c>
      <c r="J68" s="9">
        <v>0</v>
      </c>
      <c r="K68" s="10">
        <v>0</v>
      </c>
      <c r="L68" s="10">
        <v>0</v>
      </c>
      <c r="M68" s="11">
        <v>0</v>
      </c>
      <c r="N68" s="71">
        <v>0</v>
      </c>
      <c r="O68" s="10">
        <v>0</v>
      </c>
      <c r="P68" s="10">
        <v>0</v>
      </c>
      <c r="Q68" s="70">
        <v>0</v>
      </c>
      <c r="R68" s="9">
        <v>0</v>
      </c>
      <c r="S68" s="10">
        <v>0</v>
      </c>
      <c r="T68" s="10">
        <v>0</v>
      </c>
      <c r="U68" s="11">
        <v>0</v>
      </c>
      <c r="V68" s="9">
        <v>0</v>
      </c>
      <c r="W68" s="10">
        <v>0</v>
      </c>
      <c r="X68" s="10">
        <v>0</v>
      </c>
      <c r="Y68" s="11">
        <v>0</v>
      </c>
      <c r="Z68" s="9">
        <f t="shared" si="0"/>
        <v>0</v>
      </c>
      <c r="AA68" s="10">
        <f t="shared" si="1"/>
        <v>0</v>
      </c>
      <c r="AB68" s="10">
        <f t="shared" si="2"/>
        <v>0</v>
      </c>
      <c r="AC68" s="11">
        <f t="shared" si="3"/>
        <v>0</v>
      </c>
    </row>
    <row r="69" spans="1:29" ht="26.1" customHeight="1" thickBot="1" x14ac:dyDescent="0.3">
      <c r="A69" s="639"/>
      <c r="B69" s="660"/>
      <c r="C69" s="469"/>
      <c r="D69" s="671"/>
      <c r="E69" s="479"/>
      <c r="F69" s="660"/>
      <c r="G69" s="469"/>
      <c r="H69" s="472"/>
      <c r="I69" s="81" t="s">
        <v>39</v>
      </c>
      <c r="J69" s="12">
        <v>0</v>
      </c>
      <c r="K69" s="13">
        <v>0</v>
      </c>
      <c r="L69" s="13">
        <v>0</v>
      </c>
      <c r="M69" s="14">
        <v>0</v>
      </c>
      <c r="N69" s="98">
        <v>0</v>
      </c>
      <c r="O69" s="13">
        <v>0</v>
      </c>
      <c r="P69" s="13">
        <v>0</v>
      </c>
      <c r="Q69" s="112">
        <v>0</v>
      </c>
      <c r="R69" s="12">
        <v>0</v>
      </c>
      <c r="S69" s="13">
        <v>0</v>
      </c>
      <c r="T69" s="13">
        <v>0</v>
      </c>
      <c r="U69" s="14">
        <v>0</v>
      </c>
      <c r="V69" s="12">
        <v>0</v>
      </c>
      <c r="W69" s="13">
        <v>0</v>
      </c>
      <c r="X69" s="13">
        <v>0</v>
      </c>
      <c r="Y69" s="14">
        <v>0</v>
      </c>
      <c r="Z69" s="12">
        <f t="shared" si="0"/>
        <v>0</v>
      </c>
      <c r="AA69" s="13">
        <f t="shared" si="1"/>
        <v>0</v>
      </c>
      <c r="AB69" s="13">
        <f t="shared" si="2"/>
        <v>0</v>
      </c>
      <c r="AC69" s="14">
        <f t="shared" si="3"/>
        <v>0</v>
      </c>
    </row>
    <row r="70" spans="1:29" ht="41.25" customHeight="1" thickBot="1" x14ac:dyDescent="0.3">
      <c r="A70" s="639"/>
      <c r="B70" s="660"/>
      <c r="C70" s="469"/>
      <c r="D70" s="671"/>
      <c r="E70" s="479"/>
      <c r="F70" s="660"/>
      <c r="G70" s="469"/>
      <c r="H70" s="646"/>
      <c r="I70" s="87" t="s">
        <v>48</v>
      </c>
      <c r="J70" s="17">
        <v>0</v>
      </c>
      <c r="K70" s="18">
        <v>0</v>
      </c>
      <c r="L70" s="18">
        <v>0</v>
      </c>
      <c r="M70" s="19">
        <v>44</v>
      </c>
      <c r="N70" s="99">
        <v>0</v>
      </c>
      <c r="O70" s="18">
        <v>0</v>
      </c>
      <c r="P70" s="18">
        <v>0</v>
      </c>
      <c r="Q70" s="113">
        <v>29</v>
      </c>
      <c r="R70" s="17">
        <v>0</v>
      </c>
      <c r="S70" s="18">
        <v>0</v>
      </c>
      <c r="T70" s="18">
        <v>0</v>
      </c>
      <c r="U70" s="119">
        <v>4</v>
      </c>
      <c r="V70" s="17">
        <v>0</v>
      </c>
      <c r="W70" s="18">
        <v>0</v>
      </c>
      <c r="X70" s="18">
        <v>0</v>
      </c>
      <c r="Y70" s="19">
        <v>0</v>
      </c>
      <c r="Z70" s="35">
        <f t="shared" si="0"/>
        <v>0</v>
      </c>
      <c r="AA70" s="36">
        <f t="shared" si="1"/>
        <v>0</v>
      </c>
      <c r="AB70" s="36">
        <f t="shared" si="2"/>
        <v>0</v>
      </c>
      <c r="AC70" s="132">
        <f>M70+Q70+U70+Y70</f>
        <v>77</v>
      </c>
    </row>
    <row r="71" spans="1:29" ht="26.1" customHeight="1" x14ac:dyDescent="0.25">
      <c r="A71" s="639"/>
      <c r="B71" s="660"/>
      <c r="C71" s="469"/>
      <c r="D71" s="671"/>
      <c r="E71" s="479"/>
      <c r="F71" s="660"/>
      <c r="G71" s="469"/>
      <c r="H71" s="472" t="s">
        <v>18</v>
      </c>
      <c r="I71" s="74" t="s">
        <v>19</v>
      </c>
      <c r="J71" s="6">
        <v>0</v>
      </c>
      <c r="K71" s="7">
        <v>0</v>
      </c>
      <c r="L71" s="7">
        <v>0</v>
      </c>
      <c r="M71" s="8">
        <v>5</v>
      </c>
      <c r="N71" s="76">
        <v>0</v>
      </c>
      <c r="O71" s="7">
        <v>0</v>
      </c>
      <c r="P71" s="7">
        <v>0</v>
      </c>
      <c r="Q71" s="75">
        <v>18</v>
      </c>
      <c r="R71" s="6">
        <v>0</v>
      </c>
      <c r="S71" s="7">
        <v>0</v>
      </c>
      <c r="T71" s="7">
        <v>0</v>
      </c>
      <c r="U71" s="8">
        <v>3</v>
      </c>
      <c r="V71" s="6">
        <v>0</v>
      </c>
      <c r="W71" s="7">
        <v>0</v>
      </c>
      <c r="X71" s="75">
        <v>0</v>
      </c>
      <c r="Y71" s="25">
        <v>0</v>
      </c>
      <c r="Z71" s="6">
        <f t="shared" si="0"/>
        <v>0</v>
      </c>
      <c r="AA71" s="7">
        <f t="shared" si="1"/>
        <v>0</v>
      </c>
      <c r="AB71" s="7">
        <f t="shared" si="2"/>
        <v>0</v>
      </c>
      <c r="AC71" s="137">
        <f t="shared" ref="AC71:AC74" si="4">M71+Q71+U71+Y71</f>
        <v>26</v>
      </c>
    </row>
    <row r="72" spans="1:29" ht="26.1" customHeight="1" x14ac:dyDescent="0.25">
      <c r="A72" s="639"/>
      <c r="B72" s="660"/>
      <c r="C72" s="469"/>
      <c r="D72" s="671"/>
      <c r="E72" s="479"/>
      <c r="F72" s="660"/>
      <c r="G72" s="469"/>
      <c r="H72" s="472"/>
      <c r="I72" s="52" t="s">
        <v>41</v>
      </c>
      <c r="J72" s="9">
        <v>0</v>
      </c>
      <c r="K72" s="10">
        <v>0</v>
      </c>
      <c r="L72" s="10">
        <v>0</v>
      </c>
      <c r="M72" s="11">
        <v>39</v>
      </c>
      <c r="N72" s="71">
        <v>0</v>
      </c>
      <c r="O72" s="10">
        <v>0</v>
      </c>
      <c r="P72" s="10">
        <v>0</v>
      </c>
      <c r="Q72" s="115">
        <v>11</v>
      </c>
      <c r="R72" s="9">
        <v>0</v>
      </c>
      <c r="S72" s="10">
        <v>0</v>
      </c>
      <c r="T72" s="10">
        <v>0</v>
      </c>
      <c r="U72" s="120">
        <v>1</v>
      </c>
      <c r="V72" s="9">
        <v>0</v>
      </c>
      <c r="W72" s="10">
        <v>0</v>
      </c>
      <c r="X72" s="70">
        <v>0</v>
      </c>
      <c r="Y72" s="8">
        <f t="shared" ref="Y72:Y79" si="5">SUM(V72:X72)</f>
        <v>0</v>
      </c>
      <c r="Z72" s="9">
        <f t="shared" si="0"/>
        <v>0</v>
      </c>
      <c r="AA72" s="10">
        <f t="shared" si="1"/>
        <v>0</v>
      </c>
      <c r="AB72" s="10">
        <f t="shared" si="2"/>
        <v>0</v>
      </c>
      <c r="AC72" s="135">
        <f t="shared" si="4"/>
        <v>51</v>
      </c>
    </row>
    <row r="73" spans="1:29" ht="26.1" customHeight="1" x14ac:dyDescent="0.25">
      <c r="A73" s="639"/>
      <c r="B73" s="660"/>
      <c r="C73" s="469"/>
      <c r="D73" s="671"/>
      <c r="E73" s="479"/>
      <c r="F73" s="660"/>
      <c r="G73" s="469"/>
      <c r="H73" s="472" t="s">
        <v>20</v>
      </c>
      <c r="I73" s="52" t="s">
        <v>42</v>
      </c>
      <c r="J73" s="9">
        <v>0</v>
      </c>
      <c r="K73" s="10">
        <v>0</v>
      </c>
      <c r="L73" s="10">
        <v>0</v>
      </c>
      <c r="M73" s="11">
        <v>0</v>
      </c>
      <c r="N73" s="71">
        <v>0</v>
      </c>
      <c r="O73" s="10">
        <v>0</v>
      </c>
      <c r="P73" s="10">
        <v>0</v>
      </c>
      <c r="Q73" s="70">
        <v>0</v>
      </c>
      <c r="R73" s="9">
        <v>0</v>
      </c>
      <c r="S73" s="10">
        <v>0</v>
      </c>
      <c r="T73" s="10">
        <v>0</v>
      </c>
      <c r="U73" s="11">
        <v>0</v>
      </c>
      <c r="V73" s="9">
        <v>0</v>
      </c>
      <c r="W73" s="10">
        <v>0</v>
      </c>
      <c r="X73" s="70">
        <v>0</v>
      </c>
      <c r="Y73" s="8">
        <f t="shared" si="5"/>
        <v>0</v>
      </c>
      <c r="Z73" s="9">
        <f t="shared" si="0"/>
        <v>0</v>
      </c>
      <c r="AA73" s="10">
        <f t="shared" si="1"/>
        <v>0</v>
      </c>
      <c r="AB73" s="10">
        <f t="shared" si="2"/>
        <v>0</v>
      </c>
      <c r="AC73" s="135">
        <f t="shared" si="4"/>
        <v>0</v>
      </c>
    </row>
    <row r="74" spans="1:29" ht="26.1" customHeight="1" thickBot="1" x14ac:dyDescent="0.3">
      <c r="A74" s="639"/>
      <c r="B74" s="660"/>
      <c r="C74" s="469"/>
      <c r="D74" s="671"/>
      <c r="E74" s="479"/>
      <c r="F74" s="661"/>
      <c r="G74" s="470"/>
      <c r="H74" s="473"/>
      <c r="I74" s="53" t="s">
        <v>21</v>
      </c>
      <c r="J74" s="20">
        <v>0</v>
      </c>
      <c r="K74" s="21">
        <v>0</v>
      </c>
      <c r="L74" s="21">
        <v>0</v>
      </c>
      <c r="M74" s="22">
        <v>0</v>
      </c>
      <c r="N74" s="100">
        <v>0</v>
      </c>
      <c r="O74" s="21">
        <v>0</v>
      </c>
      <c r="P74" s="21">
        <v>0</v>
      </c>
      <c r="Q74" s="114">
        <v>0</v>
      </c>
      <c r="R74" s="20">
        <v>0</v>
      </c>
      <c r="S74" s="21">
        <v>0</v>
      </c>
      <c r="T74" s="21">
        <v>0</v>
      </c>
      <c r="U74" s="22">
        <v>0</v>
      </c>
      <c r="V74" s="20">
        <v>0</v>
      </c>
      <c r="W74" s="21">
        <v>0</v>
      </c>
      <c r="X74" s="114">
        <v>0</v>
      </c>
      <c r="Y74" s="28">
        <f t="shared" si="5"/>
        <v>0</v>
      </c>
      <c r="Z74" s="20">
        <f t="shared" si="0"/>
        <v>0</v>
      </c>
      <c r="AA74" s="21">
        <f t="shared" si="1"/>
        <v>0</v>
      </c>
      <c r="AB74" s="21">
        <f t="shared" si="2"/>
        <v>0</v>
      </c>
      <c r="AC74" s="136">
        <f t="shared" si="4"/>
        <v>0</v>
      </c>
    </row>
    <row r="75" spans="1:29" ht="26.1" customHeight="1" x14ac:dyDescent="0.25">
      <c r="A75" s="639"/>
      <c r="B75" s="660"/>
      <c r="C75" s="469"/>
      <c r="D75" s="671"/>
      <c r="E75" s="479"/>
      <c r="F75" s="659">
        <v>4000</v>
      </c>
      <c r="G75" s="484" t="s">
        <v>49</v>
      </c>
      <c r="H75" s="485" t="s">
        <v>17</v>
      </c>
      <c r="I75" s="79" t="s">
        <v>35</v>
      </c>
      <c r="J75" s="23">
        <v>0</v>
      </c>
      <c r="K75" s="24">
        <v>0</v>
      </c>
      <c r="L75" s="24">
        <v>0</v>
      </c>
      <c r="M75" s="25">
        <v>0</v>
      </c>
      <c r="N75" s="97">
        <v>0</v>
      </c>
      <c r="O75" s="24">
        <v>0</v>
      </c>
      <c r="P75" s="24">
        <v>0</v>
      </c>
      <c r="Q75" s="111">
        <v>0</v>
      </c>
      <c r="R75" s="23">
        <v>0</v>
      </c>
      <c r="S75" s="24">
        <v>0</v>
      </c>
      <c r="T75" s="24">
        <v>0</v>
      </c>
      <c r="U75" s="25">
        <v>0</v>
      </c>
      <c r="V75" s="23">
        <v>0</v>
      </c>
      <c r="W75" s="24">
        <v>0</v>
      </c>
      <c r="X75" s="24">
        <v>0</v>
      </c>
      <c r="Y75" s="8">
        <f t="shared" si="5"/>
        <v>0</v>
      </c>
      <c r="Z75" s="6">
        <f t="shared" si="0"/>
        <v>0</v>
      </c>
      <c r="AA75" s="7">
        <f t="shared" si="1"/>
        <v>0</v>
      </c>
      <c r="AB75" s="7">
        <f t="shared" si="2"/>
        <v>0</v>
      </c>
      <c r="AC75" s="8">
        <f t="shared" si="3"/>
        <v>0</v>
      </c>
    </row>
    <row r="76" spans="1:29" ht="26.1" customHeight="1" x14ac:dyDescent="0.25">
      <c r="A76" s="639"/>
      <c r="B76" s="660"/>
      <c r="C76" s="469"/>
      <c r="D76" s="671"/>
      <c r="E76" s="479"/>
      <c r="F76" s="660"/>
      <c r="G76" s="469"/>
      <c r="H76" s="472"/>
      <c r="I76" s="80" t="s">
        <v>36</v>
      </c>
      <c r="J76" s="9">
        <v>0</v>
      </c>
      <c r="K76" s="10">
        <v>0</v>
      </c>
      <c r="L76" s="10">
        <v>0</v>
      </c>
      <c r="M76" s="11">
        <v>0</v>
      </c>
      <c r="N76" s="71">
        <v>0</v>
      </c>
      <c r="O76" s="10">
        <v>0</v>
      </c>
      <c r="P76" s="10">
        <v>0</v>
      </c>
      <c r="Q76" s="70">
        <v>0</v>
      </c>
      <c r="R76" s="9">
        <v>0</v>
      </c>
      <c r="S76" s="10">
        <v>0</v>
      </c>
      <c r="T76" s="10">
        <v>0</v>
      </c>
      <c r="U76" s="11">
        <v>0</v>
      </c>
      <c r="V76" s="9">
        <v>0</v>
      </c>
      <c r="W76" s="10">
        <v>0</v>
      </c>
      <c r="X76" s="10">
        <v>0</v>
      </c>
      <c r="Y76" s="8">
        <f t="shared" si="5"/>
        <v>0</v>
      </c>
      <c r="Z76" s="9">
        <f t="shared" si="0"/>
        <v>0</v>
      </c>
      <c r="AA76" s="10">
        <f t="shared" si="1"/>
        <v>0</v>
      </c>
      <c r="AB76" s="10">
        <f t="shared" si="2"/>
        <v>0</v>
      </c>
      <c r="AC76" s="11">
        <f t="shared" si="3"/>
        <v>0</v>
      </c>
    </row>
    <row r="77" spans="1:29" ht="26.1" customHeight="1" x14ac:dyDescent="0.25">
      <c r="A77" s="639"/>
      <c r="B77" s="660"/>
      <c r="C77" s="469"/>
      <c r="D77" s="671"/>
      <c r="E77" s="479"/>
      <c r="F77" s="660"/>
      <c r="G77" s="469"/>
      <c r="H77" s="472"/>
      <c r="I77" s="80" t="s">
        <v>37</v>
      </c>
      <c r="J77" s="9">
        <v>0</v>
      </c>
      <c r="K77" s="10">
        <v>0</v>
      </c>
      <c r="L77" s="10">
        <v>0</v>
      </c>
      <c r="M77" s="11">
        <v>0</v>
      </c>
      <c r="N77" s="71">
        <v>0</v>
      </c>
      <c r="O77" s="10">
        <v>0</v>
      </c>
      <c r="P77" s="10">
        <v>0</v>
      </c>
      <c r="Q77" s="70">
        <v>0</v>
      </c>
      <c r="R77" s="9">
        <v>0</v>
      </c>
      <c r="S77" s="10">
        <v>0</v>
      </c>
      <c r="T77" s="10">
        <v>0</v>
      </c>
      <c r="U77" s="11">
        <v>0</v>
      </c>
      <c r="V77" s="9">
        <v>0</v>
      </c>
      <c r="W77" s="10">
        <v>0</v>
      </c>
      <c r="X77" s="10">
        <v>0</v>
      </c>
      <c r="Y77" s="8">
        <f t="shared" si="5"/>
        <v>0</v>
      </c>
      <c r="Z77" s="9">
        <f t="shared" si="0"/>
        <v>0</v>
      </c>
      <c r="AA77" s="10">
        <f t="shared" si="1"/>
        <v>0</v>
      </c>
      <c r="AB77" s="10">
        <f t="shared" si="2"/>
        <v>0</v>
      </c>
      <c r="AC77" s="11">
        <f t="shared" si="3"/>
        <v>0</v>
      </c>
    </row>
    <row r="78" spans="1:29" ht="26.1" customHeight="1" x14ac:dyDescent="0.25">
      <c r="A78" s="639"/>
      <c r="B78" s="660"/>
      <c r="C78" s="469"/>
      <c r="D78" s="671"/>
      <c r="E78" s="479"/>
      <c r="F78" s="660"/>
      <c r="G78" s="469"/>
      <c r="H78" s="472"/>
      <c r="I78" s="80" t="s">
        <v>38</v>
      </c>
      <c r="J78" s="9">
        <v>0</v>
      </c>
      <c r="K78" s="10">
        <v>0</v>
      </c>
      <c r="L78" s="10">
        <v>0</v>
      </c>
      <c r="M78" s="11">
        <v>0</v>
      </c>
      <c r="N78" s="71">
        <v>0</v>
      </c>
      <c r="O78" s="10">
        <v>0</v>
      </c>
      <c r="P78" s="10">
        <v>0</v>
      </c>
      <c r="Q78" s="70">
        <v>0</v>
      </c>
      <c r="R78" s="9">
        <v>0</v>
      </c>
      <c r="S78" s="10">
        <v>0</v>
      </c>
      <c r="T78" s="10">
        <v>0</v>
      </c>
      <c r="U78" s="11">
        <v>0</v>
      </c>
      <c r="V78" s="9">
        <v>0</v>
      </c>
      <c r="W78" s="10">
        <v>0</v>
      </c>
      <c r="X78" s="10">
        <v>0</v>
      </c>
      <c r="Y78" s="8">
        <f t="shared" si="5"/>
        <v>0</v>
      </c>
      <c r="Z78" s="9">
        <f t="shared" si="0"/>
        <v>0</v>
      </c>
      <c r="AA78" s="10">
        <f t="shared" si="1"/>
        <v>0</v>
      </c>
      <c r="AB78" s="10">
        <f t="shared" si="2"/>
        <v>0</v>
      </c>
      <c r="AC78" s="11">
        <f t="shared" si="3"/>
        <v>0</v>
      </c>
    </row>
    <row r="79" spans="1:29" ht="26.1" customHeight="1" thickBot="1" x14ac:dyDescent="0.3">
      <c r="A79" s="639"/>
      <c r="B79" s="660"/>
      <c r="C79" s="469"/>
      <c r="D79" s="671"/>
      <c r="E79" s="479"/>
      <c r="F79" s="660"/>
      <c r="G79" s="469"/>
      <c r="H79" s="472"/>
      <c r="I79" s="81" t="s">
        <v>39</v>
      </c>
      <c r="J79" s="12">
        <v>0</v>
      </c>
      <c r="K79" s="13">
        <v>0</v>
      </c>
      <c r="L79" s="13">
        <v>0</v>
      </c>
      <c r="M79" s="14">
        <v>0</v>
      </c>
      <c r="N79" s="98">
        <v>0</v>
      </c>
      <c r="O79" s="13">
        <v>0</v>
      </c>
      <c r="P79" s="13">
        <v>0</v>
      </c>
      <c r="Q79" s="112">
        <v>0</v>
      </c>
      <c r="R79" s="12">
        <v>0</v>
      </c>
      <c r="S79" s="13">
        <v>0</v>
      </c>
      <c r="T79" s="13">
        <v>0</v>
      </c>
      <c r="U79" s="14">
        <v>0</v>
      </c>
      <c r="V79" s="12">
        <v>0</v>
      </c>
      <c r="W79" s="13">
        <v>0</v>
      </c>
      <c r="X79" s="13">
        <v>0</v>
      </c>
      <c r="Y79" s="8">
        <f t="shared" si="5"/>
        <v>0</v>
      </c>
      <c r="Z79" s="12">
        <f t="shared" si="0"/>
        <v>0</v>
      </c>
      <c r="AA79" s="13">
        <f t="shared" si="1"/>
        <v>0</v>
      </c>
      <c r="AB79" s="13">
        <f t="shared" si="2"/>
        <v>0</v>
      </c>
      <c r="AC79" s="14">
        <f t="shared" si="3"/>
        <v>0</v>
      </c>
    </row>
    <row r="80" spans="1:29" ht="40.5" customHeight="1" thickBot="1" x14ac:dyDescent="0.3">
      <c r="A80" s="640"/>
      <c r="B80" s="660"/>
      <c r="C80" s="469"/>
      <c r="D80" s="671"/>
      <c r="E80" s="479"/>
      <c r="F80" s="660"/>
      <c r="G80" s="469"/>
      <c r="H80" s="646"/>
      <c r="I80" s="87" t="s">
        <v>214</v>
      </c>
      <c r="J80" s="17">
        <v>0</v>
      </c>
      <c r="K80" s="18">
        <v>0</v>
      </c>
      <c r="L80" s="18">
        <v>0</v>
      </c>
      <c r="M80" s="19">
        <v>551</v>
      </c>
      <c r="N80" s="99">
        <v>0</v>
      </c>
      <c r="O80" s="18">
        <v>0</v>
      </c>
      <c r="P80" s="18">
        <v>0</v>
      </c>
      <c r="Q80" s="113">
        <v>300</v>
      </c>
      <c r="R80" s="17">
        <v>0</v>
      </c>
      <c r="S80" s="18">
        <v>0</v>
      </c>
      <c r="T80" s="18">
        <v>0</v>
      </c>
      <c r="U80" s="119">
        <v>34</v>
      </c>
      <c r="V80" s="17">
        <v>0</v>
      </c>
      <c r="W80" s="18">
        <v>0</v>
      </c>
      <c r="X80" s="18">
        <v>0</v>
      </c>
      <c r="Y80" s="19">
        <v>0</v>
      </c>
      <c r="Z80" s="35">
        <f t="shared" ref="Z80:Z143" si="6">J80+N80+R80+V80</f>
        <v>0</v>
      </c>
      <c r="AA80" s="36">
        <f t="shared" ref="AA80:AA143" si="7">K80+O80+S80+W80</f>
        <v>0</v>
      </c>
      <c r="AB80" s="36">
        <f t="shared" ref="AB80:AB143" si="8">L80+P80+T80+X80</f>
        <v>0</v>
      </c>
      <c r="AC80" s="37">
        <f>M80+Q80+U80+Y80</f>
        <v>885</v>
      </c>
    </row>
    <row r="81" spans="1:29" ht="26.1" customHeight="1" x14ac:dyDescent="0.25">
      <c r="A81" s="641" t="s">
        <v>175</v>
      </c>
      <c r="B81" s="660"/>
      <c r="C81" s="469"/>
      <c r="D81" s="671"/>
      <c r="E81" s="479"/>
      <c r="F81" s="660"/>
      <c r="G81" s="469"/>
      <c r="H81" s="472" t="s">
        <v>18</v>
      </c>
      <c r="I81" s="74" t="s">
        <v>19</v>
      </c>
      <c r="J81" s="6">
        <v>0</v>
      </c>
      <c r="K81" s="7">
        <v>0</v>
      </c>
      <c r="L81" s="7">
        <v>0</v>
      </c>
      <c r="M81" s="8">
        <v>0</v>
      </c>
      <c r="N81" s="76">
        <v>0</v>
      </c>
      <c r="O81" s="7">
        <v>0</v>
      </c>
      <c r="P81" s="7">
        <v>0</v>
      </c>
      <c r="Q81" s="75">
        <v>0</v>
      </c>
      <c r="R81" s="6">
        <v>0</v>
      </c>
      <c r="S81" s="7">
        <v>0</v>
      </c>
      <c r="T81" s="7">
        <v>0</v>
      </c>
      <c r="U81" s="8">
        <v>15</v>
      </c>
      <c r="V81" s="6">
        <v>0</v>
      </c>
      <c r="W81" s="7">
        <v>0</v>
      </c>
      <c r="X81" s="7">
        <v>0</v>
      </c>
      <c r="Y81" s="8">
        <f>SUM(V81:X81)</f>
        <v>0</v>
      </c>
      <c r="Z81" s="6">
        <f t="shared" si="6"/>
        <v>0</v>
      </c>
      <c r="AA81" s="7">
        <f t="shared" si="7"/>
        <v>0</v>
      </c>
      <c r="AB81" s="7">
        <f t="shared" si="8"/>
        <v>0</v>
      </c>
      <c r="AC81" s="8">
        <f t="shared" ref="AC81:AC143" si="9">SUM(Z81:AB81)</f>
        <v>0</v>
      </c>
    </row>
    <row r="82" spans="1:29" ht="26.1" customHeight="1" x14ac:dyDescent="0.25">
      <c r="A82" s="639"/>
      <c r="B82" s="660"/>
      <c r="C82" s="469"/>
      <c r="D82" s="671"/>
      <c r="E82" s="479"/>
      <c r="F82" s="660"/>
      <c r="G82" s="469"/>
      <c r="H82" s="472"/>
      <c r="I82" s="52" t="s">
        <v>41</v>
      </c>
      <c r="J82" s="9">
        <v>0</v>
      </c>
      <c r="K82" s="10">
        <v>0</v>
      </c>
      <c r="L82" s="10">
        <v>0</v>
      </c>
      <c r="M82" s="11">
        <v>0</v>
      </c>
      <c r="N82" s="71">
        <v>0</v>
      </c>
      <c r="O82" s="10">
        <v>0</v>
      </c>
      <c r="P82" s="10">
        <v>0</v>
      </c>
      <c r="Q82" s="70">
        <v>0</v>
      </c>
      <c r="R82" s="9">
        <v>0</v>
      </c>
      <c r="S82" s="10">
        <v>0</v>
      </c>
      <c r="T82" s="10">
        <v>0</v>
      </c>
      <c r="U82" s="11">
        <v>19</v>
      </c>
      <c r="V82" s="9">
        <v>0</v>
      </c>
      <c r="W82" s="10">
        <v>0</v>
      </c>
      <c r="X82" s="10">
        <v>0</v>
      </c>
      <c r="Y82" s="8">
        <f t="shared" ref="Y82:Y89" si="10">SUM(V82:X82)</f>
        <v>0</v>
      </c>
      <c r="Z82" s="9">
        <f t="shared" si="6"/>
        <v>0</v>
      </c>
      <c r="AA82" s="10">
        <f t="shared" si="7"/>
        <v>0</v>
      </c>
      <c r="AB82" s="10">
        <f t="shared" si="8"/>
        <v>0</v>
      </c>
      <c r="AC82" s="11">
        <f t="shared" si="9"/>
        <v>0</v>
      </c>
    </row>
    <row r="83" spans="1:29" ht="26.1" customHeight="1" x14ac:dyDescent="0.25">
      <c r="A83" s="639"/>
      <c r="B83" s="660"/>
      <c r="C83" s="469"/>
      <c r="D83" s="671"/>
      <c r="E83" s="479"/>
      <c r="F83" s="660"/>
      <c r="G83" s="469"/>
      <c r="H83" s="472" t="s">
        <v>20</v>
      </c>
      <c r="I83" s="52" t="s">
        <v>42</v>
      </c>
      <c r="J83" s="9">
        <v>0</v>
      </c>
      <c r="K83" s="10">
        <v>0</v>
      </c>
      <c r="L83" s="10">
        <v>0</v>
      </c>
      <c r="M83" s="11">
        <v>0</v>
      </c>
      <c r="N83" s="71">
        <v>0</v>
      </c>
      <c r="O83" s="10">
        <v>0</v>
      </c>
      <c r="P83" s="10">
        <v>0</v>
      </c>
      <c r="Q83" s="70">
        <v>0</v>
      </c>
      <c r="R83" s="9">
        <v>0</v>
      </c>
      <c r="S83" s="10">
        <v>0</v>
      </c>
      <c r="T83" s="10">
        <v>0</v>
      </c>
      <c r="U83" s="11">
        <v>0</v>
      </c>
      <c r="V83" s="9">
        <v>0</v>
      </c>
      <c r="W83" s="10">
        <v>0</v>
      </c>
      <c r="X83" s="10">
        <v>0</v>
      </c>
      <c r="Y83" s="8">
        <f t="shared" si="10"/>
        <v>0</v>
      </c>
      <c r="Z83" s="9">
        <f t="shared" si="6"/>
        <v>0</v>
      </c>
      <c r="AA83" s="10">
        <f t="shared" si="7"/>
        <v>0</v>
      </c>
      <c r="AB83" s="10">
        <f t="shared" si="8"/>
        <v>0</v>
      </c>
      <c r="AC83" s="11">
        <f t="shared" si="9"/>
        <v>0</v>
      </c>
    </row>
    <row r="84" spans="1:29" ht="26.1" customHeight="1" thickBot="1" x14ac:dyDescent="0.3">
      <c r="A84" s="639"/>
      <c r="B84" s="660"/>
      <c r="C84" s="469"/>
      <c r="D84" s="671"/>
      <c r="E84" s="678"/>
      <c r="F84" s="634"/>
      <c r="G84" s="679"/>
      <c r="H84" s="647"/>
      <c r="I84" s="91" t="s">
        <v>21</v>
      </c>
      <c r="J84" s="12">
        <v>0</v>
      </c>
      <c r="K84" s="13">
        <v>0</v>
      </c>
      <c r="L84" s="13">
        <v>0</v>
      </c>
      <c r="M84" s="14">
        <v>0</v>
      </c>
      <c r="N84" s="98">
        <v>0</v>
      </c>
      <c r="O84" s="13">
        <v>0</v>
      </c>
      <c r="P84" s="13">
        <v>0</v>
      </c>
      <c r="Q84" s="112">
        <v>0</v>
      </c>
      <c r="R84" s="12">
        <v>0</v>
      </c>
      <c r="S84" s="13">
        <v>0</v>
      </c>
      <c r="T84" s="13">
        <v>0</v>
      </c>
      <c r="U84" s="14">
        <v>0</v>
      </c>
      <c r="V84" s="12">
        <v>0</v>
      </c>
      <c r="W84" s="13">
        <v>0</v>
      </c>
      <c r="X84" s="13">
        <v>0</v>
      </c>
      <c r="Y84" s="131">
        <f t="shared" si="10"/>
        <v>0</v>
      </c>
      <c r="Z84" s="12">
        <f t="shared" si="6"/>
        <v>0</v>
      </c>
      <c r="AA84" s="13">
        <f t="shared" si="7"/>
        <v>0</v>
      </c>
      <c r="AB84" s="13">
        <f t="shared" si="8"/>
        <v>0</v>
      </c>
      <c r="AC84" s="14">
        <f t="shared" si="9"/>
        <v>0</v>
      </c>
    </row>
    <row r="85" spans="1:29" ht="26.1" customHeight="1" x14ac:dyDescent="0.25">
      <c r="A85" s="639"/>
      <c r="B85" s="660"/>
      <c r="C85" s="469"/>
      <c r="D85" s="671"/>
      <c r="E85" s="478" t="s">
        <v>177</v>
      </c>
      <c r="F85" s="663"/>
      <c r="G85" s="484" t="s">
        <v>49</v>
      </c>
      <c r="H85" s="485" t="s">
        <v>17</v>
      </c>
      <c r="I85" s="79" t="s">
        <v>35</v>
      </c>
      <c r="J85" s="23">
        <v>0</v>
      </c>
      <c r="K85" s="24">
        <v>0</v>
      </c>
      <c r="L85" s="24">
        <v>0</v>
      </c>
      <c r="M85" s="25">
        <v>0</v>
      </c>
      <c r="N85" s="97">
        <v>0</v>
      </c>
      <c r="O85" s="24">
        <v>0</v>
      </c>
      <c r="P85" s="24">
        <v>0</v>
      </c>
      <c r="Q85" s="111">
        <v>0</v>
      </c>
      <c r="R85" s="23">
        <v>0</v>
      </c>
      <c r="S85" s="24">
        <v>0</v>
      </c>
      <c r="T85" s="24">
        <v>0</v>
      </c>
      <c r="U85" s="25">
        <v>0</v>
      </c>
      <c r="V85" s="23">
        <v>0</v>
      </c>
      <c r="W85" s="24">
        <v>0</v>
      </c>
      <c r="X85" s="24">
        <v>0</v>
      </c>
      <c r="Y85" s="25">
        <f t="shared" si="10"/>
        <v>0</v>
      </c>
      <c r="Z85" s="23">
        <f t="shared" si="6"/>
        <v>0</v>
      </c>
      <c r="AA85" s="24">
        <f t="shared" si="7"/>
        <v>0</v>
      </c>
      <c r="AB85" s="24">
        <f t="shared" si="8"/>
        <v>0</v>
      </c>
      <c r="AC85" s="25">
        <f t="shared" si="9"/>
        <v>0</v>
      </c>
    </row>
    <row r="86" spans="1:29" ht="26.1" customHeight="1" x14ac:dyDescent="0.25">
      <c r="A86" s="639"/>
      <c r="B86" s="660"/>
      <c r="C86" s="469"/>
      <c r="D86" s="671"/>
      <c r="E86" s="479"/>
      <c r="F86" s="660"/>
      <c r="G86" s="469"/>
      <c r="H86" s="472"/>
      <c r="I86" s="80" t="s">
        <v>36</v>
      </c>
      <c r="J86" s="9">
        <v>0</v>
      </c>
      <c r="K86" s="10">
        <v>0</v>
      </c>
      <c r="L86" s="10">
        <v>0</v>
      </c>
      <c r="M86" s="11">
        <v>0</v>
      </c>
      <c r="N86" s="71">
        <v>0</v>
      </c>
      <c r="O86" s="10">
        <v>0</v>
      </c>
      <c r="P86" s="10">
        <v>0</v>
      </c>
      <c r="Q86" s="70">
        <v>0</v>
      </c>
      <c r="R86" s="9">
        <v>0</v>
      </c>
      <c r="S86" s="10">
        <v>0</v>
      </c>
      <c r="T86" s="10">
        <v>0</v>
      </c>
      <c r="U86" s="11">
        <v>0</v>
      </c>
      <c r="V86" s="9">
        <v>0</v>
      </c>
      <c r="W86" s="10">
        <v>0</v>
      </c>
      <c r="X86" s="10">
        <v>0</v>
      </c>
      <c r="Y86" s="8">
        <f t="shared" si="10"/>
        <v>0</v>
      </c>
      <c r="Z86" s="9">
        <f t="shared" si="6"/>
        <v>0</v>
      </c>
      <c r="AA86" s="10">
        <f t="shared" si="7"/>
        <v>0</v>
      </c>
      <c r="AB86" s="10">
        <f t="shared" si="8"/>
        <v>0</v>
      </c>
      <c r="AC86" s="11">
        <f t="shared" si="9"/>
        <v>0</v>
      </c>
    </row>
    <row r="87" spans="1:29" ht="26.1" customHeight="1" x14ac:dyDescent="0.25">
      <c r="A87" s="639"/>
      <c r="B87" s="660"/>
      <c r="C87" s="469"/>
      <c r="D87" s="671"/>
      <c r="E87" s="479"/>
      <c r="F87" s="660"/>
      <c r="G87" s="469"/>
      <c r="H87" s="472"/>
      <c r="I87" s="80" t="s">
        <v>37</v>
      </c>
      <c r="J87" s="9">
        <v>0</v>
      </c>
      <c r="K87" s="10">
        <v>0</v>
      </c>
      <c r="L87" s="10">
        <v>0</v>
      </c>
      <c r="M87" s="11">
        <v>0</v>
      </c>
      <c r="N87" s="71">
        <v>0</v>
      </c>
      <c r="O87" s="10">
        <v>0</v>
      </c>
      <c r="P87" s="10">
        <v>0</v>
      </c>
      <c r="Q87" s="70">
        <v>0</v>
      </c>
      <c r="R87" s="9">
        <v>0</v>
      </c>
      <c r="S87" s="10">
        <v>0</v>
      </c>
      <c r="T87" s="10">
        <v>0</v>
      </c>
      <c r="U87" s="11">
        <v>0</v>
      </c>
      <c r="V87" s="9">
        <v>0</v>
      </c>
      <c r="W87" s="10">
        <v>0</v>
      </c>
      <c r="X87" s="10">
        <v>0</v>
      </c>
      <c r="Y87" s="8">
        <f t="shared" si="10"/>
        <v>0</v>
      </c>
      <c r="Z87" s="9">
        <f t="shared" si="6"/>
        <v>0</v>
      </c>
      <c r="AA87" s="10">
        <f t="shared" si="7"/>
        <v>0</v>
      </c>
      <c r="AB87" s="10">
        <f t="shared" si="8"/>
        <v>0</v>
      </c>
      <c r="AC87" s="11">
        <f t="shared" si="9"/>
        <v>0</v>
      </c>
    </row>
    <row r="88" spans="1:29" ht="26.1" customHeight="1" x14ac:dyDescent="0.25">
      <c r="A88" s="639"/>
      <c r="B88" s="660"/>
      <c r="C88" s="469"/>
      <c r="D88" s="671"/>
      <c r="E88" s="479"/>
      <c r="F88" s="660"/>
      <c r="G88" s="469"/>
      <c r="H88" s="472"/>
      <c r="I88" s="80" t="s">
        <v>38</v>
      </c>
      <c r="J88" s="9">
        <v>0</v>
      </c>
      <c r="K88" s="10">
        <v>0</v>
      </c>
      <c r="L88" s="10">
        <v>0</v>
      </c>
      <c r="M88" s="11">
        <v>0</v>
      </c>
      <c r="N88" s="71">
        <v>0</v>
      </c>
      <c r="O88" s="10">
        <v>0</v>
      </c>
      <c r="P88" s="10">
        <v>0</v>
      </c>
      <c r="Q88" s="70">
        <v>0</v>
      </c>
      <c r="R88" s="9">
        <v>0</v>
      </c>
      <c r="S88" s="10">
        <v>0</v>
      </c>
      <c r="T88" s="10">
        <v>0</v>
      </c>
      <c r="U88" s="11">
        <v>0</v>
      </c>
      <c r="V88" s="9">
        <v>0</v>
      </c>
      <c r="W88" s="10">
        <v>0</v>
      </c>
      <c r="X88" s="10">
        <v>0</v>
      </c>
      <c r="Y88" s="8">
        <f t="shared" si="10"/>
        <v>0</v>
      </c>
      <c r="Z88" s="9">
        <f t="shared" si="6"/>
        <v>0</v>
      </c>
      <c r="AA88" s="10">
        <f t="shared" si="7"/>
        <v>0</v>
      </c>
      <c r="AB88" s="10">
        <f t="shared" si="8"/>
        <v>0</v>
      </c>
      <c r="AC88" s="11">
        <f t="shared" si="9"/>
        <v>0</v>
      </c>
    </row>
    <row r="89" spans="1:29" ht="26.1" customHeight="1" thickBot="1" x14ac:dyDescent="0.3">
      <c r="A89" s="639"/>
      <c r="B89" s="660"/>
      <c r="C89" s="469"/>
      <c r="D89" s="671"/>
      <c r="E89" s="479"/>
      <c r="F89" s="660"/>
      <c r="G89" s="469"/>
      <c r="H89" s="472"/>
      <c r="I89" s="81" t="s">
        <v>39</v>
      </c>
      <c r="J89" s="12">
        <v>0</v>
      </c>
      <c r="K89" s="13">
        <v>0</v>
      </c>
      <c r="L89" s="13">
        <v>0</v>
      </c>
      <c r="M89" s="14">
        <v>0</v>
      </c>
      <c r="N89" s="98">
        <v>0</v>
      </c>
      <c r="O89" s="13">
        <v>0</v>
      </c>
      <c r="P89" s="13">
        <v>0</v>
      </c>
      <c r="Q89" s="112">
        <v>0</v>
      </c>
      <c r="R89" s="12">
        <v>0</v>
      </c>
      <c r="S89" s="13">
        <v>0</v>
      </c>
      <c r="T89" s="13">
        <v>0</v>
      </c>
      <c r="U89" s="14">
        <v>0</v>
      </c>
      <c r="V89" s="12">
        <v>0</v>
      </c>
      <c r="W89" s="13">
        <v>0</v>
      </c>
      <c r="X89" s="13">
        <v>0</v>
      </c>
      <c r="Y89" s="8">
        <f t="shared" si="10"/>
        <v>0</v>
      </c>
      <c r="Z89" s="12">
        <f t="shared" si="6"/>
        <v>0</v>
      </c>
      <c r="AA89" s="13">
        <f t="shared" si="7"/>
        <v>0</v>
      </c>
      <c r="AB89" s="13">
        <f t="shared" si="8"/>
        <v>0</v>
      </c>
      <c r="AC89" s="14">
        <f t="shared" si="9"/>
        <v>0</v>
      </c>
    </row>
    <row r="90" spans="1:29" ht="43.5" customHeight="1" thickBot="1" x14ac:dyDescent="0.3">
      <c r="A90" s="639"/>
      <c r="B90" s="660"/>
      <c r="C90" s="469"/>
      <c r="D90" s="671"/>
      <c r="E90" s="479"/>
      <c r="F90" s="660"/>
      <c r="G90" s="469"/>
      <c r="H90" s="646"/>
      <c r="I90" s="87" t="s">
        <v>214</v>
      </c>
      <c r="J90" s="17">
        <v>0</v>
      </c>
      <c r="K90" s="18">
        <v>0</v>
      </c>
      <c r="L90" s="18">
        <v>0</v>
      </c>
      <c r="M90" s="19">
        <v>0</v>
      </c>
      <c r="N90" s="99">
        <v>0</v>
      </c>
      <c r="O90" s="18">
        <v>0</v>
      </c>
      <c r="P90" s="18">
        <v>0</v>
      </c>
      <c r="Q90" s="77">
        <v>0</v>
      </c>
      <c r="R90" s="17">
        <v>0</v>
      </c>
      <c r="S90" s="18">
        <v>0</v>
      </c>
      <c r="T90" s="18">
        <v>0</v>
      </c>
      <c r="U90" s="19">
        <v>0</v>
      </c>
      <c r="V90" s="17">
        <v>0</v>
      </c>
      <c r="W90" s="18">
        <v>0</v>
      </c>
      <c r="X90" s="18">
        <v>0</v>
      </c>
      <c r="Y90" s="19">
        <v>0</v>
      </c>
      <c r="Z90" s="35">
        <f t="shared" si="6"/>
        <v>0</v>
      </c>
      <c r="AA90" s="36">
        <f t="shared" si="7"/>
        <v>0</v>
      </c>
      <c r="AB90" s="36">
        <f t="shared" si="8"/>
        <v>0</v>
      </c>
      <c r="AC90" s="37">
        <f>M90+Q90+U90+Y90</f>
        <v>0</v>
      </c>
    </row>
    <row r="91" spans="1:29" ht="26.1" customHeight="1" x14ac:dyDescent="0.25">
      <c r="A91" s="639"/>
      <c r="B91" s="660"/>
      <c r="C91" s="469"/>
      <c r="D91" s="671"/>
      <c r="E91" s="479"/>
      <c r="F91" s="660"/>
      <c r="G91" s="469"/>
      <c r="H91" s="472" t="s">
        <v>18</v>
      </c>
      <c r="I91" s="74" t="s">
        <v>19</v>
      </c>
      <c r="J91" s="6">
        <v>0</v>
      </c>
      <c r="K91" s="7">
        <v>0</v>
      </c>
      <c r="L91" s="7">
        <v>0</v>
      </c>
      <c r="M91" s="8">
        <v>0</v>
      </c>
      <c r="N91" s="76">
        <v>0</v>
      </c>
      <c r="O91" s="7">
        <v>0</v>
      </c>
      <c r="P91" s="7">
        <v>0</v>
      </c>
      <c r="Q91" s="75">
        <v>0</v>
      </c>
      <c r="R91" s="6">
        <v>0</v>
      </c>
      <c r="S91" s="7">
        <v>0</v>
      </c>
      <c r="T91" s="7">
        <v>0</v>
      </c>
      <c r="U91" s="8">
        <v>0</v>
      </c>
      <c r="V91" s="6">
        <v>0</v>
      </c>
      <c r="W91" s="7">
        <v>0</v>
      </c>
      <c r="X91" s="7">
        <v>0</v>
      </c>
      <c r="Y91" s="8">
        <v>0</v>
      </c>
      <c r="Z91" s="6">
        <f t="shared" si="6"/>
        <v>0</v>
      </c>
      <c r="AA91" s="7">
        <f t="shared" si="7"/>
        <v>0</v>
      </c>
      <c r="AB91" s="7">
        <f t="shared" si="8"/>
        <v>0</v>
      </c>
      <c r="AC91" s="8">
        <f t="shared" si="9"/>
        <v>0</v>
      </c>
    </row>
    <row r="92" spans="1:29" ht="26.1" customHeight="1" x14ac:dyDescent="0.25">
      <c r="A92" s="639"/>
      <c r="B92" s="660"/>
      <c r="C92" s="469"/>
      <c r="D92" s="671"/>
      <c r="E92" s="479"/>
      <c r="F92" s="660"/>
      <c r="G92" s="469"/>
      <c r="H92" s="472"/>
      <c r="I92" s="52" t="s">
        <v>41</v>
      </c>
      <c r="J92" s="9">
        <v>0</v>
      </c>
      <c r="K92" s="10">
        <v>0</v>
      </c>
      <c r="L92" s="10">
        <v>0</v>
      </c>
      <c r="M92" s="11">
        <v>0</v>
      </c>
      <c r="N92" s="71">
        <v>0</v>
      </c>
      <c r="O92" s="10">
        <v>0</v>
      </c>
      <c r="P92" s="10">
        <v>0</v>
      </c>
      <c r="Q92" s="70">
        <v>0</v>
      </c>
      <c r="R92" s="9">
        <v>0</v>
      </c>
      <c r="S92" s="10">
        <v>0</v>
      </c>
      <c r="T92" s="10">
        <v>0</v>
      </c>
      <c r="U92" s="11">
        <v>0</v>
      </c>
      <c r="V92" s="9">
        <v>0</v>
      </c>
      <c r="W92" s="10">
        <v>0</v>
      </c>
      <c r="X92" s="10">
        <v>0</v>
      </c>
      <c r="Y92" s="11">
        <v>0</v>
      </c>
      <c r="Z92" s="9">
        <f t="shared" si="6"/>
        <v>0</v>
      </c>
      <c r="AA92" s="10">
        <f t="shared" si="7"/>
        <v>0</v>
      </c>
      <c r="AB92" s="10">
        <f t="shared" si="8"/>
        <v>0</v>
      </c>
      <c r="AC92" s="11">
        <f t="shared" si="9"/>
        <v>0</v>
      </c>
    </row>
    <row r="93" spans="1:29" ht="26.1" customHeight="1" x14ac:dyDescent="0.25">
      <c r="A93" s="639"/>
      <c r="B93" s="660"/>
      <c r="C93" s="469"/>
      <c r="D93" s="671"/>
      <c r="E93" s="479"/>
      <c r="F93" s="660"/>
      <c r="G93" s="469"/>
      <c r="H93" s="472" t="s">
        <v>20</v>
      </c>
      <c r="I93" s="52" t="s">
        <v>42</v>
      </c>
      <c r="J93" s="9">
        <v>0</v>
      </c>
      <c r="K93" s="10">
        <v>0</v>
      </c>
      <c r="L93" s="10">
        <v>0</v>
      </c>
      <c r="M93" s="11">
        <v>0</v>
      </c>
      <c r="N93" s="71">
        <v>0</v>
      </c>
      <c r="O93" s="10">
        <v>0</v>
      </c>
      <c r="P93" s="10">
        <v>0</v>
      </c>
      <c r="Q93" s="70">
        <v>0</v>
      </c>
      <c r="R93" s="9">
        <v>0</v>
      </c>
      <c r="S93" s="10">
        <v>0</v>
      </c>
      <c r="T93" s="10">
        <v>0</v>
      </c>
      <c r="U93" s="11">
        <v>0</v>
      </c>
      <c r="V93" s="9">
        <v>0</v>
      </c>
      <c r="W93" s="10">
        <v>0</v>
      </c>
      <c r="X93" s="10">
        <v>0</v>
      </c>
      <c r="Y93" s="11">
        <v>0</v>
      </c>
      <c r="Z93" s="9">
        <f t="shared" si="6"/>
        <v>0</v>
      </c>
      <c r="AA93" s="10">
        <f t="shared" si="7"/>
        <v>0</v>
      </c>
      <c r="AB93" s="10">
        <f t="shared" si="8"/>
        <v>0</v>
      </c>
      <c r="AC93" s="11">
        <f t="shared" si="9"/>
        <v>0</v>
      </c>
    </row>
    <row r="94" spans="1:29" ht="26.1" customHeight="1" thickBot="1" x14ac:dyDescent="0.3">
      <c r="A94" s="639"/>
      <c r="B94" s="660"/>
      <c r="C94" s="469"/>
      <c r="D94" s="671"/>
      <c r="E94" s="480"/>
      <c r="F94" s="661"/>
      <c r="G94" s="470"/>
      <c r="H94" s="473"/>
      <c r="I94" s="53" t="s">
        <v>21</v>
      </c>
      <c r="J94" s="20">
        <v>0</v>
      </c>
      <c r="K94" s="21">
        <v>0</v>
      </c>
      <c r="L94" s="21">
        <v>0</v>
      </c>
      <c r="M94" s="22">
        <v>0</v>
      </c>
      <c r="N94" s="100">
        <v>0</v>
      </c>
      <c r="O94" s="21">
        <v>0</v>
      </c>
      <c r="P94" s="21">
        <v>0</v>
      </c>
      <c r="Q94" s="114">
        <v>0</v>
      </c>
      <c r="R94" s="20">
        <v>0</v>
      </c>
      <c r="S94" s="21">
        <v>0</v>
      </c>
      <c r="T94" s="21">
        <v>0</v>
      </c>
      <c r="U94" s="22">
        <v>0</v>
      </c>
      <c r="V94" s="20">
        <v>0</v>
      </c>
      <c r="W94" s="21">
        <v>0</v>
      </c>
      <c r="X94" s="21">
        <v>0</v>
      </c>
      <c r="Y94" s="22">
        <v>0</v>
      </c>
      <c r="Z94" s="20">
        <f t="shared" si="6"/>
        <v>0</v>
      </c>
      <c r="AA94" s="21">
        <f t="shared" si="7"/>
        <v>0</v>
      </c>
      <c r="AB94" s="21">
        <f t="shared" si="8"/>
        <v>0</v>
      </c>
      <c r="AC94" s="22">
        <f t="shared" si="9"/>
        <v>0</v>
      </c>
    </row>
    <row r="95" spans="1:29" ht="26.1" customHeight="1" x14ac:dyDescent="0.25">
      <c r="A95" s="639"/>
      <c r="B95" s="660"/>
      <c r="C95" s="469"/>
      <c r="D95" s="671"/>
      <c r="E95" s="478" t="s">
        <v>177</v>
      </c>
      <c r="F95" s="636"/>
      <c r="G95" s="468" t="s">
        <v>215</v>
      </c>
      <c r="H95" s="471" t="s">
        <v>17</v>
      </c>
      <c r="I95" s="83" t="s">
        <v>35</v>
      </c>
      <c r="J95" s="6">
        <v>0</v>
      </c>
      <c r="K95" s="7">
        <v>0</v>
      </c>
      <c r="L95" s="7">
        <v>0</v>
      </c>
      <c r="M95" s="8">
        <v>0</v>
      </c>
      <c r="N95" s="76">
        <v>0</v>
      </c>
      <c r="O95" s="7">
        <v>0</v>
      </c>
      <c r="P95" s="7">
        <v>0</v>
      </c>
      <c r="Q95" s="75">
        <v>0</v>
      </c>
      <c r="R95" s="6">
        <v>0</v>
      </c>
      <c r="S95" s="7">
        <v>0</v>
      </c>
      <c r="T95" s="7">
        <v>0</v>
      </c>
      <c r="U95" s="8">
        <v>0</v>
      </c>
      <c r="V95" s="6">
        <v>0</v>
      </c>
      <c r="W95" s="7">
        <v>0</v>
      </c>
      <c r="X95" s="7">
        <v>0</v>
      </c>
      <c r="Y95" s="8">
        <v>0</v>
      </c>
      <c r="Z95" s="6">
        <f t="shared" si="6"/>
        <v>0</v>
      </c>
      <c r="AA95" s="7">
        <f t="shared" si="7"/>
        <v>0</v>
      </c>
      <c r="AB95" s="7">
        <f t="shared" si="8"/>
        <v>0</v>
      </c>
      <c r="AC95" s="8">
        <f t="shared" si="9"/>
        <v>0</v>
      </c>
    </row>
    <row r="96" spans="1:29" ht="26.1" customHeight="1" x14ac:dyDescent="0.25">
      <c r="A96" s="639"/>
      <c r="B96" s="660"/>
      <c r="C96" s="469"/>
      <c r="D96" s="671"/>
      <c r="E96" s="479"/>
      <c r="F96" s="660"/>
      <c r="G96" s="469"/>
      <c r="H96" s="472"/>
      <c r="I96" s="80" t="s">
        <v>36</v>
      </c>
      <c r="J96" s="9">
        <v>0</v>
      </c>
      <c r="K96" s="10">
        <v>0</v>
      </c>
      <c r="L96" s="10">
        <v>0</v>
      </c>
      <c r="M96" s="11">
        <v>0</v>
      </c>
      <c r="N96" s="71">
        <v>0</v>
      </c>
      <c r="O96" s="10">
        <v>0</v>
      </c>
      <c r="P96" s="10">
        <v>0</v>
      </c>
      <c r="Q96" s="70">
        <v>0</v>
      </c>
      <c r="R96" s="9">
        <v>0</v>
      </c>
      <c r="S96" s="10">
        <v>0</v>
      </c>
      <c r="T96" s="10">
        <v>0</v>
      </c>
      <c r="U96" s="11">
        <v>0</v>
      </c>
      <c r="V96" s="9">
        <v>0</v>
      </c>
      <c r="W96" s="10">
        <v>0</v>
      </c>
      <c r="X96" s="10">
        <v>0</v>
      </c>
      <c r="Y96" s="11">
        <v>0</v>
      </c>
      <c r="Z96" s="9">
        <f t="shared" si="6"/>
        <v>0</v>
      </c>
      <c r="AA96" s="10">
        <f t="shared" si="7"/>
        <v>0</v>
      </c>
      <c r="AB96" s="10">
        <f t="shared" si="8"/>
        <v>0</v>
      </c>
      <c r="AC96" s="11">
        <f t="shared" si="9"/>
        <v>0</v>
      </c>
    </row>
    <row r="97" spans="1:29" ht="26.1" customHeight="1" x14ac:dyDescent="0.25">
      <c r="A97" s="639"/>
      <c r="B97" s="660"/>
      <c r="C97" s="469"/>
      <c r="D97" s="671"/>
      <c r="E97" s="479"/>
      <c r="F97" s="660"/>
      <c r="G97" s="469"/>
      <c r="H97" s="472"/>
      <c r="I97" s="80" t="s">
        <v>37</v>
      </c>
      <c r="J97" s="9">
        <v>0</v>
      </c>
      <c r="K97" s="10">
        <v>0</v>
      </c>
      <c r="L97" s="10">
        <v>0</v>
      </c>
      <c r="M97" s="11">
        <v>0</v>
      </c>
      <c r="N97" s="71">
        <v>0</v>
      </c>
      <c r="O97" s="10">
        <v>0</v>
      </c>
      <c r="P97" s="10">
        <v>0</v>
      </c>
      <c r="Q97" s="70">
        <v>0</v>
      </c>
      <c r="R97" s="9">
        <v>0</v>
      </c>
      <c r="S97" s="10">
        <v>0</v>
      </c>
      <c r="T97" s="10">
        <v>0</v>
      </c>
      <c r="U97" s="11">
        <v>0</v>
      </c>
      <c r="V97" s="9">
        <v>0</v>
      </c>
      <c r="W97" s="10">
        <v>0</v>
      </c>
      <c r="X97" s="10">
        <v>0</v>
      </c>
      <c r="Y97" s="11">
        <v>0</v>
      </c>
      <c r="Z97" s="9">
        <f t="shared" si="6"/>
        <v>0</v>
      </c>
      <c r="AA97" s="10">
        <f t="shared" si="7"/>
        <v>0</v>
      </c>
      <c r="AB97" s="10">
        <f t="shared" si="8"/>
        <v>0</v>
      </c>
      <c r="AC97" s="11">
        <f t="shared" si="9"/>
        <v>0</v>
      </c>
    </row>
    <row r="98" spans="1:29" ht="26.1" customHeight="1" x14ac:dyDescent="0.25">
      <c r="A98" s="639"/>
      <c r="B98" s="660"/>
      <c r="C98" s="469"/>
      <c r="D98" s="671"/>
      <c r="E98" s="479"/>
      <c r="F98" s="660"/>
      <c r="G98" s="469"/>
      <c r="H98" s="472"/>
      <c r="I98" s="80" t="s">
        <v>38</v>
      </c>
      <c r="J98" s="9">
        <v>0</v>
      </c>
      <c r="K98" s="10">
        <v>0</v>
      </c>
      <c r="L98" s="10">
        <v>0</v>
      </c>
      <c r="M98" s="11">
        <v>0</v>
      </c>
      <c r="N98" s="71">
        <v>0</v>
      </c>
      <c r="O98" s="10">
        <v>0</v>
      </c>
      <c r="P98" s="10">
        <v>0</v>
      </c>
      <c r="Q98" s="70">
        <v>0</v>
      </c>
      <c r="R98" s="9">
        <v>0</v>
      </c>
      <c r="S98" s="10">
        <v>0</v>
      </c>
      <c r="T98" s="10">
        <v>0</v>
      </c>
      <c r="U98" s="11">
        <v>0</v>
      </c>
      <c r="V98" s="9">
        <v>0</v>
      </c>
      <c r="W98" s="10">
        <v>0</v>
      </c>
      <c r="X98" s="10">
        <v>0</v>
      </c>
      <c r="Y98" s="11">
        <v>0</v>
      </c>
      <c r="Z98" s="9">
        <f t="shared" si="6"/>
        <v>0</v>
      </c>
      <c r="AA98" s="10">
        <f t="shared" si="7"/>
        <v>0</v>
      </c>
      <c r="AB98" s="10">
        <f t="shared" si="8"/>
        <v>0</v>
      </c>
      <c r="AC98" s="11">
        <f t="shared" si="9"/>
        <v>0</v>
      </c>
    </row>
    <row r="99" spans="1:29" ht="26.1" customHeight="1" thickBot="1" x14ac:dyDescent="0.3">
      <c r="A99" s="639"/>
      <c r="B99" s="660"/>
      <c r="C99" s="469"/>
      <c r="D99" s="671"/>
      <c r="E99" s="479"/>
      <c r="F99" s="660"/>
      <c r="G99" s="469"/>
      <c r="H99" s="472"/>
      <c r="I99" s="81" t="s">
        <v>39</v>
      </c>
      <c r="J99" s="12">
        <v>0</v>
      </c>
      <c r="K99" s="13">
        <v>0</v>
      </c>
      <c r="L99" s="13">
        <v>0</v>
      </c>
      <c r="M99" s="14">
        <v>0</v>
      </c>
      <c r="N99" s="98">
        <v>0</v>
      </c>
      <c r="O99" s="13">
        <v>0</v>
      </c>
      <c r="P99" s="13">
        <v>0</v>
      </c>
      <c r="Q99" s="112">
        <v>0</v>
      </c>
      <c r="R99" s="12">
        <v>0</v>
      </c>
      <c r="S99" s="13">
        <v>0</v>
      </c>
      <c r="T99" s="13">
        <v>0</v>
      </c>
      <c r="U99" s="14">
        <v>0</v>
      </c>
      <c r="V99" s="12">
        <v>0</v>
      </c>
      <c r="W99" s="13">
        <v>0</v>
      </c>
      <c r="X99" s="13">
        <v>0</v>
      </c>
      <c r="Y99" s="14">
        <v>0</v>
      </c>
      <c r="Z99" s="12">
        <f t="shared" si="6"/>
        <v>0</v>
      </c>
      <c r="AA99" s="13">
        <f t="shared" si="7"/>
        <v>0</v>
      </c>
      <c r="AB99" s="13">
        <f t="shared" si="8"/>
        <v>0</v>
      </c>
      <c r="AC99" s="14">
        <f t="shared" si="9"/>
        <v>0</v>
      </c>
    </row>
    <row r="100" spans="1:29" ht="39" customHeight="1" thickBot="1" x14ac:dyDescent="0.3">
      <c r="A100" s="639"/>
      <c r="B100" s="660"/>
      <c r="C100" s="469"/>
      <c r="D100" s="671"/>
      <c r="E100" s="479"/>
      <c r="F100" s="660"/>
      <c r="G100" s="469"/>
      <c r="H100" s="646"/>
      <c r="I100" s="87" t="s">
        <v>216</v>
      </c>
      <c r="J100" s="17">
        <v>0</v>
      </c>
      <c r="K100" s="18">
        <v>0</v>
      </c>
      <c r="L100" s="18">
        <v>0</v>
      </c>
      <c r="M100" s="19">
        <v>0</v>
      </c>
      <c r="N100" s="99">
        <v>0</v>
      </c>
      <c r="O100" s="18">
        <v>0</v>
      </c>
      <c r="P100" s="18">
        <v>0</v>
      </c>
      <c r="Q100" s="77">
        <v>0</v>
      </c>
      <c r="R100" s="17">
        <v>0</v>
      </c>
      <c r="S100" s="18">
        <v>0</v>
      </c>
      <c r="T100" s="18">
        <v>0</v>
      </c>
      <c r="U100" s="19">
        <v>0</v>
      </c>
      <c r="V100" s="17">
        <v>0</v>
      </c>
      <c r="W100" s="18">
        <v>0</v>
      </c>
      <c r="X100" s="18">
        <v>0</v>
      </c>
      <c r="Y100" s="19">
        <v>0</v>
      </c>
      <c r="Z100" s="35">
        <f t="shared" si="6"/>
        <v>0</v>
      </c>
      <c r="AA100" s="36">
        <f t="shared" si="7"/>
        <v>0</v>
      </c>
      <c r="AB100" s="36">
        <f t="shared" si="8"/>
        <v>0</v>
      </c>
      <c r="AC100" s="37">
        <f t="shared" si="9"/>
        <v>0</v>
      </c>
    </row>
    <row r="101" spans="1:29" ht="26.1" customHeight="1" x14ac:dyDescent="0.25">
      <c r="A101" s="639"/>
      <c r="B101" s="660"/>
      <c r="C101" s="469"/>
      <c r="D101" s="671"/>
      <c r="E101" s="479"/>
      <c r="F101" s="660"/>
      <c r="G101" s="469"/>
      <c r="H101" s="472" t="s">
        <v>18</v>
      </c>
      <c r="I101" s="74" t="s">
        <v>19</v>
      </c>
      <c r="J101" s="6">
        <v>0</v>
      </c>
      <c r="K101" s="7">
        <v>0</v>
      </c>
      <c r="L101" s="7">
        <v>0</v>
      </c>
      <c r="M101" s="8">
        <v>0</v>
      </c>
      <c r="N101" s="76">
        <v>0</v>
      </c>
      <c r="O101" s="7">
        <v>0</v>
      </c>
      <c r="P101" s="7">
        <v>0</v>
      </c>
      <c r="Q101" s="75">
        <v>0</v>
      </c>
      <c r="R101" s="6">
        <v>0</v>
      </c>
      <c r="S101" s="7">
        <v>0</v>
      </c>
      <c r="T101" s="7">
        <v>0</v>
      </c>
      <c r="U101" s="8">
        <v>0</v>
      </c>
      <c r="V101" s="6">
        <v>0</v>
      </c>
      <c r="W101" s="7">
        <v>0</v>
      </c>
      <c r="X101" s="7">
        <v>0</v>
      </c>
      <c r="Y101" s="8">
        <v>0</v>
      </c>
      <c r="Z101" s="6">
        <f t="shared" si="6"/>
        <v>0</v>
      </c>
      <c r="AA101" s="7">
        <f t="shared" si="7"/>
        <v>0</v>
      </c>
      <c r="AB101" s="7">
        <f t="shared" si="8"/>
        <v>0</v>
      </c>
      <c r="AC101" s="8">
        <f t="shared" si="9"/>
        <v>0</v>
      </c>
    </row>
    <row r="102" spans="1:29" ht="26.1" customHeight="1" x14ac:dyDescent="0.25">
      <c r="A102" s="639"/>
      <c r="B102" s="660"/>
      <c r="C102" s="469"/>
      <c r="D102" s="671"/>
      <c r="E102" s="479"/>
      <c r="F102" s="660"/>
      <c r="G102" s="469"/>
      <c r="H102" s="472"/>
      <c r="I102" s="52" t="s">
        <v>41</v>
      </c>
      <c r="J102" s="9">
        <v>0</v>
      </c>
      <c r="K102" s="10">
        <v>0</v>
      </c>
      <c r="L102" s="10">
        <v>0</v>
      </c>
      <c r="M102" s="11">
        <v>0</v>
      </c>
      <c r="N102" s="71">
        <v>0</v>
      </c>
      <c r="O102" s="10">
        <v>0</v>
      </c>
      <c r="P102" s="10">
        <v>0</v>
      </c>
      <c r="Q102" s="70">
        <v>0</v>
      </c>
      <c r="R102" s="9">
        <v>0</v>
      </c>
      <c r="S102" s="10">
        <v>0</v>
      </c>
      <c r="T102" s="10">
        <v>0</v>
      </c>
      <c r="U102" s="11">
        <v>0</v>
      </c>
      <c r="V102" s="9">
        <v>0</v>
      </c>
      <c r="W102" s="10">
        <v>0</v>
      </c>
      <c r="X102" s="10">
        <v>0</v>
      </c>
      <c r="Y102" s="11">
        <v>0</v>
      </c>
      <c r="Z102" s="9">
        <f t="shared" si="6"/>
        <v>0</v>
      </c>
      <c r="AA102" s="10">
        <f t="shared" si="7"/>
        <v>0</v>
      </c>
      <c r="AB102" s="10">
        <f t="shared" si="8"/>
        <v>0</v>
      </c>
      <c r="AC102" s="11">
        <f t="shared" si="9"/>
        <v>0</v>
      </c>
    </row>
    <row r="103" spans="1:29" ht="26.1" customHeight="1" x14ac:dyDescent="0.25">
      <c r="A103" s="639"/>
      <c r="B103" s="660"/>
      <c r="C103" s="469"/>
      <c r="D103" s="671"/>
      <c r="E103" s="479"/>
      <c r="F103" s="660"/>
      <c r="G103" s="469"/>
      <c r="H103" s="472" t="s">
        <v>20</v>
      </c>
      <c r="I103" s="52" t="s">
        <v>42</v>
      </c>
      <c r="J103" s="9">
        <v>0</v>
      </c>
      <c r="K103" s="10">
        <v>0</v>
      </c>
      <c r="L103" s="10">
        <v>0</v>
      </c>
      <c r="M103" s="11">
        <v>0</v>
      </c>
      <c r="N103" s="71">
        <v>0</v>
      </c>
      <c r="O103" s="10">
        <v>0</v>
      </c>
      <c r="P103" s="10">
        <v>0</v>
      </c>
      <c r="Q103" s="70">
        <v>0</v>
      </c>
      <c r="R103" s="9">
        <v>0</v>
      </c>
      <c r="S103" s="10">
        <v>0</v>
      </c>
      <c r="T103" s="10">
        <v>0</v>
      </c>
      <c r="U103" s="11">
        <v>0</v>
      </c>
      <c r="V103" s="9">
        <v>0</v>
      </c>
      <c r="W103" s="10">
        <v>0</v>
      </c>
      <c r="X103" s="10">
        <v>0</v>
      </c>
      <c r="Y103" s="11">
        <v>0</v>
      </c>
      <c r="Z103" s="9">
        <f t="shared" si="6"/>
        <v>0</v>
      </c>
      <c r="AA103" s="10">
        <f t="shared" si="7"/>
        <v>0</v>
      </c>
      <c r="AB103" s="10">
        <f t="shared" si="8"/>
        <v>0</v>
      </c>
      <c r="AC103" s="11">
        <f t="shared" si="9"/>
        <v>0</v>
      </c>
    </row>
    <row r="104" spans="1:29" ht="26.1" customHeight="1" thickBot="1" x14ac:dyDescent="0.3">
      <c r="A104" s="639"/>
      <c r="B104" s="660"/>
      <c r="C104" s="469"/>
      <c r="D104" s="671"/>
      <c r="E104" s="480"/>
      <c r="F104" s="634"/>
      <c r="G104" s="679"/>
      <c r="H104" s="647"/>
      <c r="I104" s="91" t="s">
        <v>21</v>
      </c>
      <c r="J104" s="12">
        <v>0</v>
      </c>
      <c r="K104" s="13">
        <v>0</v>
      </c>
      <c r="L104" s="13">
        <v>0</v>
      </c>
      <c r="M104" s="14">
        <v>0</v>
      </c>
      <c r="N104" s="98">
        <v>0</v>
      </c>
      <c r="O104" s="13">
        <v>0</v>
      </c>
      <c r="P104" s="13">
        <v>0</v>
      </c>
      <c r="Q104" s="112">
        <v>0</v>
      </c>
      <c r="R104" s="12">
        <v>0</v>
      </c>
      <c r="S104" s="13">
        <v>0</v>
      </c>
      <c r="T104" s="13">
        <v>0</v>
      </c>
      <c r="U104" s="14">
        <v>0</v>
      </c>
      <c r="V104" s="12">
        <v>0</v>
      </c>
      <c r="W104" s="13">
        <v>0</v>
      </c>
      <c r="X104" s="13">
        <v>0</v>
      </c>
      <c r="Y104" s="14">
        <v>0</v>
      </c>
      <c r="Z104" s="12">
        <f t="shared" si="6"/>
        <v>0</v>
      </c>
      <c r="AA104" s="13">
        <f t="shared" si="7"/>
        <v>0</v>
      </c>
      <c r="AB104" s="13">
        <f t="shared" si="8"/>
        <v>0</v>
      </c>
      <c r="AC104" s="14">
        <f t="shared" si="9"/>
        <v>0</v>
      </c>
    </row>
    <row r="105" spans="1:29" ht="26.1" customHeight="1" x14ac:dyDescent="0.25">
      <c r="A105" s="639"/>
      <c r="B105" s="660"/>
      <c r="C105" s="469"/>
      <c r="D105" s="671"/>
      <c r="E105" s="478" t="s">
        <v>178</v>
      </c>
      <c r="F105" s="663"/>
      <c r="G105" s="484" t="s">
        <v>118</v>
      </c>
      <c r="H105" s="485" t="s">
        <v>17</v>
      </c>
      <c r="I105" s="79" t="s">
        <v>35</v>
      </c>
      <c r="J105" s="23">
        <v>0</v>
      </c>
      <c r="K105" s="24">
        <v>0</v>
      </c>
      <c r="L105" s="24">
        <v>0</v>
      </c>
      <c r="M105" s="25">
        <v>0</v>
      </c>
      <c r="N105" s="97">
        <v>0</v>
      </c>
      <c r="O105" s="24">
        <v>0</v>
      </c>
      <c r="P105" s="24">
        <v>0</v>
      </c>
      <c r="Q105" s="111">
        <v>0</v>
      </c>
      <c r="R105" s="23">
        <v>0</v>
      </c>
      <c r="S105" s="24">
        <v>0</v>
      </c>
      <c r="T105" s="24">
        <v>0</v>
      </c>
      <c r="U105" s="25">
        <v>0</v>
      </c>
      <c r="V105" s="23">
        <v>0</v>
      </c>
      <c r="W105" s="24">
        <v>0</v>
      </c>
      <c r="X105" s="24">
        <v>0</v>
      </c>
      <c r="Y105" s="25">
        <v>0</v>
      </c>
      <c r="Z105" s="23">
        <f t="shared" si="6"/>
        <v>0</v>
      </c>
      <c r="AA105" s="24">
        <f t="shared" si="7"/>
        <v>0</v>
      </c>
      <c r="AB105" s="24">
        <f t="shared" si="8"/>
        <v>0</v>
      </c>
      <c r="AC105" s="25">
        <f t="shared" si="9"/>
        <v>0</v>
      </c>
    </row>
    <row r="106" spans="1:29" ht="26.1" customHeight="1" x14ac:dyDescent="0.25">
      <c r="A106" s="639"/>
      <c r="B106" s="660"/>
      <c r="C106" s="469"/>
      <c r="D106" s="671"/>
      <c r="E106" s="479"/>
      <c r="F106" s="660"/>
      <c r="G106" s="469"/>
      <c r="H106" s="472"/>
      <c r="I106" s="80" t="s">
        <v>36</v>
      </c>
      <c r="J106" s="9">
        <v>0</v>
      </c>
      <c r="K106" s="10">
        <v>0</v>
      </c>
      <c r="L106" s="10">
        <v>0</v>
      </c>
      <c r="M106" s="11">
        <v>0</v>
      </c>
      <c r="N106" s="71">
        <v>0</v>
      </c>
      <c r="O106" s="10">
        <v>0</v>
      </c>
      <c r="P106" s="10">
        <v>0</v>
      </c>
      <c r="Q106" s="70">
        <v>0</v>
      </c>
      <c r="R106" s="9">
        <v>0</v>
      </c>
      <c r="S106" s="10">
        <v>0</v>
      </c>
      <c r="T106" s="10">
        <v>0</v>
      </c>
      <c r="U106" s="11">
        <v>0</v>
      </c>
      <c r="V106" s="9">
        <v>0</v>
      </c>
      <c r="W106" s="10">
        <v>0</v>
      </c>
      <c r="X106" s="10">
        <v>0</v>
      </c>
      <c r="Y106" s="11">
        <v>0</v>
      </c>
      <c r="Z106" s="9">
        <f t="shared" si="6"/>
        <v>0</v>
      </c>
      <c r="AA106" s="10">
        <f t="shared" si="7"/>
        <v>0</v>
      </c>
      <c r="AB106" s="10">
        <f t="shared" si="8"/>
        <v>0</v>
      </c>
      <c r="AC106" s="11">
        <f t="shared" si="9"/>
        <v>0</v>
      </c>
    </row>
    <row r="107" spans="1:29" ht="26.1" customHeight="1" x14ac:dyDescent="0.25">
      <c r="A107" s="639"/>
      <c r="B107" s="660"/>
      <c r="C107" s="469"/>
      <c r="D107" s="671"/>
      <c r="E107" s="479"/>
      <c r="F107" s="660"/>
      <c r="G107" s="469"/>
      <c r="H107" s="472"/>
      <c r="I107" s="80" t="s">
        <v>37</v>
      </c>
      <c r="J107" s="9">
        <v>0</v>
      </c>
      <c r="K107" s="10">
        <v>0</v>
      </c>
      <c r="L107" s="10">
        <v>0</v>
      </c>
      <c r="M107" s="11">
        <v>0</v>
      </c>
      <c r="N107" s="71">
        <v>0</v>
      </c>
      <c r="O107" s="10">
        <v>0</v>
      </c>
      <c r="P107" s="10">
        <v>0</v>
      </c>
      <c r="Q107" s="70">
        <v>0</v>
      </c>
      <c r="R107" s="9">
        <v>0</v>
      </c>
      <c r="S107" s="10">
        <v>0</v>
      </c>
      <c r="T107" s="10">
        <v>0</v>
      </c>
      <c r="U107" s="11">
        <v>0</v>
      </c>
      <c r="V107" s="9">
        <v>0</v>
      </c>
      <c r="W107" s="10">
        <v>0</v>
      </c>
      <c r="X107" s="10">
        <v>0</v>
      </c>
      <c r="Y107" s="11">
        <v>0</v>
      </c>
      <c r="Z107" s="9">
        <f t="shared" si="6"/>
        <v>0</v>
      </c>
      <c r="AA107" s="10">
        <f t="shared" si="7"/>
        <v>0</v>
      </c>
      <c r="AB107" s="10">
        <f t="shared" si="8"/>
        <v>0</v>
      </c>
      <c r="AC107" s="11">
        <f t="shared" si="9"/>
        <v>0</v>
      </c>
    </row>
    <row r="108" spans="1:29" ht="26.1" customHeight="1" x14ac:dyDescent="0.25">
      <c r="A108" s="639"/>
      <c r="B108" s="660"/>
      <c r="C108" s="469"/>
      <c r="D108" s="671"/>
      <c r="E108" s="479"/>
      <c r="F108" s="660"/>
      <c r="G108" s="469"/>
      <c r="H108" s="472"/>
      <c r="I108" s="80" t="s">
        <v>38</v>
      </c>
      <c r="J108" s="9">
        <v>0</v>
      </c>
      <c r="K108" s="10">
        <v>0</v>
      </c>
      <c r="L108" s="10">
        <v>0</v>
      </c>
      <c r="M108" s="11">
        <v>0</v>
      </c>
      <c r="N108" s="71">
        <v>0</v>
      </c>
      <c r="O108" s="10">
        <v>0</v>
      </c>
      <c r="P108" s="10">
        <v>0</v>
      </c>
      <c r="Q108" s="70">
        <v>0</v>
      </c>
      <c r="R108" s="9">
        <v>0</v>
      </c>
      <c r="S108" s="10">
        <v>0</v>
      </c>
      <c r="T108" s="10">
        <v>0</v>
      </c>
      <c r="U108" s="11">
        <v>0</v>
      </c>
      <c r="V108" s="9">
        <v>0</v>
      </c>
      <c r="W108" s="10">
        <v>0</v>
      </c>
      <c r="X108" s="10">
        <v>0</v>
      </c>
      <c r="Y108" s="11">
        <v>0</v>
      </c>
      <c r="Z108" s="9">
        <f t="shared" si="6"/>
        <v>0</v>
      </c>
      <c r="AA108" s="10">
        <f t="shared" si="7"/>
        <v>0</v>
      </c>
      <c r="AB108" s="10">
        <f t="shared" si="8"/>
        <v>0</v>
      </c>
      <c r="AC108" s="11">
        <f t="shared" si="9"/>
        <v>0</v>
      </c>
    </row>
    <row r="109" spans="1:29" ht="26.1" customHeight="1" thickBot="1" x14ac:dyDescent="0.3">
      <c r="A109" s="639"/>
      <c r="B109" s="660"/>
      <c r="C109" s="469"/>
      <c r="D109" s="671"/>
      <c r="E109" s="479"/>
      <c r="F109" s="660"/>
      <c r="G109" s="469"/>
      <c r="H109" s="472"/>
      <c r="I109" s="81" t="s">
        <v>39</v>
      </c>
      <c r="J109" s="12">
        <v>0</v>
      </c>
      <c r="K109" s="13">
        <v>0</v>
      </c>
      <c r="L109" s="13">
        <v>0</v>
      </c>
      <c r="M109" s="14">
        <v>0</v>
      </c>
      <c r="N109" s="98">
        <v>0</v>
      </c>
      <c r="O109" s="13">
        <v>0</v>
      </c>
      <c r="P109" s="13">
        <v>0</v>
      </c>
      <c r="Q109" s="112">
        <v>0</v>
      </c>
      <c r="R109" s="12">
        <v>0</v>
      </c>
      <c r="S109" s="13">
        <v>0</v>
      </c>
      <c r="T109" s="13">
        <v>0</v>
      </c>
      <c r="U109" s="14">
        <v>0</v>
      </c>
      <c r="V109" s="12">
        <v>0</v>
      </c>
      <c r="W109" s="13">
        <v>0</v>
      </c>
      <c r="X109" s="13">
        <v>0</v>
      </c>
      <c r="Y109" s="14">
        <v>0</v>
      </c>
      <c r="Z109" s="12">
        <f t="shared" si="6"/>
        <v>0</v>
      </c>
      <c r="AA109" s="13">
        <f t="shared" si="7"/>
        <v>0</v>
      </c>
      <c r="AB109" s="13">
        <f t="shared" si="8"/>
        <v>0</v>
      </c>
      <c r="AC109" s="14">
        <f t="shared" si="9"/>
        <v>0</v>
      </c>
    </row>
    <row r="110" spans="1:29" ht="41.25" customHeight="1" thickBot="1" x14ac:dyDescent="0.3">
      <c r="A110" s="639"/>
      <c r="B110" s="660"/>
      <c r="C110" s="469"/>
      <c r="D110" s="671"/>
      <c r="E110" s="479"/>
      <c r="F110" s="660"/>
      <c r="G110" s="469"/>
      <c r="H110" s="646"/>
      <c r="I110" s="87" t="s">
        <v>161</v>
      </c>
      <c r="J110" s="17">
        <v>0</v>
      </c>
      <c r="K110" s="18">
        <v>0</v>
      </c>
      <c r="L110" s="18">
        <v>0</v>
      </c>
      <c r="M110" s="19">
        <v>0</v>
      </c>
      <c r="N110" s="99">
        <v>0</v>
      </c>
      <c r="O110" s="18">
        <v>0</v>
      </c>
      <c r="P110" s="18">
        <v>0</v>
      </c>
      <c r="Q110" s="77">
        <v>0</v>
      </c>
      <c r="R110" s="17">
        <v>0</v>
      </c>
      <c r="S110" s="18">
        <v>0</v>
      </c>
      <c r="T110" s="18">
        <v>0</v>
      </c>
      <c r="U110" s="19">
        <v>0</v>
      </c>
      <c r="V110" s="17">
        <v>0</v>
      </c>
      <c r="W110" s="18">
        <v>0</v>
      </c>
      <c r="X110" s="18">
        <v>0</v>
      </c>
      <c r="Y110" s="19">
        <v>0</v>
      </c>
      <c r="Z110" s="35">
        <f t="shared" si="6"/>
        <v>0</v>
      </c>
      <c r="AA110" s="36">
        <f t="shared" si="7"/>
        <v>0</v>
      </c>
      <c r="AB110" s="36">
        <f t="shared" si="8"/>
        <v>0</v>
      </c>
      <c r="AC110" s="37">
        <f t="shared" si="9"/>
        <v>0</v>
      </c>
    </row>
    <row r="111" spans="1:29" ht="26.1" customHeight="1" x14ac:dyDescent="0.25">
      <c r="A111" s="639"/>
      <c r="B111" s="660"/>
      <c r="C111" s="469"/>
      <c r="D111" s="671"/>
      <c r="E111" s="479"/>
      <c r="F111" s="660"/>
      <c r="G111" s="469"/>
      <c r="H111" s="472" t="s">
        <v>18</v>
      </c>
      <c r="I111" s="74" t="s">
        <v>19</v>
      </c>
      <c r="J111" s="6">
        <v>0</v>
      </c>
      <c r="K111" s="7">
        <v>0</v>
      </c>
      <c r="L111" s="7">
        <v>0</v>
      </c>
      <c r="M111" s="8">
        <v>0</v>
      </c>
      <c r="N111" s="76">
        <v>0</v>
      </c>
      <c r="O111" s="7">
        <v>0</v>
      </c>
      <c r="P111" s="7">
        <v>0</v>
      </c>
      <c r="Q111" s="75">
        <v>0</v>
      </c>
      <c r="R111" s="6">
        <v>0</v>
      </c>
      <c r="S111" s="7">
        <v>0</v>
      </c>
      <c r="T111" s="7">
        <v>0</v>
      </c>
      <c r="U111" s="8">
        <v>0</v>
      </c>
      <c r="V111" s="6">
        <v>0</v>
      </c>
      <c r="W111" s="7">
        <v>0</v>
      </c>
      <c r="X111" s="7">
        <v>0</v>
      </c>
      <c r="Y111" s="8">
        <v>0</v>
      </c>
      <c r="Z111" s="6">
        <f t="shared" si="6"/>
        <v>0</v>
      </c>
      <c r="AA111" s="7">
        <f t="shared" si="7"/>
        <v>0</v>
      </c>
      <c r="AB111" s="7">
        <f t="shared" si="8"/>
        <v>0</v>
      </c>
      <c r="AC111" s="8">
        <f t="shared" si="9"/>
        <v>0</v>
      </c>
    </row>
    <row r="112" spans="1:29" ht="26.1" customHeight="1" x14ac:dyDescent="0.25">
      <c r="A112" s="639"/>
      <c r="B112" s="660"/>
      <c r="C112" s="469"/>
      <c r="D112" s="671"/>
      <c r="E112" s="479"/>
      <c r="F112" s="660"/>
      <c r="G112" s="469"/>
      <c r="H112" s="472"/>
      <c r="I112" s="52" t="s">
        <v>41</v>
      </c>
      <c r="J112" s="9">
        <v>0</v>
      </c>
      <c r="K112" s="10">
        <v>0</v>
      </c>
      <c r="L112" s="10">
        <v>0</v>
      </c>
      <c r="M112" s="11">
        <v>0</v>
      </c>
      <c r="N112" s="71">
        <v>0</v>
      </c>
      <c r="O112" s="10">
        <v>0</v>
      </c>
      <c r="P112" s="10">
        <v>0</v>
      </c>
      <c r="Q112" s="70">
        <v>0</v>
      </c>
      <c r="R112" s="9">
        <v>0</v>
      </c>
      <c r="S112" s="10">
        <v>0</v>
      </c>
      <c r="T112" s="10">
        <v>0</v>
      </c>
      <c r="U112" s="11">
        <v>0</v>
      </c>
      <c r="V112" s="9">
        <v>0</v>
      </c>
      <c r="W112" s="10">
        <v>0</v>
      </c>
      <c r="X112" s="10">
        <v>0</v>
      </c>
      <c r="Y112" s="11">
        <v>0</v>
      </c>
      <c r="Z112" s="9">
        <f t="shared" si="6"/>
        <v>0</v>
      </c>
      <c r="AA112" s="10">
        <f t="shared" si="7"/>
        <v>0</v>
      </c>
      <c r="AB112" s="10">
        <f t="shared" si="8"/>
        <v>0</v>
      </c>
      <c r="AC112" s="11">
        <f t="shared" si="9"/>
        <v>0</v>
      </c>
    </row>
    <row r="113" spans="1:32" ht="26.1" customHeight="1" x14ac:dyDescent="0.25">
      <c r="A113" s="639"/>
      <c r="B113" s="660"/>
      <c r="C113" s="469"/>
      <c r="D113" s="671"/>
      <c r="E113" s="479"/>
      <c r="F113" s="660"/>
      <c r="G113" s="469"/>
      <c r="H113" s="472" t="s">
        <v>20</v>
      </c>
      <c r="I113" s="52" t="s">
        <v>42</v>
      </c>
      <c r="J113" s="9">
        <v>0</v>
      </c>
      <c r="K113" s="10">
        <v>0</v>
      </c>
      <c r="L113" s="10">
        <v>0</v>
      </c>
      <c r="M113" s="11">
        <v>0</v>
      </c>
      <c r="N113" s="71">
        <v>0</v>
      </c>
      <c r="O113" s="10">
        <v>0</v>
      </c>
      <c r="P113" s="10">
        <v>0</v>
      </c>
      <c r="Q113" s="70">
        <v>0</v>
      </c>
      <c r="R113" s="9">
        <v>0</v>
      </c>
      <c r="S113" s="10">
        <v>0</v>
      </c>
      <c r="T113" s="10">
        <v>0</v>
      </c>
      <c r="U113" s="11">
        <v>0</v>
      </c>
      <c r="V113" s="9">
        <v>0</v>
      </c>
      <c r="W113" s="10">
        <v>0</v>
      </c>
      <c r="X113" s="10">
        <v>0</v>
      </c>
      <c r="Y113" s="11">
        <v>0</v>
      </c>
      <c r="Z113" s="9">
        <f t="shared" si="6"/>
        <v>0</v>
      </c>
      <c r="AA113" s="10">
        <f t="shared" si="7"/>
        <v>0</v>
      </c>
      <c r="AB113" s="10">
        <f t="shared" si="8"/>
        <v>0</v>
      </c>
      <c r="AC113" s="11">
        <f t="shared" si="9"/>
        <v>0</v>
      </c>
    </row>
    <row r="114" spans="1:32" ht="26.1" customHeight="1" thickBot="1" x14ac:dyDescent="0.3">
      <c r="A114" s="642"/>
      <c r="B114" s="661"/>
      <c r="C114" s="470"/>
      <c r="D114" s="672"/>
      <c r="E114" s="480"/>
      <c r="F114" s="661"/>
      <c r="G114" s="470"/>
      <c r="H114" s="473"/>
      <c r="I114" s="53" t="s">
        <v>21</v>
      </c>
      <c r="J114" s="20">
        <v>0</v>
      </c>
      <c r="K114" s="21">
        <v>0</v>
      </c>
      <c r="L114" s="21">
        <v>0</v>
      </c>
      <c r="M114" s="22">
        <v>0</v>
      </c>
      <c r="N114" s="100">
        <v>0</v>
      </c>
      <c r="O114" s="21">
        <v>0</v>
      </c>
      <c r="P114" s="21">
        <v>0</v>
      </c>
      <c r="Q114" s="114">
        <v>0</v>
      </c>
      <c r="R114" s="20">
        <v>0</v>
      </c>
      <c r="S114" s="21">
        <v>0</v>
      </c>
      <c r="T114" s="21">
        <v>0</v>
      </c>
      <c r="U114" s="22">
        <v>0</v>
      </c>
      <c r="V114" s="20">
        <v>0</v>
      </c>
      <c r="W114" s="21">
        <v>0</v>
      </c>
      <c r="X114" s="21">
        <v>0</v>
      </c>
      <c r="Y114" s="22">
        <v>0</v>
      </c>
      <c r="Z114" s="20">
        <f t="shared" si="6"/>
        <v>0</v>
      </c>
      <c r="AA114" s="21">
        <f t="shared" si="7"/>
        <v>0</v>
      </c>
      <c r="AB114" s="21">
        <f t="shared" si="8"/>
        <v>0</v>
      </c>
      <c r="AC114" s="22">
        <f t="shared" si="9"/>
        <v>0</v>
      </c>
    </row>
    <row r="115" spans="1:32" ht="26.1" customHeight="1" x14ac:dyDescent="0.25">
      <c r="A115" s="635" t="s">
        <v>179</v>
      </c>
      <c r="B115" s="636">
        <v>15508</v>
      </c>
      <c r="C115" s="468" t="s">
        <v>83</v>
      </c>
      <c r="D115" s="677" t="s">
        <v>84</v>
      </c>
      <c r="E115" s="651" t="s">
        <v>126</v>
      </c>
      <c r="F115" s="680">
        <v>600000</v>
      </c>
      <c r="G115" s="648" t="s">
        <v>217</v>
      </c>
      <c r="H115" s="681" t="s">
        <v>17</v>
      </c>
      <c r="I115" s="83" t="s">
        <v>35</v>
      </c>
      <c r="J115" s="108">
        <v>4</v>
      </c>
      <c r="K115" s="73">
        <v>12</v>
      </c>
      <c r="L115" s="73">
        <v>0</v>
      </c>
      <c r="M115" s="109">
        <f t="shared" ref="M115:M124" si="11">SUM(J115:L115)</f>
        <v>16</v>
      </c>
      <c r="N115" s="103">
        <v>9</v>
      </c>
      <c r="O115" s="73">
        <v>13</v>
      </c>
      <c r="P115" s="73">
        <v>0</v>
      </c>
      <c r="Q115" s="118">
        <f t="shared" ref="Q115:Q124" si="12">SUM(N115:P115)</f>
        <v>22</v>
      </c>
      <c r="R115" s="108">
        <v>31</v>
      </c>
      <c r="S115" s="73">
        <v>24</v>
      </c>
      <c r="T115" s="73">
        <v>0</v>
      </c>
      <c r="U115" s="109">
        <f t="shared" ref="U115:U124" si="13">SUM(R115:T115)</f>
        <v>55</v>
      </c>
      <c r="V115" s="108">
        <v>0</v>
      </c>
      <c r="W115" s="73">
        <v>0</v>
      </c>
      <c r="X115" s="73">
        <v>0</v>
      </c>
      <c r="Y115" s="109">
        <f t="shared" ref="Y115:Y124" si="14">SUM(V115:X115)</f>
        <v>0</v>
      </c>
      <c r="Z115" s="6">
        <f t="shared" si="6"/>
        <v>44</v>
      </c>
      <c r="AA115" s="7">
        <f t="shared" si="7"/>
        <v>49</v>
      </c>
      <c r="AB115" s="7">
        <f t="shared" si="8"/>
        <v>0</v>
      </c>
      <c r="AC115" s="8">
        <f t="shared" si="9"/>
        <v>93</v>
      </c>
    </row>
    <row r="116" spans="1:32" ht="26.1" customHeight="1" x14ac:dyDescent="0.25">
      <c r="A116" s="635"/>
      <c r="B116" s="660"/>
      <c r="C116" s="469"/>
      <c r="D116" s="671"/>
      <c r="E116" s="644"/>
      <c r="F116" s="482"/>
      <c r="G116" s="649"/>
      <c r="H116" s="682"/>
      <c r="I116" s="80" t="s">
        <v>36</v>
      </c>
      <c r="J116" s="104">
        <v>6</v>
      </c>
      <c r="K116" s="26">
        <v>2</v>
      </c>
      <c r="L116" s="26">
        <v>0</v>
      </c>
      <c r="M116" s="105">
        <f t="shared" si="11"/>
        <v>8</v>
      </c>
      <c r="N116" s="101">
        <v>3</v>
      </c>
      <c r="O116" s="26">
        <v>6</v>
      </c>
      <c r="P116" s="26">
        <v>0</v>
      </c>
      <c r="Q116" s="116">
        <f t="shared" si="12"/>
        <v>9</v>
      </c>
      <c r="R116" s="104">
        <v>12</v>
      </c>
      <c r="S116" s="26">
        <v>11</v>
      </c>
      <c r="T116" s="26">
        <v>0</v>
      </c>
      <c r="U116" s="105">
        <f t="shared" si="13"/>
        <v>23</v>
      </c>
      <c r="V116" s="104">
        <v>0</v>
      </c>
      <c r="W116" s="26">
        <v>0</v>
      </c>
      <c r="X116" s="26">
        <v>0</v>
      </c>
      <c r="Y116" s="105">
        <f t="shared" si="14"/>
        <v>0</v>
      </c>
      <c r="Z116" s="9">
        <f t="shared" si="6"/>
        <v>21</v>
      </c>
      <c r="AA116" s="10">
        <f t="shared" si="7"/>
        <v>19</v>
      </c>
      <c r="AB116" s="10">
        <f t="shared" si="8"/>
        <v>0</v>
      </c>
      <c r="AC116" s="11">
        <f t="shared" si="9"/>
        <v>40</v>
      </c>
    </row>
    <row r="117" spans="1:32" ht="26.1" customHeight="1" x14ac:dyDescent="0.25">
      <c r="A117" s="635"/>
      <c r="B117" s="660"/>
      <c r="C117" s="469"/>
      <c r="D117" s="671"/>
      <c r="E117" s="644"/>
      <c r="F117" s="482"/>
      <c r="G117" s="649"/>
      <c r="H117" s="682"/>
      <c r="I117" s="80" t="s">
        <v>37</v>
      </c>
      <c r="J117" s="104">
        <v>21</v>
      </c>
      <c r="K117" s="26">
        <v>8</v>
      </c>
      <c r="L117" s="26">
        <v>0</v>
      </c>
      <c r="M117" s="105">
        <f t="shared" si="11"/>
        <v>29</v>
      </c>
      <c r="N117" s="101">
        <v>17</v>
      </c>
      <c r="O117" s="26">
        <v>17</v>
      </c>
      <c r="P117" s="26">
        <v>0</v>
      </c>
      <c r="Q117" s="116">
        <f t="shared" si="12"/>
        <v>34</v>
      </c>
      <c r="R117" s="104">
        <v>29</v>
      </c>
      <c r="S117" s="26">
        <v>18</v>
      </c>
      <c r="T117" s="26">
        <v>0</v>
      </c>
      <c r="U117" s="105">
        <f t="shared" si="13"/>
        <v>47</v>
      </c>
      <c r="V117" s="104">
        <v>0</v>
      </c>
      <c r="W117" s="26">
        <v>0</v>
      </c>
      <c r="X117" s="26">
        <v>0</v>
      </c>
      <c r="Y117" s="105">
        <f t="shared" si="14"/>
        <v>0</v>
      </c>
      <c r="Z117" s="9">
        <f t="shared" si="6"/>
        <v>67</v>
      </c>
      <c r="AA117" s="10">
        <f t="shared" si="7"/>
        <v>43</v>
      </c>
      <c r="AB117" s="10">
        <f t="shared" si="8"/>
        <v>0</v>
      </c>
      <c r="AC117" s="11">
        <f t="shared" si="9"/>
        <v>110</v>
      </c>
    </row>
    <row r="118" spans="1:32" ht="26.1" customHeight="1" x14ac:dyDescent="0.25">
      <c r="A118" s="635"/>
      <c r="B118" s="660"/>
      <c r="C118" s="469"/>
      <c r="D118" s="671"/>
      <c r="E118" s="644"/>
      <c r="F118" s="482"/>
      <c r="G118" s="649"/>
      <c r="H118" s="682"/>
      <c r="I118" s="80" t="s">
        <v>38</v>
      </c>
      <c r="J118" s="104">
        <v>191</v>
      </c>
      <c r="K118" s="26">
        <v>30</v>
      </c>
      <c r="L118" s="26">
        <v>0</v>
      </c>
      <c r="M118" s="105">
        <f t="shared" si="11"/>
        <v>221</v>
      </c>
      <c r="N118" s="101">
        <v>248</v>
      </c>
      <c r="O118" s="26">
        <v>56</v>
      </c>
      <c r="P118" s="26">
        <v>0</v>
      </c>
      <c r="Q118" s="116">
        <f t="shared" si="12"/>
        <v>304</v>
      </c>
      <c r="R118" s="104">
        <v>253</v>
      </c>
      <c r="S118" s="26">
        <v>67</v>
      </c>
      <c r="T118" s="26">
        <v>0</v>
      </c>
      <c r="U118" s="105">
        <f t="shared" si="13"/>
        <v>320</v>
      </c>
      <c r="V118" s="104">
        <v>0</v>
      </c>
      <c r="W118" s="26">
        <v>0</v>
      </c>
      <c r="X118" s="26">
        <v>0</v>
      </c>
      <c r="Y118" s="105">
        <f t="shared" si="14"/>
        <v>0</v>
      </c>
      <c r="Z118" s="9">
        <f t="shared" si="6"/>
        <v>692</v>
      </c>
      <c r="AA118" s="10">
        <f t="shared" si="7"/>
        <v>153</v>
      </c>
      <c r="AB118" s="10">
        <f t="shared" si="8"/>
        <v>0</v>
      </c>
      <c r="AC118" s="11">
        <f t="shared" si="9"/>
        <v>845</v>
      </c>
    </row>
    <row r="119" spans="1:32" ht="26.1" customHeight="1" thickBot="1" x14ac:dyDescent="0.3">
      <c r="A119" s="635"/>
      <c r="B119" s="660"/>
      <c r="C119" s="469"/>
      <c r="D119" s="671"/>
      <c r="E119" s="644"/>
      <c r="F119" s="482"/>
      <c r="G119" s="649"/>
      <c r="H119" s="682"/>
      <c r="I119" s="81" t="s">
        <v>39</v>
      </c>
      <c r="J119" s="106">
        <v>71</v>
      </c>
      <c r="K119" s="72">
        <v>44</v>
      </c>
      <c r="L119" s="72">
        <v>0</v>
      </c>
      <c r="M119" s="107">
        <f t="shared" si="11"/>
        <v>115</v>
      </c>
      <c r="N119" s="102">
        <v>68</v>
      </c>
      <c r="O119" s="72">
        <v>74</v>
      </c>
      <c r="P119" s="72">
        <v>0</v>
      </c>
      <c r="Q119" s="117">
        <f t="shared" si="12"/>
        <v>142</v>
      </c>
      <c r="R119" s="106">
        <v>87</v>
      </c>
      <c r="S119" s="72">
        <v>94</v>
      </c>
      <c r="T119" s="72">
        <v>0</v>
      </c>
      <c r="U119" s="107">
        <f t="shared" si="13"/>
        <v>181</v>
      </c>
      <c r="V119" s="106">
        <v>0</v>
      </c>
      <c r="W119" s="72">
        <v>0</v>
      </c>
      <c r="X119" s="72">
        <v>0</v>
      </c>
      <c r="Y119" s="107">
        <f t="shared" si="14"/>
        <v>0</v>
      </c>
      <c r="Z119" s="12">
        <f t="shared" si="6"/>
        <v>226</v>
      </c>
      <c r="AA119" s="13">
        <f t="shared" si="7"/>
        <v>212</v>
      </c>
      <c r="AB119" s="13">
        <f t="shared" si="8"/>
        <v>0</v>
      </c>
      <c r="AC119" s="14">
        <f t="shared" si="9"/>
        <v>438</v>
      </c>
    </row>
    <row r="120" spans="1:32" ht="44.25" customHeight="1" thickBot="1" x14ac:dyDescent="0.3">
      <c r="A120" s="635"/>
      <c r="B120" s="660"/>
      <c r="C120" s="469"/>
      <c r="D120" s="671"/>
      <c r="E120" s="644"/>
      <c r="F120" s="482"/>
      <c r="G120" s="649"/>
      <c r="H120" s="683"/>
      <c r="I120" s="87" t="s">
        <v>218</v>
      </c>
      <c r="J120" s="17">
        <f>SUM(J115:J119)</f>
        <v>293</v>
      </c>
      <c r="K120" s="18">
        <f>SUM(K115:K119)</f>
        <v>96</v>
      </c>
      <c r="L120" s="18">
        <f>SUM(L115:L119)</f>
        <v>0</v>
      </c>
      <c r="M120" s="19">
        <f t="shared" si="11"/>
        <v>389</v>
      </c>
      <c r="N120" s="99">
        <f>SUM(N115:N119)</f>
        <v>345</v>
      </c>
      <c r="O120" s="18">
        <f>SUM(O115:O119)</f>
        <v>166</v>
      </c>
      <c r="P120" s="18">
        <f>SUM(P115:P119)</f>
        <v>0</v>
      </c>
      <c r="Q120" s="77">
        <f t="shared" si="12"/>
        <v>511</v>
      </c>
      <c r="R120" s="17">
        <f>SUM(R115:R119)</f>
        <v>412</v>
      </c>
      <c r="S120" s="18">
        <f>SUM(S115:S119)</f>
        <v>214</v>
      </c>
      <c r="T120" s="18">
        <f>SUM(T115:T119)</f>
        <v>0</v>
      </c>
      <c r="U120" s="19">
        <f t="shared" si="13"/>
        <v>626</v>
      </c>
      <c r="V120" s="17">
        <f>SUM(V115:V119)</f>
        <v>0</v>
      </c>
      <c r="W120" s="18">
        <f>SUM(W115:W119)</f>
        <v>0</v>
      </c>
      <c r="X120" s="18">
        <f>SUM(X115:X119)</f>
        <v>0</v>
      </c>
      <c r="Y120" s="19">
        <f t="shared" si="14"/>
        <v>0</v>
      </c>
      <c r="Z120" s="17">
        <f t="shared" si="6"/>
        <v>1050</v>
      </c>
      <c r="AA120" s="18">
        <f t="shared" si="7"/>
        <v>476</v>
      </c>
      <c r="AB120" s="18">
        <f t="shared" si="8"/>
        <v>0</v>
      </c>
      <c r="AC120" s="19">
        <f t="shared" si="9"/>
        <v>1526</v>
      </c>
      <c r="AE120" s="133"/>
      <c r="AF120" s="134"/>
    </row>
    <row r="121" spans="1:32" ht="26.1" customHeight="1" x14ac:dyDescent="0.25">
      <c r="A121" s="635"/>
      <c r="B121" s="660"/>
      <c r="C121" s="469"/>
      <c r="D121" s="671"/>
      <c r="E121" s="644"/>
      <c r="F121" s="482"/>
      <c r="G121" s="649"/>
      <c r="H121" s="682" t="s">
        <v>18</v>
      </c>
      <c r="I121" s="74" t="s">
        <v>19</v>
      </c>
      <c r="J121" s="108">
        <v>93</v>
      </c>
      <c r="K121" s="73">
        <v>66</v>
      </c>
      <c r="L121" s="73">
        <v>0</v>
      </c>
      <c r="M121" s="109">
        <f t="shared" si="11"/>
        <v>159</v>
      </c>
      <c r="N121" s="103">
        <v>186</v>
      </c>
      <c r="O121" s="73">
        <v>119</v>
      </c>
      <c r="P121" s="73">
        <v>0</v>
      </c>
      <c r="Q121" s="118">
        <f t="shared" si="12"/>
        <v>305</v>
      </c>
      <c r="R121" s="108">
        <v>268</v>
      </c>
      <c r="S121" s="73">
        <v>123</v>
      </c>
      <c r="T121" s="73">
        <v>0</v>
      </c>
      <c r="U121" s="109">
        <f t="shared" si="13"/>
        <v>391</v>
      </c>
      <c r="V121" s="108">
        <v>0</v>
      </c>
      <c r="W121" s="73">
        <v>0</v>
      </c>
      <c r="X121" s="73">
        <v>0</v>
      </c>
      <c r="Y121" s="109">
        <f t="shared" si="14"/>
        <v>0</v>
      </c>
      <c r="Z121" s="6">
        <f t="shared" si="6"/>
        <v>547</v>
      </c>
      <c r="AA121" s="7">
        <f t="shared" si="7"/>
        <v>308</v>
      </c>
      <c r="AB121" s="7">
        <f t="shared" si="8"/>
        <v>0</v>
      </c>
      <c r="AC121" s="8">
        <f t="shared" si="9"/>
        <v>855</v>
      </c>
    </row>
    <row r="122" spans="1:32" ht="26.1" customHeight="1" x14ac:dyDescent="0.25">
      <c r="A122" s="635"/>
      <c r="B122" s="660"/>
      <c r="C122" s="469"/>
      <c r="D122" s="671"/>
      <c r="E122" s="644"/>
      <c r="F122" s="482"/>
      <c r="G122" s="649"/>
      <c r="H122" s="682"/>
      <c r="I122" s="52" t="s">
        <v>41</v>
      </c>
      <c r="J122" s="104">
        <v>197</v>
      </c>
      <c r="K122" s="26">
        <v>29</v>
      </c>
      <c r="L122" s="26">
        <v>0</v>
      </c>
      <c r="M122" s="105">
        <f t="shared" si="11"/>
        <v>226</v>
      </c>
      <c r="N122" s="101">
        <v>134</v>
      </c>
      <c r="O122" s="26">
        <v>45</v>
      </c>
      <c r="P122" s="26">
        <v>0</v>
      </c>
      <c r="Q122" s="116">
        <f t="shared" si="12"/>
        <v>179</v>
      </c>
      <c r="R122" s="104">
        <v>129</v>
      </c>
      <c r="S122" s="26">
        <v>63</v>
      </c>
      <c r="T122" s="26">
        <v>0</v>
      </c>
      <c r="U122" s="105">
        <f t="shared" si="13"/>
        <v>192</v>
      </c>
      <c r="V122" s="104">
        <v>0</v>
      </c>
      <c r="W122" s="26">
        <v>0</v>
      </c>
      <c r="X122" s="26">
        <v>0</v>
      </c>
      <c r="Y122" s="105">
        <f t="shared" si="14"/>
        <v>0</v>
      </c>
      <c r="Z122" s="9">
        <f t="shared" si="6"/>
        <v>460</v>
      </c>
      <c r="AA122" s="10">
        <f t="shared" si="7"/>
        <v>137</v>
      </c>
      <c r="AB122" s="10">
        <f t="shared" si="8"/>
        <v>0</v>
      </c>
      <c r="AC122" s="11">
        <f t="shared" si="9"/>
        <v>597</v>
      </c>
    </row>
    <row r="123" spans="1:32" ht="26.1" customHeight="1" x14ac:dyDescent="0.25">
      <c r="A123" s="635"/>
      <c r="B123" s="660"/>
      <c r="C123" s="469"/>
      <c r="D123" s="671"/>
      <c r="E123" s="644"/>
      <c r="F123" s="482"/>
      <c r="G123" s="649"/>
      <c r="H123" s="682" t="s">
        <v>20</v>
      </c>
      <c r="I123" s="52" t="s">
        <v>42</v>
      </c>
      <c r="J123" s="104">
        <v>1</v>
      </c>
      <c r="K123" s="26">
        <v>2</v>
      </c>
      <c r="L123" s="26">
        <v>0</v>
      </c>
      <c r="M123" s="105">
        <f t="shared" si="11"/>
        <v>3</v>
      </c>
      <c r="N123" s="101">
        <v>3</v>
      </c>
      <c r="O123" s="26">
        <v>5</v>
      </c>
      <c r="P123" s="26">
        <v>0</v>
      </c>
      <c r="Q123" s="116">
        <f t="shared" si="12"/>
        <v>8</v>
      </c>
      <c r="R123" s="104">
        <v>4</v>
      </c>
      <c r="S123" s="26">
        <v>3</v>
      </c>
      <c r="T123" s="26">
        <v>0</v>
      </c>
      <c r="U123" s="105">
        <f t="shared" si="13"/>
        <v>7</v>
      </c>
      <c r="V123" s="104">
        <v>0</v>
      </c>
      <c r="W123" s="26">
        <v>0</v>
      </c>
      <c r="X123" s="26">
        <v>0</v>
      </c>
      <c r="Y123" s="105">
        <f t="shared" si="14"/>
        <v>0</v>
      </c>
      <c r="Z123" s="9">
        <f t="shared" si="6"/>
        <v>8</v>
      </c>
      <c r="AA123" s="10">
        <f t="shared" si="7"/>
        <v>10</v>
      </c>
      <c r="AB123" s="10">
        <f t="shared" si="8"/>
        <v>0</v>
      </c>
      <c r="AC123" s="11">
        <f t="shared" si="9"/>
        <v>18</v>
      </c>
    </row>
    <row r="124" spans="1:32" ht="26.1" customHeight="1" thickBot="1" x14ac:dyDescent="0.3">
      <c r="A124" s="635"/>
      <c r="B124" s="660"/>
      <c r="C124" s="469"/>
      <c r="D124" s="671"/>
      <c r="E124" s="652"/>
      <c r="F124" s="654"/>
      <c r="G124" s="650"/>
      <c r="H124" s="684"/>
      <c r="I124" s="91" t="s">
        <v>21</v>
      </c>
      <c r="J124" s="106">
        <v>1</v>
      </c>
      <c r="K124" s="72">
        <v>0</v>
      </c>
      <c r="L124" s="72">
        <v>0</v>
      </c>
      <c r="M124" s="107">
        <f t="shared" si="11"/>
        <v>1</v>
      </c>
      <c r="N124" s="102">
        <v>3</v>
      </c>
      <c r="O124" s="72">
        <v>9</v>
      </c>
      <c r="P124" s="72">
        <v>0</v>
      </c>
      <c r="Q124" s="117">
        <f t="shared" si="12"/>
        <v>12</v>
      </c>
      <c r="R124" s="106">
        <v>1</v>
      </c>
      <c r="S124" s="72">
        <v>12</v>
      </c>
      <c r="T124" s="72">
        <v>0</v>
      </c>
      <c r="U124" s="107">
        <f t="shared" si="13"/>
        <v>13</v>
      </c>
      <c r="V124" s="106">
        <v>0</v>
      </c>
      <c r="W124" s="72">
        <v>0</v>
      </c>
      <c r="X124" s="72">
        <v>0</v>
      </c>
      <c r="Y124" s="107">
        <f t="shared" si="14"/>
        <v>0</v>
      </c>
      <c r="Z124" s="12">
        <f t="shared" si="6"/>
        <v>5</v>
      </c>
      <c r="AA124" s="13">
        <f t="shared" si="7"/>
        <v>21</v>
      </c>
      <c r="AB124" s="13">
        <f t="shared" si="8"/>
        <v>0</v>
      </c>
      <c r="AC124" s="14">
        <f t="shared" si="9"/>
        <v>26</v>
      </c>
    </row>
    <row r="125" spans="1:32" ht="26.1" customHeight="1" x14ac:dyDescent="0.25">
      <c r="A125" s="635"/>
      <c r="B125" s="660"/>
      <c r="C125" s="469"/>
      <c r="D125" s="671"/>
      <c r="E125" s="643" t="s">
        <v>51</v>
      </c>
      <c r="F125" s="481">
        <v>100</v>
      </c>
      <c r="G125" s="655" t="s">
        <v>52</v>
      </c>
      <c r="H125" s="485" t="s">
        <v>17</v>
      </c>
      <c r="I125" s="51" t="s">
        <v>35</v>
      </c>
      <c r="J125" s="23">
        <v>0</v>
      </c>
      <c r="K125" s="24">
        <v>0</v>
      </c>
      <c r="L125" s="24">
        <v>0</v>
      </c>
      <c r="M125" s="25">
        <f>SUM(J125:L125)</f>
        <v>0</v>
      </c>
      <c r="N125" s="97">
        <v>0</v>
      </c>
      <c r="O125" s="24">
        <v>0</v>
      </c>
      <c r="P125" s="24">
        <v>0</v>
      </c>
      <c r="Q125" s="111">
        <f>SUM(N125:P125)</f>
        <v>0</v>
      </c>
      <c r="R125" s="23">
        <v>0</v>
      </c>
      <c r="S125" s="24">
        <v>0</v>
      </c>
      <c r="T125" s="24">
        <v>0</v>
      </c>
      <c r="U125" s="25">
        <f>SUM(R125:T125)</f>
        <v>0</v>
      </c>
      <c r="V125" s="23">
        <v>0</v>
      </c>
      <c r="W125" s="24">
        <v>0</v>
      </c>
      <c r="X125" s="24">
        <v>0</v>
      </c>
      <c r="Y125" s="25">
        <f>SUM(V125:X125)</f>
        <v>0</v>
      </c>
      <c r="Z125" s="23">
        <f t="shared" si="6"/>
        <v>0</v>
      </c>
      <c r="AA125" s="24">
        <f t="shared" si="7"/>
        <v>0</v>
      </c>
      <c r="AB125" s="24">
        <f t="shared" si="8"/>
        <v>0</v>
      </c>
      <c r="AC125" s="25">
        <f t="shared" si="9"/>
        <v>0</v>
      </c>
    </row>
    <row r="126" spans="1:32" ht="26.1" customHeight="1" x14ac:dyDescent="0.25">
      <c r="A126" s="635"/>
      <c r="B126" s="660"/>
      <c r="C126" s="469"/>
      <c r="D126" s="671"/>
      <c r="E126" s="644"/>
      <c r="F126" s="482"/>
      <c r="G126" s="649"/>
      <c r="H126" s="472"/>
      <c r="I126" s="52" t="s">
        <v>36</v>
      </c>
      <c r="J126" s="9">
        <v>0</v>
      </c>
      <c r="K126" s="10">
        <v>0</v>
      </c>
      <c r="L126" s="10">
        <v>0</v>
      </c>
      <c r="M126" s="11">
        <f t="shared" ref="M126:M134" si="15">SUM(J126:L126)</f>
        <v>0</v>
      </c>
      <c r="N126" s="71">
        <v>0</v>
      </c>
      <c r="O126" s="10">
        <v>0</v>
      </c>
      <c r="P126" s="10">
        <v>0</v>
      </c>
      <c r="Q126" s="70">
        <f t="shared" ref="Q126:Q134" si="16">SUM(N126:P126)</f>
        <v>0</v>
      </c>
      <c r="R126" s="9">
        <v>0</v>
      </c>
      <c r="S126" s="10">
        <v>0</v>
      </c>
      <c r="T126" s="10">
        <v>0</v>
      </c>
      <c r="U126" s="11">
        <f t="shared" ref="U126:U134" si="17">SUM(R126:T126)</f>
        <v>0</v>
      </c>
      <c r="V126" s="9">
        <v>0</v>
      </c>
      <c r="W126" s="10">
        <v>0</v>
      </c>
      <c r="X126" s="10">
        <v>0</v>
      </c>
      <c r="Y126" s="11">
        <f t="shared" ref="Y126:Y129" si="18">SUM(V126:X126)</f>
        <v>0</v>
      </c>
      <c r="Z126" s="9">
        <f t="shared" si="6"/>
        <v>0</v>
      </c>
      <c r="AA126" s="10">
        <f t="shared" si="7"/>
        <v>0</v>
      </c>
      <c r="AB126" s="10">
        <f t="shared" si="8"/>
        <v>0</v>
      </c>
      <c r="AC126" s="11">
        <f t="shared" si="9"/>
        <v>0</v>
      </c>
    </row>
    <row r="127" spans="1:32" ht="26.1" customHeight="1" x14ac:dyDescent="0.25">
      <c r="A127" s="635"/>
      <c r="B127" s="660"/>
      <c r="C127" s="469"/>
      <c r="D127" s="671"/>
      <c r="E127" s="644"/>
      <c r="F127" s="482"/>
      <c r="G127" s="649"/>
      <c r="H127" s="472"/>
      <c r="I127" s="52" t="s">
        <v>37</v>
      </c>
      <c r="J127" s="9">
        <v>0</v>
      </c>
      <c r="K127" s="10">
        <v>0</v>
      </c>
      <c r="L127" s="10">
        <v>0</v>
      </c>
      <c r="M127" s="11">
        <f t="shared" si="15"/>
        <v>0</v>
      </c>
      <c r="N127" s="71">
        <v>0</v>
      </c>
      <c r="O127" s="10">
        <v>0</v>
      </c>
      <c r="P127" s="10">
        <v>0</v>
      </c>
      <c r="Q127" s="70">
        <f t="shared" si="16"/>
        <v>0</v>
      </c>
      <c r="R127" s="9">
        <v>0</v>
      </c>
      <c r="S127" s="10">
        <v>0</v>
      </c>
      <c r="T127" s="10">
        <v>0</v>
      </c>
      <c r="U127" s="11">
        <f t="shared" si="17"/>
        <v>0</v>
      </c>
      <c r="V127" s="9">
        <v>0</v>
      </c>
      <c r="W127" s="10">
        <v>0</v>
      </c>
      <c r="X127" s="10">
        <v>0</v>
      </c>
      <c r="Y127" s="11">
        <f t="shared" si="18"/>
        <v>0</v>
      </c>
      <c r="Z127" s="9">
        <f t="shared" si="6"/>
        <v>0</v>
      </c>
      <c r="AA127" s="10">
        <f t="shared" si="7"/>
        <v>0</v>
      </c>
      <c r="AB127" s="10">
        <f t="shared" si="8"/>
        <v>0</v>
      </c>
      <c r="AC127" s="11">
        <f t="shared" si="9"/>
        <v>0</v>
      </c>
    </row>
    <row r="128" spans="1:32" ht="26.1" customHeight="1" x14ac:dyDescent="0.25">
      <c r="A128" s="635"/>
      <c r="B128" s="660"/>
      <c r="C128" s="469"/>
      <c r="D128" s="671"/>
      <c r="E128" s="644"/>
      <c r="F128" s="482"/>
      <c r="G128" s="649"/>
      <c r="H128" s="472"/>
      <c r="I128" s="52" t="s">
        <v>38</v>
      </c>
      <c r="J128" s="9">
        <v>0</v>
      </c>
      <c r="K128" s="10">
        <v>0</v>
      </c>
      <c r="L128" s="10">
        <v>0</v>
      </c>
      <c r="M128" s="11">
        <f t="shared" si="15"/>
        <v>0</v>
      </c>
      <c r="N128" s="71">
        <v>0</v>
      </c>
      <c r="O128" s="10">
        <v>0</v>
      </c>
      <c r="P128" s="10">
        <v>0</v>
      </c>
      <c r="Q128" s="70">
        <f t="shared" si="16"/>
        <v>0</v>
      </c>
      <c r="R128" s="9">
        <v>0</v>
      </c>
      <c r="S128" s="10">
        <v>0</v>
      </c>
      <c r="T128" s="10">
        <v>0</v>
      </c>
      <c r="U128" s="11">
        <f t="shared" si="17"/>
        <v>0</v>
      </c>
      <c r="V128" s="9">
        <v>0</v>
      </c>
      <c r="W128" s="10">
        <v>0</v>
      </c>
      <c r="X128" s="10">
        <v>0</v>
      </c>
      <c r="Y128" s="11">
        <f t="shared" si="18"/>
        <v>0</v>
      </c>
      <c r="Z128" s="9">
        <f t="shared" si="6"/>
        <v>0</v>
      </c>
      <c r="AA128" s="10">
        <f t="shared" si="7"/>
        <v>0</v>
      </c>
      <c r="AB128" s="10">
        <f t="shared" si="8"/>
        <v>0</v>
      </c>
      <c r="AC128" s="11">
        <f t="shared" si="9"/>
        <v>0</v>
      </c>
    </row>
    <row r="129" spans="1:29" ht="25.5" customHeight="1" thickBot="1" x14ac:dyDescent="0.3">
      <c r="A129" s="635"/>
      <c r="B129" s="660"/>
      <c r="C129" s="469"/>
      <c r="D129" s="671"/>
      <c r="E129" s="644"/>
      <c r="F129" s="482"/>
      <c r="G129" s="649"/>
      <c r="H129" s="472"/>
      <c r="I129" s="91" t="s">
        <v>39</v>
      </c>
      <c r="J129" s="12">
        <v>0</v>
      </c>
      <c r="K129" s="13">
        <v>0</v>
      </c>
      <c r="L129" s="13">
        <v>0</v>
      </c>
      <c r="M129" s="14">
        <f t="shared" si="15"/>
        <v>0</v>
      </c>
      <c r="N129" s="98">
        <v>0</v>
      </c>
      <c r="O129" s="13">
        <v>0</v>
      </c>
      <c r="P129" s="13">
        <v>0</v>
      </c>
      <c r="Q129" s="112">
        <f t="shared" si="16"/>
        <v>0</v>
      </c>
      <c r="R129" s="12">
        <v>0</v>
      </c>
      <c r="S129" s="13">
        <v>0</v>
      </c>
      <c r="T129" s="13">
        <v>0</v>
      </c>
      <c r="U129" s="14">
        <f t="shared" si="17"/>
        <v>0</v>
      </c>
      <c r="V129" s="12">
        <v>0</v>
      </c>
      <c r="W129" s="13">
        <v>0</v>
      </c>
      <c r="X129" s="13">
        <v>0</v>
      </c>
      <c r="Y129" s="14">
        <f t="shared" si="18"/>
        <v>0</v>
      </c>
      <c r="Z129" s="12">
        <f t="shared" si="6"/>
        <v>0</v>
      </c>
      <c r="AA129" s="13">
        <f t="shared" si="7"/>
        <v>0</v>
      </c>
      <c r="AB129" s="13">
        <f t="shared" si="8"/>
        <v>0</v>
      </c>
      <c r="AC129" s="14">
        <f t="shared" si="9"/>
        <v>0</v>
      </c>
    </row>
    <row r="130" spans="1:29" ht="41.25" customHeight="1" thickBot="1" x14ac:dyDescent="0.3">
      <c r="A130" s="635"/>
      <c r="B130" s="660"/>
      <c r="C130" s="469"/>
      <c r="D130" s="671"/>
      <c r="E130" s="644"/>
      <c r="F130" s="482"/>
      <c r="G130" s="649"/>
      <c r="H130" s="646"/>
      <c r="I130" s="92" t="s">
        <v>53</v>
      </c>
      <c r="J130" s="17">
        <f>SUM(J125:J129)</f>
        <v>0</v>
      </c>
      <c r="K130" s="18">
        <f>SUM(K125:K129)</f>
        <v>0</v>
      </c>
      <c r="L130" s="18">
        <f>SUM(L125:L129)</f>
        <v>0</v>
      </c>
      <c r="M130" s="19">
        <v>2</v>
      </c>
      <c r="N130" s="99">
        <f>SUM(N125:N129)</f>
        <v>0</v>
      </c>
      <c r="O130" s="18">
        <f>SUM(O125:O129)</f>
        <v>0</v>
      </c>
      <c r="P130" s="18">
        <f>SUM(P125:P129)</f>
        <v>0</v>
      </c>
      <c r="Q130" s="77">
        <v>17</v>
      </c>
      <c r="R130" s="17">
        <f>SUM(R125:R129)</f>
        <v>0</v>
      </c>
      <c r="S130" s="18">
        <f>SUM(S125:S129)</f>
        <v>0</v>
      </c>
      <c r="T130" s="18">
        <f>SUM(T125:T129)</f>
        <v>0</v>
      </c>
      <c r="U130" s="19">
        <v>4</v>
      </c>
      <c r="V130" s="17">
        <f>SUM(V125:V129)</f>
        <v>0</v>
      </c>
      <c r="W130" s="18">
        <f>SUM(W125:W129)</f>
        <v>0</v>
      </c>
      <c r="X130" s="18">
        <f>SUM(X125:X129)</f>
        <v>0</v>
      </c>
      <c r="Y130" s="19">
        <v>2</v>
      </c>
      <c r="Z130" s="17">
        <f t="shared" si="6"/>
        <v>0</v>
      </c>
      <c r="AA130" s="18">
        <f t="shared" si="7"/>
        <v>0</v>
      </c>
      <c r="AB130" s="18">
        <f t="shared" si="8"/>
        <v>0</v>
      </c>
      <c r="AC130" s="19">
        <f>M130+Q130+U130+Y130</f>
        <v>25</v>
      </c>
    </row>
    <row r="131" spans="1:29" ht="26.1" customHeight="1" x14ac:dyDescent="0.25">
      <c r="A131" s="635"/>
      <c r="B131" s="660"/>
      <c r="C131" s="469"/>
      <c r="D131" s="671"/>
      <c r="E131" s="644"/>
      <c r="F131" s="482"/>
      <c r="G131" s="649"/>
      <c r="H131" s="472" t="s">
        <v>18</v>
      </c>
      <c r="I131" s="74" t="s">
        <v>19</v>
      </c>
      <c r="J131" s="6">
        <v>0</v>
      </c>
      <c r="K131" s="7">
        <v>0</v>
      </c>
      <c r="L131" s="7">
        <v>0</v>
      </c>
      <c r="M131" s="8">
        <v>0</v>
      </c>
      <c r="N131" s="76">
        <v>0</v>
      </c>
      <c r="O131" s="7">
        <v>0</v>
      </c>
      <c r="P131" s="7">
        <v>0</v>
      </c>
      <c r="Q131" s="75">
        <v>6</v>
      </c>
      <c r="R131" s="6">
        <v>0</v>
      </c>
      <c r="S131" s="7">
        <v>0</v>
      </c>
      <c r="T131" s="7">
        <v>0</v>
      </c>
      <c r="U131" s="8">
        <v>3</v>
      </c>
      <c r="V131" s="6">
        <v>0</v>
      </c>
      <c r="W131" s="7">
        <v>0</v>
      </c>
      <c r="X131" s="7">
        <v>0</v>
      </c>
      <c r="Y131" s="8">
        <v>1</v>
      </c>
      <c r="Z131" s="6">
        <f t="shared" si="6"/>
        <v>0</v>
      </c>
      <c r="AA131" s="7">
        <f t="shared" si="7"/>
        <v>0</v>
      </c>
      <c r="AB131" s="7">
        <f t="shared" si="8"/>
        <v>0</v>
      </c>
      <c r="AC131" s="8">
        <f>M131+Q131+U131+Y131</f>
        <v>10</v>
      </c>
    </row>
    <row r="132" spans="1:29" ht="26.1" customHeight="1" x14ac:dyDescent="0.25">
      <c r="A132" s="635"/>
      <c r="B132" s="660"/>
      <c r="C132" s="469"/>
      <c r="D132" s="671"/>
      <c r="E132" s="644"/>
      <c r="F132" s="482"/>
      <c r="G132" s="649"/>
      <c r="H132" s="472"/>
      <c r="I132" s="52" t="s">
        <v>41</v>
      </c>
      <c r="J132" s="9">
        <v>0</v>
      </c>
      <c r="K132" s="10">
        <v>0</v>
      </c>
      <c r="L132" s="10">
        <v>0</v>
      </c>
      <c r="M132" s="11">
        <v>0</v>
      </c>
      <c r="N132" s="71">
        <v>0</v>
      </c>
      <c r="O132" s="10">
        <v>0</v>
      </c>
      <c r="P132" s="10">
        <v>0</v>
      </c>
      <c r="Q132" s="70">
        <v>11</v>
      </c>
      <c r="R132" s="9">
        <v>0</v>
      </c>
      <c r="S132" s="10">
        <v>0</v>
      </c>
      <c r="T132" s="10">
        <v>0</v>
      </c>
      <c r="U132" s="11">
        <v>1</v>
      </c>
      <c r="V132" s="9">
        <v>0</v>
      </c>
      <c r="W132" s="10">
        <v>0</v>
      </c>
      <c r="X132" s="10">
        <v>0</v>
      </c>
      <c r="Y132" s="11">
        <v>1</v>
      </c>
      <c r="Z132" s="9">
        <f t="shared" si="6"/>
        <v>0</v>
      </c>
      <c r="AA132" s="10">
        <f t="shared" si="7"/>
        <v>0</v>
      </c>
      <c r="AB132" s="10">
        <f t="shared" si="8"/>
        <v>0</v>
      </c>
      <c r="AC132" s="8">
        <f>M132+Q132+U132+Y132</f>
        <v>13</v>
      </c>
    </row>
    <row r="133" spans="1:29" ht="26.1" customHeight="1" x14ac:dyDescent="0.25">
      <c r="A133" s="636"/>
      <c r="B133" s="660"/>
      <c r="C133" s="469"/>
      <c r="D133" s="671"/>
      <c r="E133" s="644"/>
      <c r="F133" s="482"/>
      <c r="G133" s="649"/>
      <c r="H133" s="472" t="s">
        <v>54</v>
      </c>
      <c r="I133" s="52" t="s">
        <v>42</v>
      </c>
      <c r="J133" s="9">
        <v>0</v>
      </c>
      <c r="K133" s="10">
        <v>0</v>
      </c>
      <c r="L133" s="10">
        <v>0</v>
      </c>
      <c r="M133" s="11">
        <f t="shared" si="15"/>
        <v>0</v>
      </c>
      <c r="N133" s="71">
        <v>0</v>
      </c>
      <c r="O133" s="10">
        <v>0</v>
      </c>
      <c r="P133" s="10">
        <v>0</v>
      </c>
      <c r="Q133" s="70">
        <f t="shared" si="16"/>
        <v>0</v>
      </c>
      <c r="R133" s="9">
        <v>0</v>
      </c>
      <c r="S133" s="10">
        <v>0</v>
      </c>
      <c r="T133" s="10">
        <v>0</v>
      </c>
      <c r="U133" s="11">
        <f t="shared" si="17"/>
        <v>0</v>
      </c>
      <c r="V133" s="9">
        <v>0</v>
      </c>
      <c r="W133" s="10">
        <v>0</v>
      </c>
      <c r="X133" s="10">
        <v>0</v>
      </c>
      <c r="Y133" s="11">
        <f t="shared" ref="Y133:Y134" si="19">SUM(V133:X133)</f>
        <v>0</v>
      </c>
      <c r="Z133" s="9">
        <f t="shared" si="6"/>
        <v>0</v>
      </c>
      <c r="AA133" s="10">
        <f t="shared" si="7"/>
        <v>0</v>
      </c>
      <c r="AB133" s="10">
        <f t="shared" si="8"/>
        <v>0</v>
      </c>
      <c r="AC133" s="11">
        <f t="shared" si="9"/>
        <v>0</v>
      </c>
    </row>
    <row r="134" spans="1:29" ht="26.1" customHeight="1" thickBot="1" x14ac:dyDescent="0.3">
      <c r="A134" s="634" t="s">
        <v>107</v>
      </c>
      <c r="B134" s="660"/>
      <c r="C134" s="469"/>
      <c r="D134" s="671"/>
      <c r="E134" s="645"/>
      <c r="F134" s="483"/>
      <c r="G134" s="656"/>
      <c r="H134" s="473"/>
      <c r="I134" s="53" t="s">
        <v>21</v>
      </c>
      <c r="J134" s="20">
        <v>0</v>
      </c>
      <c r="K134" s="21">
        <v>0</v>
      </c>
      <c r="L134" s="21">
        <v>0</v>
      </c>
      <c r="M134" s="22">
        <f t="shared" si="15"/>
        <v>0</v>
      </c>
      <c r="N134" s="100">
        <v>0</v>
      </c>
      <c r="O134" s="21">
        <v>0</v>
      </c>
      <c r="P134" s="21">
        <v>0</v>
      </c>
      <c r="Q134" s="114">
        <f t="shared" si="16"/>
        <v>0</v>
      </c>
      <c r="R134" s="20">
        <v>0</v>
      </c>
      <c r="S134" s="21">
        <v>0</v>
      </c>
      <c r="T134" s="21">
        <v>0</v>
      </c>
      <c r="U134" s="22">
        <f t="shared" si="17"/>
        <v>0</v>
      </c>
      <c r="V134" s="20">
        <v>0</v>
      </c>
      <c r="W134" s="21">
        <v>0</v>
      </c>
      <c r="X134" s="21">
        <v>0</v>
      </c>
      <c r="Y134" s="22">
        <f t="shared" si="19"/>
        <v>0</v>
      </c>
      <c r="Z134" s="20">
        <f t="shared" si="6"/>
        <v>0</v>
      </c>
      <c r="AA134" s="21">
        <f t="shared" si="7"/>
        <v>0</v>
      </c>
      <c r="AB134" s="21">
        <f t="shared" si="8"/>
        <v>0</v>
      </c>
      <c r="AC134" s="22">
        <f t="shared" si="9"/>
        <v>0</v>
      </c>
    </row>
    <row r="135" spans="1:29" ht="26.1" customHeight="1" x14ac:dyDescent="0.25">
      <c r="A135" s="635"/>
      <c r="B135" s="660"/>
      <c r="C135" s="469"/>
      <c r="D135" s="671"/>
      <c r="E135" s="651" t="s">
        <v>127</v>
      </c>
      <c r="F135" s="653"/>
      <c r="G135" s="648" t="s">
        <v>128</v>
      </c>
      <c r="H135" s="471" t="s">
        <v>17</v>
      </c>
      <c r="I135" s="74" t="s">
        <v>35</v>
      </c>
      <c r="J135" s="6">
        <v>0</v>
      </c>
      <c r="K135" s="7">
        <v>0</v>
      </c>
      <c r="L135" s="7">
        <v>0</v>
      </c>
      <c r="M135" s="8">
        <f>SUM(J135:L135)</f>
        <v>0</v>
      </c>
      <c r="N135" s="76">
        <v>0</v>
      </c>
      <c r="O135" s="7">
        <v>0</v>
      </c>
      <c r="P135" s="7">
        <v>0</v>
      </c>
      <c r="Q135" s="75">
        <f>SUM(N135:P135)</f>
        <v>0</v>
      </c>
      <c r="R135" s="6">
        <v>0</v>
      </c>
      <c r="S135" s="7">
        <v>0</v>
      </c>
      <c r="T135" s="7">
        <v>0</v>
      </c>
      <c r="U135" s="8">
        <f>SUM(R135:T135)</f>
        <v>0</v>
      </c>
      <c r="V135" s="6">
        <v>0</v>
      </c>
      <c r="W135" s="7">
        <v>0</v>
      </c>
      <c r="X135" s="7">
        <v>0</v>
      </c>
      <c r="Y135" s="8">
        <f>SUM(V135:X135)</f>
        <v>0</v>
      </c>
      <c r="Z135" s="6">
        <f t="shared" si="6"/>
        <v>0</v>
      </c>
      <c r="AA135" s="7">
        <f t="shared" si="7"/>
        <v>0</v>
      </c>
      <c r="AB135" s="7">
        <f t="shared" si="8"/>
        <v>0</v>
      </c>
      <c r="AC135" s="8">
        <f t="shared" si="9"/>
        <v>0</v>
      </c>
    </row>
    <row r="136" spans="1:29" ht="26.1" customHeight="1" x14ac:dyDescent="0.25">
      <c r="A136" s="635"/>
      <c r="B136" s="660"/>
      <c r="C136" s="469"/>
      <c r="D136" s="671"/>
      <c r="E136" s="644"/>
      <c r="F136" s="482"/>
      <c r="G136" s="649"/>
      <c r="H136" s="472"/>
      <c r="I136" s="52" t="s">
        <v>36</v>
      </c>
      <c r="J136" s="9">
        <v>0</v>
      </c>
      <c r="K136" s="10">
        <v>0</v>
      </c>
      <c r="L136" s="10">
        <v>0</v>
      </c>
      <c r="M136" s="11">
        <f t="shared" ref="M136:M139" si="20">SUM(J136:L136)</f>
        <v>0</v>
      </c>
      <c r="N136" s="71">
        <v>0</v>
      </c>
      <c r="O136" s="10">
        <v>0</v>
      </c>
      <c r="P136" s="10">
        <v>0</v>
      </c>
      <c r="Q136" s="70">
        <f t="shared" ref="Q136:Q139" si="21">SUM(N136:P136)</f>
        <v>0</v>
      </c>
      <c r="R136" s="9">
        <v>0</v>
      </c>
      <c r="S136" s="10">
        <v>0</v>
      </c>
      <c r="T136" s="10">
        <v>0</v>
      </c>
      <c r="U136" s="11">
        <f t="shared" ref="U136:U139" si="22">SUM(R136:T136)</f>
        <v>0</v>
      </c>
      <c r="V136" s="9">
        <v>0</v>
      </c>
      <c r="W136" s="10">
        <v>0</v>
      </c>
      <c r="X136" s="10">
        <v>0</v>
      </c>
      <c r="Y136" s="11">
        <f t="shared" ref="Y136:Y139" si="23">SUM(V136:X136)</f>
        <v>0</v>
      </c>
      <c r="Z136" s="9">
        <f t="shared" si="6"/>
        <v>0</v>
      </c>
      <c r="AA136" s="10">
        <f t="shared" si="7"/>
        <v>0</v>
      </c>
      <c r="AB136" s="10">
        <f t="shared" si="8"/>
        <v>0</v>
      </c>
      <c r="AC136" s="11">
        <f t="shared" si="9"/>
        <v>0</v>
      </c>
    </row>
    <row r="137" spans="1:29" ht="26.1" customHeight="1" x14ac:dyDescent="0.25">
      <c r="A137" s="635"/>
      <c r="B137" s="660"/>
      <c r="C137" s="469"/>
      <c r="D137" s="671"/>
      <c r="E137" s="644"/>
      <c r="F137" s="482"/>
      <c r="G137" s="649"/>
      <c r="H137" s="472"/>
      <c r="I137" s="52" t="s">
        <v>37</v>
      </c>
      <c r="J137" s="9">
        <v>0</v>
      </c>
      <c r="K137" s="10">
        <v>0</v>
      </c>
      <c r="L137" s="10">
        <v>0</v>
      </c>
      <c r="M137" s="11">
        <f t="shared" si="20"/>
        <v>0</v>
      </c>
      <c r="N137" s="71">
        <v>0</v>
      </c>
      <c r="O137" s="10">
        <v>0</v>
      </c>
      <c r="P137" s="10">
        <v>0</v>
      </c>
      <c r="Q137" s="70">
        <f t="shared" si="21"/>
        <v>0</v>
      </c>
      <c r="R137" s="9">
        <v>0</v>
      </c>
      <c r="S137" s="10">
        <v>0</v>
      </c>
      <c r="T137" s="10">
        <v>0</v>
      </c>
      <c r="U137" s="11">
        <f t="shared" si="22"/>
        <v>0</v>
      </c>
      <c r="V137" s="9">
        <v>0</v>
      </c>
      <c r="W137" s="10">
        <v>0</v>
      </c>
      <c r="X137" s="10">
        <v>0</v>
      </c>
      <c r="Y137" s="11">
        <f t="shared" si="23"/>
        <v>0</v>
      </c>
      <c r="Z137" s="9">
        <f t="shared" si="6"/>
        <v>0</v>
      </c>
      <c r="AA137" s="10">
        <f t="shared" si="7"/>
        <v>0</v>
      </c>
      <c r="AB137" s="10">
        <f t="shared" si="8"/>
        <v>0</v>
      </c>
      <c r="AC137" s="11">
        <f t="shared" si="9"/>
        <v>0</v>
      </c>
    </row>
    <row r="138" spans="1:29" ht="26.1" customHeight="1" x14ac:dyDescent="0.25">
      <c r="A138" s="635"/>
      <c r="B138" s="660"/>
      <c r="C138" s="469"/>
      <c r="D138" s="671"/>
      <c r="E138" s="644"/>
      <c r="F138" s="482"/>
      <c r="G138" s="649"/>
      <c r="H138" s="472"/>
      <c r="I138" s="52" t="s">
        <v>38</v>
      </c>
      <c r="J138" s="9">
        <v>0</v>
      </c>
      <c r="K138" s="10">
        <v>0</v>
      </c>
      <c r="L138" s="10">
        <v>0</v>
      </c>
      <c r="M138" s="11">
        <f t="shared" si="20"/>
        <v>0</v>
      </c>
      <c r="N138" s="71">
        <v>0</v>
      </c>
      <c r="O138" s="10">
        <v>0</v>
      </c>
      <c r="P138" s="10">
        <v>0</v>
      </c>
      <c r="Q138" s="70">
        <f t="shared" si="21"/>
        <v>0</v>
      </c>
      <c r="R138" s="9">
        <v>0</v>
      </c>
      <c r="S138" s="10">
        <v>0</v>
      </c>
      <c r="T138" s="10">
        <v>0</v>
      </c>
      <c r="U138" s="11">
        <f t="shared" si="22"/>
        <v>0</v>
      </c>
      <c r="V138" s="9">
        <v>0</v>
      </c>
      <c r="W138" s="10">
        <v>0</v>
      </c>
      <c r="X138" s="10">
        <v>0</v>
      </c>
      <c r="Y138" s="11">
        <f t="shared" si="23"/>
        <v>0</v>
      </c>
      <c r="Z138" s="9">
        <f t="shared" si="6"/>
        <v>0</v>
      </c>
      <c r="AA138" s="10">
        <f t="shared" si="7"/>
        <v>0</v>
      </c>
      <c r="AB138" s="10">
        <f t="shared" si="8"/>
        <v>0</v>
      </c>
      <c r="AC138" s="11">
        <f t="shared" si="9"/>
        <v>0</v>
      </c>
    </row>
    <row r="139" spans="1:29" ht="25.5" customHeight="1" thickBot="1" x14ac:dyDescent="0.3">
      <c r="A139" s="635"/>
      <c r="B139" s="660"/>
      <c r="C139" s="469"/>
      <c r="D139" s="671"/>
      <c r="E139" s="644"/>
      <c r="F139" s="482"/>
      <c r="G139" s="649"/>
      <c r="H139" s="472"/>
      <c r="I139" s="91" t="s">
        <v>39</v>
      </c>
      <c r="J139" s="12">
        <v>0</v>
      </c>
      <c r="K139" s="13">
        <v>0</v>
      </c>
      <c r="L139" s="13">
        <v>0</v>
      </c>
      <c r="M139" s="14">
        <f t="shared" si="20"/>
        <v>0</v>
      </c>
      <c r="N139" s="98">
        <v>0</v>
      </c>
      <c r="O139" s="13">
        <v>0</v>
      </c>
      <c r="P139" s="13">
        <v>0</v>
      </c>
      <c r="Q139" s="112">
        <f t="shared" si="21"/>
        <v>0</v>
      </c>
      <c r="R139" s="12">
        <v>0</v>
      </c>
      <c r="S139" s="13">
        <v>0</v>
      </c>
      <c r="T139" s="13">
        <v>0</v>
      </c>
      <c r="U139" s="14">
        <f t="shared" si="22"/>
        <v>0</v>
      </c>
      <c r="V139" s="12">
        <v>0</v>
      </c>
      <c r="W139" s="13">
        <v>0</v>
      </c>
      <c r="X139" s="13">
        <v>0</v>
      </c>
      <c r="Y139" s="14">
        <f t="shared" si="23"/>
        <v>0</v>
      </c>
      <c r="Z139" s="12">
        <f t="shared" si="6"/>
        <v>0</v>
      </c>
      <c r="AA139" s="13">
        <f t="shared" si="7"/>
        <v>0</v>
      </c>
      <c r="AB139" s="13">
        <f t="shared" si="8"/>
        <v>0</v>
      </c>
      <c r="AC139" s="14">
        <f t="shared" si="9"/>
        <v>0</v>
      </c>
    </row>
    <row r="140" spans="1:29" ht="40.5" customHeight="1" thickBot="1" x14ac:dyDescent="0.3">
      <c r="A140" s="635"/>
      <c r="B140" s="660"/>
      <c r="C140" s="469"/>
      <c r="D140" s="671"/>
      <c r="E140" s="644"/>
      <c r="F140" s="482"/>
      <c r="G140" s="649"/>
      <c r="H140" s="646"/>
      <c r="I140" s="92" t="s">
        <v>50</v>
      </c>
      <c r="J140" s="17">
        <f>SUM(J135:J139)</f>
        <v>0</v>
      </c>
      <c r="K140" s="18">
        <f>SUM(K135:K139)</f>
        <v>0</v>
      </c>
      <c r="L140" s="18">
        <f>SUM(L135:L139)</f>
        <v>0</v>
      </c>
      <c r="M140" s="19">
        <v>0</v>
      </c>
      <c r="N140" s="99">
        <f>SUM(N135:N139)</f>
        <v>0</v>
      </c>
      <c r="O140" s="18">
        <f>SUM(O135:O139)</f>
        <v>0</v>
      </c>
      <c r="P140" s="18">
        <f>SUM(P135:P139)</f>
        <v>0</v>
      </c>
      <c r="Q140" s="77">
        <v>0</v>
      </c>
      <c r="R140" s="17">
        <f>SUM(R135:R139)</f>
        <v>0</v>
      </c>
      <c r="S140" s="18">
        <f>SUM(S135:S139)</f>
        <v>0</v>
      </c>
      <c r="T140" s="18">
        <f>SUM(T135:T139)</f>
        <v>0</v>
      </c>
      <c r="U140" s="19">
        <v>0</v>
      </c>
      <c r="V140" s="17">
        <f>SUM(V135:V139)</f>
        <v>0</v>
      </c>
      <c r="W140" s="18">
        <f>SUM(W135:W139)</f>
        <v>0</v>
      </c>
      <c r="X140" s="18">
        <f>SUM(X135:X139)</f>
        <v>0</v>
      </c>
      <c r="Y140" s="77">
        <v>0</v>
      </c>
      <c r="Z140" s="17">
        <f t="shared" si="6"/>
        <v>0</v>
      </c>
      <c r="AA140" s="18">
        <f t="shared" si="7"/>
        <v>0</v>
      </c>
      <c r="AB140" s="18">
        <f t="shared" si="8"/>
        <v>0</v>
      </c>
      <c r="AC140" s="19">
        <f t="shared" si="9"/>
        <v>0</v>
      </c>
    </row>
    <row r="141" spans="1:29" ht="26.1" customHeight="1" x14ac:dyDescent="0.25">
      <c r="A141" s="635"/>
      <c r="B141" s="660"/>
      <c r="C141" s="469"/>
      <c r="D141" s="671"/>
      <c r="E141" s="644"/>
      <c r="F141" s="482"/>
      <c r="G141" s="649"/>
      <c r="H141" s="472" t="s">
        <v>18</v>
      </c>
      <c r="I141" s="74" t="s">
        <v>19</v>
      </c>
      <c r="J141" s="6">
        <v>0</v>
      </c>
      <c r="K141" s="7">
        <v>0</v>
      </c>
      <c r="L141" s="7">
        <v>0</v>
      </c>
      <c r="M141" s="8">
        <v>0</v>
      </c>
      <c r="N141" s="76">
        <v>0</v>
      </c>
      <c r="O141" s="7">
        <v>0</v>
      </c>
      <c r="P141" s="7">
        <v>0</v>
      </c>
      <c r="Q141" s="75">
        <v>0</v>
      </c>
      <c r="R141" s="6">
        <v>0</v>
      </c>
      <c r="S141" s="7">
        <v>0</v>
      </c>
      <c r="T141" s="7">
        <v>0</v>
      </c>
      <c r="U141" s="8">
        <v>0</v>
      </c>
      <c r="V141" s="6">
        <v>0</v>
      </c>
      <c r="W141" s="7">
        <v>0</v>
      </c>
      <c r="X141" s="7">
        <v>0</v>
      </c>
      <c r="Y141" s="8">
        <v>0</v>
      </c>
      <c r="Z141" s="6">
        <f t="shared" si="6"/>
        <v>0</v>
      </c>
      <c r="AA141" s="7">
        <f t="shared" si="7"/>
        <v>0</v>
      </c>
      <c r="AB141" s="7">
        <f t="shared" si="8"/>
        <v>0</v>
      </c>
      <c r="AC141" s="8">
        <f t="shared" si="9"/>
        <v>0</v>
      </c>
    </row>
    <row r="142" spans="1:29" ht="26.1" customHeight="1" x14ac:dyDescent="0.25">
      <c r="A142" s="635"/>
      <c r="B142" s="660"/>
      <c r="C142" s="469"/>
      <c r="D142" s="671"/>
      <c r="E142" s="644"/>
      <c r="F142" s="482"/>
      <c r="G142" s="649"/>
      <c r="H142" s="472"/>
      <c r="I142" s="52" t="s">
        <v>41</v>
      </c>
      <c r="J142" s="9">
        <v>0</v>
      </c>
      <c r="K142" s="10">
        <v>0</v>
      </c>
      <c r="L142" s="10">
        <v>0</v>
      </c>
      <c r="M142" s="11">
        <v>0</v>
      </c>
      <c r="N142" s="71">
        <v>0</v>
      </c>
      <c r="O142" s="10">
        <v>0</v>
      </c>
      <c r="P142" s="10">
        <v>0</v>
      </c>
      <c r="Q142" s="70">
        <v>0</v>
      </c>
      <c r="R142" s="9">
        <v>0</v>
      </c>
      <c r="S142" s="10">
        <v>0</v>
      </c>
      <c r="T142" s="10">
        <v>0</v>
      </c>
      <c r="U142" s="11">
        <v>0</v>
      </c>
      <c r="V142" s="9">
        <v>0</v>
      </c>
      <c r="W142" s="10">
        <v>0</v>
      </c>
      <c r="X142" s="10">
        <v>0</v>
      </c>
      <c r="Y142" s="11">
        <v>0</v>
      </c>
      <c r="Z142" s="9">
        <f t="shared" si="6"/>
        <v>0</v>
      </c>
      <c r="AA142" s="10">
        <f t="shared" si="7"/>
        <v>0</v>
      </c>
      <c r="AB142" s="10">
        <f t="shared" si="8"/>
        <v>0</v>
      </c>
      <c r="AC142" s="11">
        <f t="shared" si="9"/>
        <v>0</v>
      </c>
    </row>
    <row r="143" spans="1:29" ht="26.1" customHeight="1" x14ac:dyDescent="0.25">
      <c r="A143" s="635"/>
      <c r="B143" s="660"/>
      <c r="C143" s="469"/>
      <c r="D143" s="671"/>
      <c r="E143" s="644"/>
      <c r="F143" s="482"/>
      <c r="G143" s="649"/>
      <c r="H143" s="472" t="s">
        <v>54</v>
      </c>
      <c r="I143" s="52" t="s">
        <v>42</v>
      </c>
      <c r="J143" s="9">
        <v>0</v>
      </c>
      <c r="K143" s="10">
        <v>0</v>
      </c>
      <c r="L143" s="10">
        <v>0</v>
      </c>
      <c r="M143" s="11">
        <f t="shared" ref="M143:M144" si="24">SUM(J143:L143)</f>
        <v>0</v>
      </c>
      <c r="N143" s="71">
        <v>0</v>
      </c>
      <c r="O143" s="10">
        <v>0</v>
      </c>
      <c r="P143" s="10">
        <v>0</v>
      </c>
      <c r="Q143" s="70">
        <f t="shared" ref="Q143:Q144" si="25">SUM(N143:P143)</f>
        <v>0</v>
      </c>
      <c r="R143" s="9">
        <v>0</v>
      </c>
      <c r="S143" s="10">
        <v>0</v>
      </c>
      <c r="T143" s="10">
        <v>0</v>
      </c>
      <c r="U143" s="11">
        <f t="shared" ref="U143:U144" si="26">SUM(R143:T143)</f>
        <v>0</v>
      </c>
      <c r="V143" s="9">
        <v>0</v>
      </c>
      <c r="W143" s="10">
        <v>0</v>
      </c>
      <c r="X143" s="10">
        <v>0</v>
      </c>
      <c r="Y143" s="11">
        <f t="shared" ref="Y143:Y144" si="27">SUM(V143:X143)</f>
        <v>0</v>
      </c>
      <c r="Z143" s="9">
        <f t="shared" si="6"/>
        <v>0</v>
      </c>
      <c r="AA143" s="10">
        <f t="shared" si="7"/>
        <v>0</v>
      </c>
      <c r="AB143" s="10">
        <f t="shared" si="8"/>
        <v>0</v>
      </c>
      <c r="AC143" s="11">
        <f t="shared" si="9"/>
        <v>0</v>
      </c>
    </row>
    <row r="144" spans="1:29" ht="26.1" customHeight="1" thickBot="1" x14ac:dyDescent="0.3">
      <c r="A144" s="635"/>
      <c r="B144" s="660"/>
      <c r="C144" s="469"/>
      <c r="D144" s="671"/>
      <c r="E144" s="652"/>
      <c r="F144" s="654"/>
      <c r="G144" s="650"/>
      <c r="H144" s="647"/>
      <c r="I144" s="91" t="s">
        <v>21</v>
      </c>
      <c r="J144" s="12">
        <v>0</v>
      </c>
      <c r="K144" s="13">
        <v>0</v>
      </c>
      <c r="L144" s="13">
        <v>0</v>
      </c>
      <c r="M144" s="14">
        <f t="shared" si="24"/>
        <v>0</v>
      </c>
      <c r="N144" s="98">
        <v>0</v>
      </c>
      <c r="O144" s="13">
        <v>0</v>
      </c>
      <c r="P144" s="13">
        <v>0</v>
      </c>
      <c r="Q144" s="112">
        <f t="shared" si="25"/>
        <v>0</v>
      </c>
      <c r="R144" s="12">
        <v>0</v>
      </c>
      <c r="S144" s="13">
        <v>0</v>
      </c>
      <c r="T144" s="13">
        <v>0</v>
      </c>
      <c r="U144" s="14">
        <f t="shared" si="26"/>
        <v>0</v>
      </c>
      <c r="V144" s="12">
        <v>0</v>
      </c>
      <c r="W144" s="13">
        <v>0</v>
      </c>
      <c r="X144" s="13">
        <v>0</v>
      </c>
      <c r="Y144" s="14">
        <f t="shared" si="27"/>
        <v>0</v>
      </c>
      <c r="Z144" s="12">
        <f t="shared" ref="Z144:Z207" si="28">J144+N144+R144+V144</f>
        <v>0</v>
      </c>
      <c r="AA144" s="13">
        <f t="shared" ref="AA144:AA207" si="29">K144+O144+S144+W144</f>
        <v>0</v>
      </c>
      <c r="AB144" s="13">
        <f t="shared" ref="AB144:AB207" si="30">L144+P144+T144+X144</f>
        <v>0</v>
      </c>
      <c r="AC144" s="14">
        <f t="shared" ref="AC144:AC207" si="31">SUM(Z144:AB144)</f>
        <v>0</v>
      </c>
    </row>
    <row r="145" spans="1:29" ht="26.1" customHeight="1" x14ac:dyDescent="0.25">
      <c r="A145" s="635"/>
      <c r="B145" s="660"/>
      <c r="C145" s="469"/>
      <c r="D145" s="671"/>
      <c r="E145" s="643" t="s">
        <v>129</v>
      </c>
      <c r="F145" s="481"/>
      <c r="G145" s="655" t="s">
        <v>130</v>
      </c>
      <c r="H145" s="485" t="s">
        <v>17</v>
      </c>
      <c r="I145" s="51" t="s">
        <v>35</v>
      </c>
      <c r="J145" s="23">
        <v>0</v>
      </c>
      <c r="K145" s="24">
        <v>0</v>
      </c>
      <c r="L145" s="24">
        <v>0</v>
      </c>
      <c r="M145" s="25">
        <f>SUM(J145:L145)</f>
        <v>0</v>
      </c>
      <c r="N145" s="97">
        <v>0</v>
      </c>
      <c r="O145" s="24">
        <v>0</v>
      </c>
      <c r="P145" s="24">
        <v>0</v>
      </c>
      <c r="Q145" s="111">
        <f>SUM(N145:P145)</f>
        <v>0</v>
      </c>
      <c r="R145" s="23">
        <v>0</v>
      </c>
      <c r="S145" s="24">
        <v>0</v>
      </c>
      <c r="T145" s="24">
        <v>0</v>
      </c>
      <c r="U145" s="25">
        <f>SUM(R145:T145)</f>
        <v>0</v>
      </c>
      <c r="V145" s="23">
        <v>0</v>
      </c>
      <c r="W145" s="24">
        <v>0</v>
      </c>
      <c r="X145" s="24">
        <v>0</v>
      </c>
      <c r="Y145" s="25">
        <f>SUM(V145:X145)</f>
        <v>0</v>
      </c>
      <c r="Z145" s="23">
        <f t="shared" si="28"/>
        <v>0</v>
      </c>
      <c r="AA145" s="24">
        <f t="shared" si="29"/>
        <v>0</v>
      </c>
      <c r="AB145" s="24">
        <f t="shared" si="30"/>
        <v>0</v>
      </c>
      <c r="AC145" s="25">
        <f t="shared" si="31"/>
        <v>0</v>
      </c>
    </row>
    <row r="146" spans="1:29" ht="26.1" customHeight="1" x14ac:dyDescent="0.25">
      <c r="A146" s="635"/>
      <c r="B146" s="660"/>
      <c r="C146" s="469"/>
      <c r="D146" s="671"/>
      <c r="E146" s="644"/>
      <c r="F146" s="482"/>
      <c r="G146" s="649"/>
      <c r="H146" s="472"/>
      <c r="I146" s="52" t="s">
        <v>36</v>
      </c>
      <c r="J146" s="9">
        <v>0</v>
      </c>
      <c r="K146" s="10">
        <v>0</v>
      </c>
      <c r="L146" s="10">
        <v>0</v>
      </c>
      <c r="M146" s="11">
        <f t="shared" ref="M146:M149" si="32">SUM(J146:L146)</f>
        <v>0</v>
      </c>
      <c r="N146" s="71">
        <v>0</v>
      </c>
      <c r="O146" s="10">
        <v>0</v>
      </c>
      <c r="P146" s="10">
        <v>0</v>
      </c>
      <c r="Q146" s="70">
        <f t="shared" ref="Q146:Q149" si="33">SUM(N146:P146)</f>
        <v>0</v>
      </c>
      <c r="R146" s="9">
        <v>0</v>
      </c>
      <c r="S146" s="10">
        <v>0</v>
      </c>
      <c r="T146" s="10">
        <v>0</v>
      </c>
      <c r="U146" s="11">
        <f t="shared" ref="U146:U149" si="34">SUM(R146:T146)</f>
        <v>0</v>
      </c>
      <c r="V146" s="9">
        <v>0</v>
      </c>
      <c r="W146" s="10">
        <v>0</v>
      </c>
      <c r="X146" s="10">
        <v>0</v>
      </c>
      <c r="Y146" s="11">
        <f t="shared" ref="Y146:Y149" si="35">SUM(V146:X146)</f>
        <v>0</v>
      </c>
      <c r="Z146" s="9">
        <f t="shared" si="28"/>
        <v>0</v>
      </c>
      <c r="AA146" s="10">
        <f t="shared" si="29"/>
        <v>0</v>
      </c>
      <c r="AB146" s="10">
        <f t="shared" si="30"/>
        <v>0</v>
      </c>
      <c r="AC146" s="11">
        <f t="shared" si="31"/>
        <v>0</v>
      </c>
    </row>
    <row r="147" spans="1:29" ht="26.1" customHeight="1" x14ac:dyDescent="0.25">
      <c r="A147" s="635"/>
      <c r="B147" s="660"/>
      <c r="C147" s="469"/>
      <c r="D147" s="671"/>
      <c r="E147" s="644"/>
      <c r="F147" s="482"/>
      <c r="G147" s="649"/>
      <c r="H147" s="472"/>
      <c r="I147" s="52" t="s">
        <v>37</v>
      </c>
      <c r="J147" s="9">
        <v>0</v>
      </c>
      <c r="K147" s="10">
        <v>0</v>
      </c>
      <c r="L147" s="10">
        <v>0</v>
      </c>
      <c r="M147" s="11">
        <f t="shared" si="32"/>
        <v>0</v>
      </c>
      <c r="N147" s="71">
        <v>0</v>
      </c>
      <c r="O147" s="10">
        <v>0</v>
      </c>
      <c r="P147" s="10">
        <v>0</v>
      </c>
      <c r="Q147" s="70">
        <f t="shared" si="33"/>
        <v>0</v>
      </c>
      <c r="R147" s="9">
        <v>0</v>
      </c>
      <c r="S147" s="10">
        <v>0</v>
      </c>
      <c r="T147" s="10">
        <v>0</v>
      </c>
      <c r="U147" s="11">
        <f t="shared" si="34"/>
        <v>0</v>
      </c>
      <c r="V147" s="9">
        <v>0</v>
      </c>
      <c r="W147" s="10">
        <v>0</v>
      </c>
      <c r="X147" s="10">
        <v>0</v>
      </c>
      <c r="Y147" s="11">
        <f t="shared" si="35"/>
        <v>0</v>
      </c>
      <c r="Z147" s="9">
        <f t="shared" si="28"/>
        <v>0</v>
      </c>
      <c r="AA147" s="10">
        <f t="shared" si="29"/>
        <v>0</v>
      </c>
      <c r="AB147" s="10">
        <f t="shared" si="30"/>
        <v>0</v>
      </c>
      <c r="AC147" s="11">
        <f t="shared" si="31"/>
        <v>0</v>
      </c>
    </row>
    <row r="148" spans="1:29" ht="26.1" customHeight="1" x14ac:dyDescent="0.25">
      <c r="A148" s="635"/>
      <c r="B148" s="660"/>
      <c r="C148" s="469"/>
      <c r="D148" s="671"/>
      <c r="E148" s="644"/>
      <c r="F148" s="482"/>
      <c r="G148" s="649"/>
      <c r="H148" s="472"/>
      <c r="I148" s="52" t="s">
        <v>38</v>
      </c>
      <c r="J148" s="9">
        <v>0</v>
      </c>
      <c r="K148" s="10">
        <v>0</v>
      </c>
      <c r="L148" s="10">
        <v>0</v>
      </c>
      <c r="M148" s="11">
        <f t="shared" si="32"/>
        <v>0</v>
      </c>
      <c r="N148" s="71">
        <v>0</v>
      </c>
      <c r="O148" s="10">
        <v>0</v>
      </c>
      <c r="P148" s="10">
        <v>0</v>
      </c>
      <c r="Q148" s="70">
        <f t="shared" si="33"/>
        <v>0</v>
      </c>
      <c r="R148" s="9">
        <v>0</v>
      </c>
      <c r="S148" s="10">
        <v>0</v>
      </c>
      <c r="T148" s="10">
        <v>0</v>
      </c>
      <c r="U148" s="11">
        <f t="shared" si="34"/>
        <v>0</v>
      </c>
      <c r="V148" s="9">
        <v>0</v>
      </c>
      <c r="W148" s="10">
        <v>0</v>
      </c>
      <c r="X148" s="10">
        <v>0</v>
      </c>
      <c r="Y148" s="11">
        <f t="shared" si="35"/>
        <v>0</v>
      </c>
      <c r="Z148" s="9">
        <f t="shared" si="28"/>
        <v>0</v>
      </c>
      <c r="AA148" s="10">
        <f t="shared" si="29"/>
        <v>0</v>
      </c>
      <c r="AB148" s="10">
        <f t="shared" si="30"/>
        <v>0</v>
      </c>
      <c r="AC148" s="11">
        <f t="shared" si="31"/>
        <v>0</v>
      </c>
    </row>
    <row r="149" spans="1:29" ht="25.5" customHeight="1" thickBot="1" x14ac:dyDescent="0.3">
      <c r="A149" s="635"/>
      <c r="B149" s="660"/>
      <c r="C149" s="469"/>
      <c r="D149" s="671"/>
      <c r="E149" s="644"/>
      <c r="F149" s="482"/>
      <c r="G149" s="649"/>
      <c r="H149" s="472"/>
      <c r="I149" s="91" t="s">
        <v>39</v>
      </c>
      <c r="J149" s="12">
        <v>0</v>
      </c>
      <c r="K149" s="13">
        <v>0</v>
      </c>
      <c r="L149" s="13">
        <v>0</v>
      </c>
      <c r="M149" s="14">
        <f t="shared" si="32"/>
        <v>0</v>
      </c>
      <c r="N149" s="98">
        <v>0</v>
      </c>
      <c r="O149" s="13">
        <v>0</v>
      </c>
      <c r="P149" s="13">
        <v>0</v>
      </c>
      <c r="Q149" s="112">
        <f t="shared" si="33"/>
        <v>0</v>
      </c>
      <c r="R149" s="12">
        <v>0</v>
      </c>
      <c r="S149" s="13">
        <v>0</v>
      </c>
      <c r="T149" s="13">
        <v>0</v>
      </c>
      <c r="U149" s="14">
        <f t="shared" si="34"/>
        <v>0</v>
      </c>
      <c r="V149" s="12">
        <v>0</v>
      </c>
      <c r="W149" s="13">
        <v>0</v>
      </c>
      <c r="X149" s="13">
        <v>0</v>
      </c>
      <c r="Y149" s="14">
        <f t="shared" si="35"/>
        <v>0</v>
      </c>
      <c r="Z149" s="12">
        <f t="shared" si="28"/>
        <v>0</v>
      </c>
      <c r="AA149" s="13">
        <f t="shared" si="29"/>
        <v>0</v>
      </c>
      <c r="AB149" s="13">
        <f t="shared" si="30"/>
        <v>0</v>
      </c>
      <c r="AC149" s="14">
        <f t="shared" si="31"/>
        <v>0</v>
      </c>
    </row>
    <row r="150" spans="1:29" ht="43.5" customHeight="1" thickBot="1" x14ac:dyDescent="0.3">
      <c r="A150" s="635"/>
      <c r="B150" s="660"/>
      <c r="C150" s="469"/>
      <c r="D150" s="671"/>
      <c r="E150" s="644"/>
      <c r="F150" s="482"/>
      <c r="G150" s="649"/>
      <c r="H150" s="646"/>
      <c r="I150" s="92" t="s">
        <v>219</v>
      </c>
      <c r="J150" s="17">
        <f>SUM(J145:J149)</f>
        <v>0</v>
      </c>
      <c r="K150" s="18">
        <f>SUM(K145:K149)</f>
        <v>0</v>
      </c>
      <c r="L150" s="18">
        <f>SUM(L145:L149)</f>
        <v>0</v>
      </c>
      <c r="M150" s="19">
        <v>0</v>
      </c>
      <c r="N150" s="99">
        <f>SUM(N145:N149)</f>
        <v>0</v>
      </c>
      <c r="O150" s="18">
        <f>SUM(O145:O149)</f>
        <v>0</v>
      </c>
      <c r="P150" s="18">
        <f>SUM(P145:P149)</f>
        <v>0</v>
      </c>
      <c r="Q150" s="77">
        <v>0</v>
      </c>
      <c r="R150" s="17">
        <f>SUM(R145:R149)</f>
        <v>0</v>
      </c>
      <c r="S150" s="18">
        <f>SUM(S145:S149)</f>
        <v>0</v>
      </c>
      <c r="T150" s="18">
        <f>SUM(T145:T149)</f>
        <v>0</v>
      </c>
      <c r="U150" s="19">
        <v>0</v>
      </c>
      <c r="V150" s="17">
        <f>SUM(V145:V149)</f>
        <v>0</v>
      </c>
      <c r="W150" s="18">
        <f>SUM(W145:W149)</f>
        <v>0</v>
      </c>
      <c r="X150" s="18">
        <f>SUM(X145:X149)</f>
        <v>0</v>
      </c>
      <c r="Y150" s="77">
        <v>0</v>
      </c>
      <c r="Z150" s="17">
        <f t="shared" si="28"/>
        <v>0</v>
      </c>
      <c r="AA150" s="18">
        <f t="shared" si="29"/>
        <v>0</v>
      </c>
      <c r="AB150" s="18">
        <f t="shared" si="30"/>
        <v>0</v>
      </c>
      <c r="AC150" s="19">
        <f t="shared" si="31"/>
        <v>0</v>
      </c>
    </row>
    <row r="151" spans="1:29" ht="26.1" customHeight="1" x14ac:dyDescent="0.25">
      <c r="A151" s="635"/>
      <c r="B151" s="660"/>
      <c r="C151" s="469"/>
      <c r="D151" s="671"/>
      <c r="E151" s="644"/>
      <c r="F151" s="482"/>
      <c r="G151" s="649"/>
      <c r="H151" s="472" t="s">
        <v>18</v>
      </c>
      <c r="I151" s="74" t="s">
        <v>19</v>
      </c>
      <c r="J151" s="6">
        <v>0</v>
      </c>
      <c r="K151" s="7">
        <v>0</v>
      </c>
      <c r="L151" s="7">
        <v>0</v>
      </c>
      <c r="M151" s="8">
        <v>0</v>
      </c>
      <c r="N151" s="76">
        <v>0</v>
      </c>
      <c r="O151" s="7">
        <v>0</v>
      </c>
      <c r="P151" s="7">
        <v>0</v>
      </c>
      <c r="Q151" s="75">
        <v>0</v>
      </c>
      <c r="R151" s="6">
        <v>0</v>
      </c>
      <c r="S151" s="7">
        <v>0</v>
      </c>
      <c r="T151" s="7">
        <v>0</v>
      </c>
      <c r="U151" s="8">
        <v>0</v>
      </c>
      <c r="V151" s="6">
        <v>0</v>
      </c>
      <c r="W151" s="7">
        <v>0</v>
      </c>
      <c r="X151" s="7">
        <v>0</v>
      </c>
      <c r="Y151" s="8">
        <v>0</v>
      </c>
      <c r="Z151" s="6">
        <f t="shared" si="28"/>
        <v>0</v>
      </c>
      <c r="AA151" s="7">
        <f t="shared" si="29"/>
        <v>0</v>
      </c>
      <c r="AB151" s="7">
        <f t="shared" si="30"/>
        <v>0</v>
      </c>
      <c r="AC151" s="8">
        <f t="shared" si="31"/>
        <v>0</v>
      </c>
    </row>
    <row r="152" spans="1:29" ht="26.1" customHeight="1" x14ac:dyDescent="0.25">
      <c r="A152" s="635"/>
      <c r="B152" s="660"/>
      <c r="C152" s="469"/>
      <c r="D152" s="671"/>
      <c r="E152" s="644"/>
      <c r="F152" s="482"/>
      <c r="G152" s="649"/>
      <c r="H152" s="472"/>
      <c r="I152" s="52" t="s">
        <v>41</v>
      </c>
      <c r="J152" s="9">
        <v>0</v>
      </c>
      <c r="K152" s="10">
        <v>0</v>
      </c>
      <c r="L152" s="10">
        <v>0</v>
      </c>
      <c r="M152" s="11">
        <v>0</v>
      </c>
      <c r="N152" s="71">
        <v>0</v>
      </c>
      <c r="O152" s="10">
        <v>0</v>
      </c>
      <c r="P152" s="10">
        <v>0</v>
      </c>
      <c r="Q152" s="70">
        <v>0</v>
      </c>
      <c r="R152" s="9">
        <v>0</v>
      </c>
      <c r="S152" s="10">
        <v>0</v>
      </c>
      <c r="T152" s="10">
        <v>0</v>
      </c>
      <c r="U152" s="11">
        <v>0</v>
      </c>
      <c r="V152" s="9">
        <v>0</v>
      </c>
      <c r="W152" s="10">
        <v>0</v>
      </c>
      <c r="X152" s="10">
        <v>0</v>
      </c>
      <c r="Y152" s="11">
        <v>0</v>
      </c>
      <c r="Z152" s="9">
        <f t="shared" si="28"/>
        <v>0</v>
      </c>
      <c r="AA152" s="10">
        <f t="shared" si="29"/>
        <v>0</v>
      </c>
      <c r="AB152" s="10">
        <f t="shared" si="30"/>
        <v>0</v>
      </c>
      <c r="AC152" s="11">
        <f t="shared" si="31"/>
        <v>0</v>
      </c>
    </row>
    <row r="153" spans="1:29" ht="26.1" customHeight="1" x14ac:dyDescent="0.25">
      <c r="A153" s="635"/>
      <c r="B153" s="660"/>
      <c r="C153" s="469"/>
      <c r="D153" s="671"/>
      <c r="E153" s="644"/>
      <c r="F153" s="482"/>
      <c r="G153" s="649"/>
      <c r="H153" s="472" t="s">
        <v>54</v>
      </c>
      <c r="I153" s="52" t="s">
        <v>42</v>
      </c>
      <c r="J153" s="9">
        <v>0</v>
      </c>
      <c r="K153" s="10">
        <v>0</v>
      </c>
      <c r="L153" s="10">
        <v>0</v>
      </c>
      <c r="M153" s="11">
        <f t="shared" ref="M153:M154" si="36">SUM(J153:L153)</f>
        <v>0</v>
      </c>
      <c r="N153" s="71">
        <v>0</v>
      </c>
      <c r="O153" s="10">
        <v>0</v>
      </c>
      <c r="P153" s="10">
        <v>0</v>
      </c>
      <c r="Q153" s="70">
        <f t="shared" ref="Q153:Q154" si="37">SUM(N153:P153)</f>
        <v>0</v>
      </c>
      <c r="R153" s="9">
        <v>0</v>
      </c>
      <c r="S153" s="10">
        <v>0</v>
      </c>
      <c r="T153" s="10">
        <v>0</v>
      </c>
      <c r="U153" s="11">
        <f t="shared" ref="U153:U154" si="38">SUM(R153:T153)</f>
        <v>0</v>
      </c>
      <c r="V153" s="9">
        <v>0</v>
      </c>
      <c r="W153" s="10">
        <v>0</v>
      </c>
      <c r="X153" s="10">
        <v>0</v>
      </c>
      <c r="Y153" s="11">
        <f t="shared" ref="Y153:Y154" si="39">SUM(V153:X153)</f>
        <v>0</v>
      </c>
      <c r="Z153" s="9">
        <f t="shared" si="28"/>
        <v>0</v>
      </c>
      <c r="AA153" s="10">
        <f t="shared" si="29"/>
        <v>0</v>
      </c>
      <c r="AB153" s="10">
        <f t="shared" si="30"/>
        <v>0</v>
      </c>
      <c r="AC153" s="11">
        <f t="shared" si="31"/>
        <v>0</v>
      </c>
    </row>
    <row r="154" spans="1:29" ht="26.1" customHeight="1" thickBot="1" x14ac:dyDescent="0.3">
      <c r="A154" s="635"/>
      <c r="B154" s="660"/>
      <c r="C154" s="469"/>
      <c r="D154" s="671"/>
      <c r="E154" s="645"/>
      <c r="F154" s="483"/>
      <c r="G154" s="656"/>
      <c r="H154" s="473"/>
      <c r="I154" s="53" t="s">
        <v>21</v>
      </c>
      <c r="J154" s="20">
        <v>0</v>
      </c>
      <c r="K154" s="21">
        <v>0</v>
      </c>
      <c r="L154" s="21">
        <v>0</v>
      </c>
      <c r="M154" s="22">
        <f t="shared" si="36"/>
        <v>0</v>
      </c>
      <c r="N154" s="100">
        <v>0</v>
      </c>
      <c r="O154" s="21">
        <v>0</v>
      </c>
      <c r="P154" s="21">
        <v>0</v>
      </c>
      <c r="Q154" s="114">
        <f t="shared" si="37"/>
        <v>0</v>
      </c>
      <c r="R154" s="20">
        <v>0</v>
      </c>
      <c r="S154" s="21">
        <v>0</v>
      </c>
      <c r="T154" s="21">
        <v>0</v>
      </c>
      <c r="U154" s="22">
        <f t="shared" si="38"/>
        <v>0</v>
      </c>
      <c r="V154" s="20">
        <v>0</v>
      </c>
      <c r="W154" s="21">
        <v>0</v>
      </c>
      <c r="X154" s="21">
        <v>0</v>
      </c>
      <c r="Y154" s="22">
        <f t="shared" si="39"/>
        <v>0</v>
      </c>
      <c r="Z154" s="20">
        <f t="shared" si="28"/>
        <v>0</v>
      </c>
      <c r="AA154" s="21">
        <f t="shared" si="29"/>
        <v>0</v>
      </c>
      <c r="AB154" s="21">
        <f t="shared" si="30"/>
        <v>0</v>
      </c>
      <c r="AC154" s="22">
        <f t="shared" si="31"/>
        <v>0</v>
      </c>
    </row>
    <row r="155" spans="1:29" ht="26.1" customHeight="1" x14ac:dyDescent="0.25">
      <c r="A155" s="635"/>
      <c r="B155" s="660"/>
      <c r="C155" s="469"/>
      <c r="D155" s="671"/>
      <c r="E155" s="651" t="s">
        <v>131</v>
      </c>
      <c r="F155" s="653"/>
      <c r="G155" s="648" t="s">
        <v>135</v>
      </c>
      <c r="H155" s="471" t="s">
        <v>17</v>
      </c>
      <c r="I155" s="74" t="s">
        <v>35</v>
      </c>
      <c r="J155" s="6">
        <v>0</v>
      </c>
      <c r="K155" s="7">
        <v>0</v>
      </c>
      <c r="L155" s="7">
        <v>0</v>
      </c>
      <c r="M155" s="8">
        <f>SUM(J155:L155)</f>
        <v>0</v>
      </c>
      <c r="N155" s="76">
        <v>0</v>
      </c>
      <c r="O155" s="7">
        <v>0</v>
      </c>
      <c r="P155" s="7">
        <v>0</v>
      </c>
      <c r="Q155" s="75">
        <f>SUM(N155:P155)</f>
        <v>0</v>
      </c>
      <c r="R155" s="6">
        <v>0</v>
      </c>
      <c r="S155" s="7">
        <v>0</v>
      </c>
      <c r="T155" s="7">
        <v>0</v>
      </c>
      <c r="U155" s="8">
        <f>SUM(R155:T155)</f>
        <v>0</v>
      </c>
      <c r="V155" s="6">
        <v>0</v>
      </c>
      <c r="W155" s="7">
        <v>0</v>
      </c>
      <c r="X155" s="7">
        <v>0</v>
      </c>
      <c r="Y155" s="8">
        <f>SUM(V155:X155)</f>
        <v>0</v>
      </c>
      <c r="Z155" s="23">
        <f t="shared" si="28"/>
        <v>0</v>
      </c>
      <c r="AA155" s="24">
        <f t="shared" si="29"/>
        <v>0</v>
      </c>
      <c r="AB155" s="24">
        <f t="shared" si="30"/>
        <v>0</v>
      </c>
      <c r="AC155" s="25">
        <f t="shared" si="31"/>
        <v>0</v>
      </c>
    </row>
    <row r="156" spans="1:29" ht="26.1" customHeight="1" x14ac:dyDescent="0.25">
      <c r="A156" s="636"/>
      <c r="B156" s="660"/>
      <c r="C156" s="469"/>
      <c r="D156" s="671"/>
      <c r="E156" s="644"/>
      <c r="F156" s="482"/>
      <c r="G156" s="649"/>
      <c r="H156" s="472"/>
      <c r="I156" s="52" t="s">
        <v>36</v>
      </c>
      <c r="J156" s="9">
        <v>0</v>
      </c>
      <c r="K156" s="10">
        <v>0</v>
      </c>
      <c r="L156" s="10">
        <v>0</v>
      </c>
      <c r="M156" s="8">
        <f t="shared" ref="M156:M164" si="40">SUM(J156:L156)</f>
        <v>0</v>
      </c>
      <c r="N156" s="71">
        <v>0</v>
      </c>
      <c r="O156" s="10">
        <v>0</v>
      </c>
      <c r="P156" s="10">
        <v>0</v>
      </c>
      <c r="Q156" s="75">
        <f t="shared" ref="Q156:Q164" si="41">SUM(N156:P156)</f>
        <v>0</v>
      </c>
      <c r="R156" s="9">
        <v>0</v>
      </c>
      <c r="S156" s="10">
        <v>0</v>
      </c>
      <c r="T156" s="10">
        <v>0</v>
      </c>
      <c r="U156" s="8">
        <f t="shared" ref="U156:U164" si="42">SUM(R156:T156)</f>
        <v>0</v>
      </c>
      <c r="V156" s="9">
        <v>0</v>
      </c>
      <c r="W156" s="10">
        <v>0</v>
      </c>
      <c r="X156" s="10">
        <v>0</v>
      </c>
      <c r="Y156" s="8">
        <f t="shared" ref="Y156:Y164" si="43">SUM(V156:X156)</f>
        <v>0</v>
      </c>
      <c r="Z156" s="9">
        <f t="shared" si="28"/>
        <v>0</v>
      </c>
      <c r="AA156" s="10">
        <f t="shared" si="29"/>
        <v>0</v>
      </c>
      <c r="AB156" s="10">
        <f t="shared" si="30"/>
        <v>0</v>
      </c>
      <c r="AC156" s="11">
        <f t="shared" si="31"/>
        <v>0</v>
      </c>
    </row>
    <row r="157" spans="1:29" ht="26.1" customHeight="1" x14ac:dyDescent="0.25">
      <c r="A157" s="634" t="s">
        <v>105</v>
      </c>
      <c r="B157" s="660"/>
      <c r="C157" s="469"/>
      <c r="D157" s="671"/>
      <c r="E157" s="644"/>
      <c r="F157" s="482"/>
      <c r="G157" s="649"/>
      <c r="H157" s="472"/>
      <c r="I157" s="52" t="s">
        <v>37</v>
      </c>
      <c r="J157" s="9">
        <v>0</v>
      </c>
      <c r="K157" s="10">
        <v>0</v>
      </c>
      <c r="L157" s="10">
        <v>0</v>
      </c>
      <c r="M157" s="8">
        <f t="shared" si="40"/>
        <v>0</v>
      </c>
      <c r="N157" s="71">
        <v>0</v>
      </c>
      <c r="O157" s="10">
        <v>0</v>
      </c>
      <c r="P157" s="10">
        <v>0</v>
      </c>
      <c r="Q157" s="75">
        <f t="shared" si="41"/>
        <v>0</v>
      </c>
      <c r="R157" s="9">
        <v>0</v>
      </c>
      <c r="S157" s="10">
        <v>0</v>
      </c>
      <c r="T157" s="10">
        <v>0</v>
      </c>
      <c r="U157" s="8">
        <f t="shared" si="42"/>
        <v>0</v>
      </c>
      <c r="V157" s="9">
        <v>0</v>
      </c>
      <c r="W157" s="10">
        <v>0</v>
      </c>
      <c r="X157" s="10">
        <v>0</v>
      </c>
      <c r="Y157" s="8">
        <f t="shared" si="43"/>
        <v>0</v>
      </c>
      <c r="Z157" s="9">
        <f t="shared" si="28"/>
        <v>0</v>
      </c>
      <c r="AA157" s="10">
        <f t="shared" si="29"/>
        <v>0</v>
      </c>
      <c r="AB157" s="10">
        <f t="shared" si="30"/>
        <v>0</v>
      </c>
      <c r="AC157" s="11">
        <f t="shared" si="31"/>
        <v>0</v>
      </c>
    </row>
    <row r="158" spans="1:29" ht="26.1" customHeight="1" x14ac:dyDescent="0.25">
      <c r="A158" s="635"/>
      <c r="B158" s="660"/>
      <c r="C158" s="469"/>
      <c r="D158" s="671"/>
      <c r="E158" s="644"/>
      <c r="F158" s="482"/>
      <c r="G158" s="649"/>
      <c r="H158" s="472"/>
      <c r="I158" s="52" t="s">
        <v>38</v>
      </c>
      <c r="J158" s="9">
        <v>125</v>
      </c>
      <c r="K158" s="10">
        <v>0</v>
      </c>
      <c r="L158" s="10">
        <v>0</v>
      </c>
      <c r="M158" s="8">
        <f t="shared" si="40"/>
        <v>125</v>
      </c>
      <c r="N158" s="71">
        <v>97</v>
      </c>
      <c r="O158" s="10">
        <v>0</v>
      </c>
      <c r="P158" s="10">
        <v>0</v>
      </c>
      <c r="Q158" s="75">
        <f t="shared" si="41"/>
        <v>97</v>
      </c>
      <c r="R158" s="9">
        <v>39</v>
      </c>
      <c r="S158" s="10">
        <v>0</v>
      </c>
      <c r="T158" s="10">
        <v>0</v>
      </c>
      <c r="U158" s="8">
        <f t="shared" si="42"/>
        <v>39</v>
      </c>
      <c r="V158" s="9">
        <v>68</v>
      </c>
      <c r="W158" s="10">
        <v>0</v>
      </c>
      <c r="X158" s="10">
        <v>0</v>
      </c>
      <c r="Y158" s="8">
        <f t="shared" si="43"/>
        <v>68</v>
      </c>
      <c r="Z158" s="9">
        <f t="shared" si="28"/>
        <v>329</v>
      </c>
      <c r="AA158" s="10">
        <f t="shared" si="29"/>
        <v>0</v>
      </c>
      <c r="AB158" s="10">
        <f t="shared" si="30"/>
        <v>0</v>
      </c>
      <c r="AC158" s="11">
        <f t="shared" si="31"/>
        <v>329</v>
      </c>
    </row>
    <row r="159" spans="1:29" ht="26.1" customHeight="1" thickBot="1" x14ac:dyDescent="0.3">
      <c r="A159" s="635"/>
      <c r="B159" s="660"/>
      <c r="C159" s="469"/>
      <c r="D159" s="671"/>
      <c r="E159" s="644"/>
      <c r="F159" s="482"/>
      <c r="G159" s="649"/>
      <c r="H159" s="472"/>
      <c r="I159" s="91" t="s">
        <v>39</v>
      </c>
      <c r="J159" s="12">
        <v>28</v>
      </c>
      <c r="K159" s="13">
        <v>0</v>
      </c>
      <c r="L159" s="13">
        <v>0</v>
      </c>
      <c r="M159" s="131">
        <f t="shared" si="40"/>
        <v>28</v>
      </c>
      <c r="N159" s="98">
        <v>7</v>
      </c>
      <c r="O159" s="13">
        <v>0</v>
      </c>
      <c r="P159" s="13">
        <v>0</v>
      </c>
      <c r="Q159" s="138">
        <f t="shared" si="41"/>
        <v>7</v>
      </c>
      <c r="R159" s="12">
        <v>4</v>
      </c>
      <c r="S159" s="13">
        <v>0</v>
      </c>
      <c r="T159" s="13">
        <v>0</v>
      </c>
      <c r="U159" s="131">
        <f t="shared" si="42"/>
        <v>4</v>
      </c>
      <c r="V159" s="12">
        <v>12</v>
      </c>
      <c r="W159" s="13">
        <v>0</v>
      </c>
      <c r="X159" s="13">
        <v>0</v>
      </c>
      <c r="Y159" s="131">
        <f t="shared" si="43"/>
        <v>12</v>
      </c>
      <c r="Z159" s="12">
        <f t="shared" si="28"/>
        <v>51</v>
      </c>
      <c r="AA159" s="13">
        <f t="shared" si="29"/>
        <v>0</v>
      </c>
      <c r="AB159" s="13">
        <f t="shared" si="30"/>
        <v>0</v>
      </c>
      <c r="AC159" s="14">
        <f t="shared" si="31"/>
        <v>51</v>
      </c>
    </row>
    <row r="160" spans="1:29" ht="42" customHeight="1" thickBot="1" x14ac:dyDescent="0.3">
      <c r="A160" s="635"/>
      <c r="B160" s="660"/>
      <c r="C160" s="469"/>
      <c r="D160" s="671"/>
      <c r="E160" s="644"/>
      <c r="F160" s="482"/>
      <c r="G160" s="649"/>
      <c r="H160" s="646"/>
      <c r="I160" s="92" t="s">
        <v>50</v>
      </c>
      <c r="J160" s="17">
        <f>SUM(J155:J159)</f>
        <v>153</v>
      </c>
      <c r="K160" s="18">
        <f>SUM(K155:K159)</f>
        <v>0</v>
      </c>
      <c r="L160" s="77">
        <f>SUM(L155:L159)</f>
        <v>0</v>
      </c>
      <c r="M160" s="19">
        <f t="shared" si="40"/>
        <v>153</v>
      </c>
      <c r="N160" s="99">
        <f>SUM(N155:N159)</f>
        <v>104</v>
      </c>
      <c r="O160" s="18">
        <f>SUM(O155:O159)</f>
        <v>0</v>
      </c>
      <c r="P160" s="77">
        <f>SUM(P155:P159)</f>
        <v>0</v>
      </c>
      <c r="Q160" s="19">
        <f t="shared" si="41"/>
        <v>104</v>
      </c>
      <c r="R160" s="17">
        <f>SUM(R155:R159)</f>
        <v>43</v>
      </c>
      <c r="S160" s="18">
        <f>SUM(S155:S159)</f>
        <v>0</v>
      </c>
      <c r="T160" s="77">
        <f>SUM(T155:T159)</f>
        <v>0</v>
      </c>
      <c r="U160" s="19">
        <f t="shared" si="42"/>
        <v>43</v>
      </c>
      <c r="V160" s="17">
        <f>SUM(V155:V159)</f>
        <v>80</v>
      </c>
      <c r="W160" s="18">
        <f>SUM(W155:W159)</f>
        <v>0</v>
      </c>
      <c r="X160" s="18">
        <f>SUM(X155:X159)</f>
        <v>0</v>
      </c>
      <c r="Y160" s="19">
        <f t="shared" si="43"/>
        <v>80</v>
      </c>
      <c r="Z160" s="35">
        <f t="shared" si="28"/>
        <v>380</v>
      </c>
      <c r="AA160" s="36">
        <f t="shared" si="29"/>
        <v>0</v>
      </c>
      <c r="AB160" s="36">
        <f t="shared" si="30"/>
        <v>0</v>
      </c>
      <c r="AC160" s="37">
        <f t="shared" si="31"/>
        <v>380</v>
      </c>
    </row>
    <row r="161" spans="1:29" ht="26.1" customHeight="1" x14ac:dyDescent="0.25">
      <c r="A161" s="635"/>
      <c r="B161" s="660"/>
      <c r="C161" s="469"/>
      <c r="D161" s="671"/>
      <c r="E161" s="644"/>
      <c r="F161" s="482"/>
      <c r="G161" s="649"/>
      <c r="H161" s="472" t="s">
        <v>18</v>
      </c>
      <c r="I161" s="74" t="s">
        <v>19</v>
      </c>
      <c r="J161" s="6">
        <v>0</v>
      </c>
      <c r="K161" s="7">
        <v>0</v>
      </c>
      <c r="L161" s="7">
        <v>0</v>
      </c>
      <c r="M161" s="8">
        <f t="shared" si="40"/>
        <v>0</v>
      </c>
      <c r="N161" s="76">
        <v>37</v>
      </c>
      <c r="O161" s="7">
        <v>0</v>
      </c>
      <c r="P161" s="7">
        <v>0</v>
      </c>
      <c r="Q161" s="75">
        <f t="shared" si="41"/>
        <v>37</v>
      </c>
      <c r="R161" s="6">
        <v>28</v>
      </c>
      <c r="S161" s="7">
        <v>0</v>
      </c>
      <c r="T161" s="7">
        <v>0</v>
      </c>
      <c r="U161" s="8">
        <f t="shared" si="42"/>
        <v>28</v>
      </c>
      <c r="V161" s="6">
        <v>0</v>
      </c>
      <c r="W161" s="7">
        <v>0</v>
      </c>
      <c r="X161" s="7">
        <v>0</v>
      </c>
      <c r="Y161" s="8">
        <f t="shared" si="43"/>
        <v>0</v>
      </c>
      <c r="Z161" s="6">
        <f t="shared" si="28"/>
        <v>65</v>
      </c>
      <c r="AA161" s="7">
        <f t="shared" si="29"/>
        <v>0</v>
      </c>
      <c r="AB161" s="7">
        <f t="shared" si="30"/>
        <v>0</v>
      </c>
      <c r="AC161" s="8">
        <f t="shared" si="31"/>
        <v>65</v>
      </c>
    </row>
    <row r="162" spans="1:29" ht="26.1" customHeight="1" x14ac:dyDescent="0.25">
      <c r="A162" s="635"/>
      <c r="B162" s="660"/>
      <c r="C162" s="469"/>
      <c r="D162" s="671"/>
      <c r="E162" s="644"/>
      <c r="F162" s="482"/>
      <c r="G162" s="649"/>
      <c r="H162" s="472"/>
      <c r="I162" s="52" t="s">
        <v>41</v>
      </c>
      <c r="J162" s="9">
        <v>152</v>
      </c>
      <c r="K162" s="10">
        <v>0</v>
      </c>
      <c r="L162" s="10">
        <v>0</v>
      </c>
      <c r="M162" s="8">
        <f t="shared" si="40"/>
        <v>152</v>
      </c>
      <c r="N162" s="71">
        <v>66</v>
      </c>
      <c r="O162" s="10">
        <v>0</v>
      </c>
      <c r="P162" s="10">
        <v>0</v>
      </c>
      <c r="Q162" s="75">
        <f t="shared" si="41"/>
        <v>66</v>
      </c>
      <c r="R162" s="9">
        <v>15</v>
      </c>
      <c r="S162" s="10">
        <v>0</v>
      </c>
      <c r="T162" s="10">
        <v>0</v>
      </c>
      <c r="U162" s="8">
        <f t="shared" si="42"/>
        <v>15</v>
      </c>
      <c r="V162" s="9">
        <v>80</v>
      </c>
      <c r="W162" s="10">
        <v>0</v>
      </c>
      <c r="X162" s="10">
        <v>0</v>
      </c>
      <c r="Y162" s="8">
        <f t="shared" si="43"/>
        <v>80</v>
      </c>
      <c r="Z162" s="9">
        <f t="shared" si="28"/>
        <v>313</v>
      </c>
      <c r="AA162" s="10">
        <f t="shared" si="29"/>
        <v>0</v>
      </c>
      <c r="AB162" s="10">
        <f t="shared" si="30"/>
        <v>0</v>
      </c>
      <c r="AC162" s="11">
        <f t="shared" si="31"/>
        <v>313</v>
      </c>
    </row>
    <row r="163" spans="1:29" ht="26.1" customHeight="1" x14ac:dyDescent="0.25">
      <c r="A163" s="635"/>
      <c r="B163" s="660"/>
      <c r="C163" s="469"/>
      <c r="D163" s="671"/>
      <c r="E163" s="644"/>
      <c r="F163" s="482"/>
      <c r="G163" s="649"/>
      <c r="H163" s="472" t="s">
        <v>54</v>
      </c>
      <c r="I163" s="52" t="s">
        <v>42</v>
      </c>
      <c r="J163" s="9">
        <v>0</v>
      </c>
      <c r="K163" s="10">
        <v>0</v>
      </c>
      <c r="L163" s="10">
        <v>0</v>
      </c>
      <c r="M163" s="8">
        <f t="shared" si="40"/>
        <v>0</v>
      </c>
      <c r="N163" s="71">
        <v>1</v>
      </c>
      <c r="O163" s="10">
        <v>0</v>
      </c>
      <c r="P163" s="10">
        <v>0</v>
      </c>
      <c r="Q163" s="75">
        <f t="shared" si="41"/>
        <v>1</v>
      </c>
      <c r="R163" s="9">
        <v>0</v>
      </c>
      <c r="S163" s="10">
        <v>0</v>
      </c>
      <c r="T163" s="10">
        <v>0</v>
      </c>
      <c r="U163" s="8">
        <f t="shared" si="42"/>
        <v>0</v>
      </c>
      <c r="V163" s="9">
        <v>0</v>
      </c>
      <c r="W163" s="10">
        <v>0</v>
      </c>
      <c r="X163" s="10">
        <v>0</v>
      </c>
      <c r="Y163" s="8">
        <f t="shared" si="43"/>
        <v>0</v>
      </c>
      <c r="Z163" s="9">
        <f t="shared" si="28"/>
        <v>1</v>
      </c>
      <c r="AA163" s="10">
        <f t="shared" si="29"/>
        <v>0</v>
      </c>
      <c r="AB163" s="10">
        <f t="shared" si="30"/>
        <v>0</v>
      </c>
      <c r="AC163" s="11">
        <f t="shared" si="31"/>
        <v>1</v>
      </c>
    </row>
    <row r="164" spans="1:29" ht="26.1" customHeight="1" thickBot="1" x14ac:dyDescent="0.3">
      <c r="A164" s="635"/>
      <c r="B164" s="660"/>
      <c r="C164" s="469"/>
      <c r="D164" s="671"/>
      <c r="E164" s="652"/>
      <c r="F164" s="654"/>
      <c r="G164" s="650"/>
      <c r="H164" s="647"/>
      <c r="I164" s="91" t="s">
        <v>21</v>
      </c>
      <c r="J164" s="12">
        <v>1</v>
      </c>
      <c r="K164" s="13">
        <v>0</v>
      </c>
      <c r="L164" s="13">
        <v>0</v>
      </c>
      <c r="M164" s="8">
        <f t="shared" si="40"/>
        <v>1</v>
      </c>
      <c r="N164" s="98">
        <v>0</v>
      </c>
      <c r="O164" s="13">
        <v>0</v>
      </c>
      <c r="P164" s="13">
        <v>0</v>
      </c>
      <c r="Q164" s="75">
        <f t="shared" si="41"/>
        <v>0</v>
      </c>
      <c r="R164" s="12">
        <v>0</v>
      </c>
      <c r="S164" s="13">
        <v>0</v>
      </c>
      <c r="T164" s="13">
        <v>0</v>
      </c>
      <c r="U164" s="8">
        <f t="shared" si="42"/>
        <v>0</v>
      </c>
      <c r="V164" s="12">
        <v>0</v>
      </c>
      <c r="W164" s="13">
        <v>0</v>
      </c>
      <c r="X164" s="13">
        <v>0</v>
      </c>
      <c r="Y164" s="8">
        <f t="shared" si="43"/>
        <v>0</v>
      </c>
      <c r="Z164" s="20">
        <f t="shared" si="28"/>
        <v>1</v>
      </c>
      <c r="AA164" s="21">
        <f t="shared" si="29"/>
        <v>0</v>
      </c>
      <c r="AB164" s="21">
        <f t="shared" si="30"/>
        <v>0</v>
      </c>
      <c r="AC164" s="22">
        <f t="shared" si="31"/>
        <v>1</v>
      </c>
    </row>
    <row r="165" spans="1:29" ht="26.1" customHeight="1" x14ac:dyDescent="0.25">
      <c r="A165" s="635"/>
      <c r="B165" s="660"/>
      <c r="C165" s="469"/>
      <c r="D165" s="671"/>
      <c r="E165" s="643" t="s">
        <v>132</v>
      </c>
      <c r="F165" s="481"/>
      <c r="G165" s="655" t="s">
        <v>136</v>
      </c>
      <c r="H165" s="485" t="s">
        <v>17</v>
      </c>
      <c r="I165" s="51" t="s">
        <v>35</v>
      </c>
      <c r="J165" s="23">
        <v>0</v>
      </c>
      <c r="K165" s="24">
        <v>0</v>
      </c>
      <c r="L165" s="24">
        <v>0</v>
      </c>
      <c r="M165" s="25">
        <f>SUM(J165:L165)</f>
        <v>0</v>
      </c>
      <c r="N165" s="97">
        <v>0</v>
      </c>
      <c r="O165" s="24">
        <v>0</v>
      </c>
      <c r="P165" s="24">
        <v>0</v>
      </c>
      <c r="Q165" s="111">
        <f>SUM(N165:P165)</f>
        <v>0</v>
      </c>
      <c r="R165" s="23">
        <v>0</v>
      </c>
      <c r="S165" s="24">
        <v>0</v>
      </c>
      <c r="T165" s="24">
        <v>0</v>
      </c>
      <c r="U165" s="25">
        <f>SUM(R165:T165)</f>
        <v>0</v>
      </c>
      <c r="V165" s="23">
        <v>0</v>
      </c>
      <c r="W165" s="24">
        <v>0</v>
      </c>
      <c r="X165" s="24">
        <v>0</v>
      </c>
      <c r="Y165" s="25">
        <f>SUM(V165:X165)</f>
        <v>0</v>
      </c>
      <c r="Z165" s="6">
        <f t="shared" si="28"/>
        <v>0</v>
      </c>
      <c r="AA165" s="7">
        <f t="shared" si="29"/>
        <v>0</v>
      </c>
      <c r="AB165" s="7">
        <f t="shared" si="30"/>
        <v>0</v>
      </c>
      <c r="AC165" s="8">
        <f t="shared" si="31"/>
        <v>0</v>
      </c>
    </row>
    <row r="166" spans="1:29" ht="26.1" customHeight="1" x14ac:dyDescent="0.25">
      <c r="A166" s="635"/>
      <c r="B166" s="660"/>
      <c r="C166" s="469"/>
      <c r="D166" s="671"/>
      <c r="E166" s="644"/>
      <c r="F166" s="482"/>
      <c r="G166" s="649"/>
      <c r="H166" s="472"/>
      <c r="I166" s="52" t="s">
        <v>36</v>
      </c>
      <c r="J166" s="9">
        <v>0</v>
      </c>
      <c r="K166" s="10">
        <v>0</v>
      </c>
      <c r="L166" s="10">
        <v>0</v>
      </c>
      <c r="M166" s="11">
        <f t="shared" ref="M166:M169" si="44">SUM(J166:L166)</f>
        <v>0</v>
      </c>
      <c r="N166" s="71">
        <v>0</v>
      </c>
      <c r="O166" s="10">
        <v>0</v>
      </c>
      <c r="P166" s="10">
        <v>0</v>
      </c>
      <c r="Q166" s="70">
        <f t="shared" ref="Q166:Q169" si="45">SUM(N166:P166)</f>
        <v>0</v>
      </c>
      <c r="R166" s="9">
        <v>0</v>
      </c>
      <c r="S166" s="10">
        <v>0</v>
      </c>
      <c r="T166" s="10">
        <v>0</v>
      </c>
      <c r="U166" s="11">
        <f t="shared" ref="U166:U169" si="46">SUM(R166:T166)</f>
        <v>0</v>
      </c>
      <c r="V166" s="9">
        <v>0</v>
      </c>
      <c r="W166" s="10">
        <v>0</v>
      </c>
      <c r="X166" s="10">
        <v>0</v>
      </c>
      <c r="Y166" s="11">
        <f t="shared" ref="Y166:Y169" si="47">SUM(V166:X166)</f>
        <v>0</v>
      </c>
      <c r="Z166" s="9">
        <f t="shared" si="28"/>
        <v>0</v>
      </c>
      <c r="AA166" s="10">
        <f t="shared" si="29"/>
        <v>0</v>
      </c>
      <c r="AB166" s="10">
        <f t="shared" si="30"/>
        <v>0</v>
      </c>
      <c r="AC166" s="11">
        <f t="shared" si="31"/>
        <v>0</v>
      </c>
    </row>
    <row r="167" spans="1:29" ht="26.1" customHeight="1" x14ac:dyDescent="0.25">
      <c r="A167" s="635"/>
      <c r="B167" s="660"/>
      <c r="C167" s="469"/>
      <c r="D167" s="671"/>
      <c r="E167" s="644"/>
      <c r="F167" s="482"/>
      <c r="G167" s="649"/>
      <c r="H167" s="472"/>
      <c r="I167" s="52" t="s">
        <v>37</v>
      </c>
      <c r="J167" s="9">
        <v>0</v>
      </c>
      <c r="K167" s="10">
        <v>0</v>
      </c>
      <c r="L167" s="10">
        <v>0</v>
      </c>
      <c r="M167" s="11">
        <f t="shared" si="44"/>
        <v>0</v>
      </c>
      <c r="N167" s="71">
        <v>0</v>
      </c>
      <c r="O167" s="10">
        <v>0</v>
      </c>
      <c r="P167" s="10">
        <v>0</v>
      </c>
      <c r="Q167" s="70">
        <f t="shared" si="45"/>
        <v>0</v>
      </c>
      <c r="R167" s="9">
        <v>0</v>
      </c>
      <c r="S167" s="10">
        <v>0</v>
      </c>
      <c r="T167" s="10">
        <v>0</v>
      </c>
      <c r="U167" s="11">
        <f t="shared" si="46"/>
        <v>0</v>
      </c>
      <c r="V167" s="9">
        <v>0</v>
      </c>
      <c r="W167" s="10">
        <v>0</v>
      </c>
      <c r="X167" s="10">
        <v>0</v>
      </c>
      <c r="Y167" s="11">
        <f t="shared" si="47"/>
        <v>0</v>
      </c>
      <c r="Z167" s="9">
        <f t="shared" si="28"/>
        <v>0</v>
      </c>
      <c r="AA167" s="10">
        <f t="shared" si="29"/>
        <v>0</v>
      </c>
      <c r="AB167" s="10">
        <f t="shared" si="30"/>
        <v>0</v>
      </c>
      <c r="AC167" s="11">
        <f t="shared" si="31"/>
        <v>0</v>
      </c>
    </row>
    <row r="168" spans="1:29" ht="26.1" customHeight="1" x14ac:dyDescent="0.25">
      <c r="A168" s="635"/>
      <c r="B168" s="660"/>
      <c r="C168" s="469"/>
      <c r="D168" s="671"/>
      <c r="E168" s="644"/>
      <c r="F168" s="482"/>
      <c r="G168" s="649"/>
      <c r="H168" s="472"/>
      <c r="I168" s="52" t="s">
        <v>38</v>
      </c>
      <c r="J168" s="9">
        <v>0</v>
      </c>
      <c r="K168" s="10">
        <v>0</v>
      </c>
      <c r="L168" s="10">
        <v>0</v>
      </c>
      <c r="M168" s="11">
        <f t="shared" si="44"/>
        <v>0</v>
      </c>
      <c r="N168" s="71">
        <v>0</v>
      </c>
      <c r="O168" s="10">
        <v>0</v>
      </c>
      <c r="P168" s="10">
        <v>0</v>
      </c>
      <c r="Q168" s="70">
        <f t="shared" si="45"/>
        <v>0</v>
      </c>
      <c r="R168" s="9">
        <v>0</v>
      </c>
      <c r="S168" s="10">
        <v>0</v>
      </c>
      <c r="T168" s="10">
        <v>0</v>
      </c>
      <c r="U168" s="11">
        <f t="shared" si="46"/>
        <v>0</v>
      </c>
      <c r="V168" s="9">
        <v>0</v>
      </c>
      <c r="W168" s="10">
        <v>0</v>
      </c>
      <c r="X168" s="10">
        <v>0</v>
      </c>
      <c r="Y168" s="11">
        <f t="shared" si="47"/>
        <v>0</v>
      </c>
      <c r="Z168" s="9">
        <f t="shared" si="28"/>
        <v>0</v>
      </c>
      <c r="AA168" s="10">
        <f t="shared" si="29"/>
        <v>0</v>
      </c>
      <c r="AB168" s="10">
        <f t="shared" si="30"/>
        <v>0</v>
      </c>
      <c r="AC168" s="11">
        <f t="shared" si="31"/>
        <v>0</v>
      </c>
    </row>
    <row r="169" spans="1:29" ht="26.1" customHeight="1" thickBot="1" x14ac:dyDescent="0.3">
      <c r="A169" s="635"/>
      <c r="B169" s="660"/>
      <c r="C169" s="469"/>
      <c r="D169" s="671"/>
      <c r="E169" s="644"/>
      <c r="F169" s="482"/>
      <c r="G169" s="649"/>
      <c r="H169" s="472"/>
      <c r="I169" s="91" t="s">
        <v>39</v>
      </c>
      <c r="J169" s="12">
        <v>0</v>
      </c>
      <c r="K169" s="13">
        <v>0</v>
      </c>
      <c r="L169" s="13">
        <v>0</v>
      </c>
      <c r="M169" s="14">
        <f t="shared" si="44"/>
        <v>0</v>
      </c>
      <c r="N169" s="98">
        <v>0</v>
      </c>
      <c r="O169" s="13">
        <v>0</v>
      </c>
      <c r="P169" s="13">
        <v>0</v>
      </c>
      <c r="Q169" s="112">
        <f t="shared" si="45"/>
        <v>0</v>
      </c>
      <c r="R169" s="12">
        <v>0</v>
      </c>
      <c r="S169" s="13">
        <v>0</v>
      </c>
      <c r="T169" s="13">
        <v>0</v>
      </c>
      <c r="U169" s="14">
        <f t="shared" si="46"/>
        <v>0</v>
      </c>
      <c r="V169" s="12">
        <v>0</v>
      </c>
      <c r="W169" s="13">
        <v>0</v>
      </c>
      <c r="X169" s="13">
        <v>0</v>
      </c>
      <c r="Y169" s="14">
        <f t="shared" si="47"/>
        <v>0</v>
      </c>
      <c r="Z169" s="12">
        <f t="shared" si="28"/>
        <v>0</v>
      </c>
      <c r="AA169" s="13">
        <f t="shared" si="29"/>
        <v>0</v>
      </c>
      <c r="AB169" s="13">
        <f t="shared" si="30"/>
        <v>0</v>
      </c>
      <c r="AC169" s="14">
        <f t="shared" si="31"/>
        <v>0</v>
      </c>
    </row>
    <row r="170" spans="1:29" ht="42" customHeight="1" thickBot="1" x14ac:dyDescent="0.3">
      <c r="A170" s="635"/>
      <c r="B170" s="660"/>
      <c r="C170" s="469"/>
      <c r="D170" s="671"/>
      <c r="E170" s="644"/>
      <c r="F170" s="482"/>
      <c r="G170" s="649"/>
      <c r="H170" s="646"/>
      <c r="I170" s="92" t="s">
        <v>50</v>
      </c>
      <c r="J170" s="17">
        <f>SUM(J165:J169)</f>
        <v>0</v>
      </c>
      <c r="K170" s="18">
        <f>SUM(K165:K169)</f>
        <v>0</v>
      </c>
      <c r="L170" s="18">
        <f>SUM(L165:L169)</f>
        <v>0</v>
      </c>
      <c r="M170" s="19">
        <v>0</v>
      </c>
      <c r="N170" s="99">
        <f>SUM(N165:N169)</f>
        <v>0</v>
      </c>
      <c r="O170" s="18">
        <f>SUM(O165:O169)</f>
        <v>0</v>
      </c>
      <c r="P170" s="18">
        <f>SUM(P165:P169)</f>
        <v>0</v>
      </c>
      <c r="Q170" s="77">
        <v>0</v>
      </c>
      <c r="R170" s="17">
        <f>SUM(R165:R169)</f>
        <v>0</v>
      </c>
      <c r="S170" s="18">
        <f>SUM(S165:S169)</f>
        <v>0</v>
      </c>
      <c r="T170" s="18">
        <f>SUM(T165:T169)</f>
        <v>0</v>
      </c>
      <c r="U170" s="19">
        <v>0</v>
      </c>
      <c r="V170" s="17">
        <f>SUM(V165:V169)</f>
        <v>0</v>
      </c>
      <c r="W170" s="18">
        <f>SUM(W165:W169)</f>
        <v>0</v>
      </c>
      <c r="X170" s="18">
        <f>SUM(X165:X169)</f>
        <v>0</v>
      </c>
      <c r="Y170" s="77">
        <v>0</v>
      </c>
      <c r="Z170" s="35">
        <f t="shared" si="28"/>
        <v>0</v>
      </c>
      <c r="AA170" s="36">
        <f t="shared" si="29"/>
        <v>0</v>
      </c>
      <c r="AB170" s="36">
        <f t="shared" si="30"/>
        <v>0</v>
      </c>
      <c r="AC170" s="37">
        <f t="shared" si="31"/>
        <v>0</v>
      </c>
    </row>
    <row r="171" spans="1:29" ht="26.1" customHeight="1" x14ac:dyDescent="0.25">
      <c r="A171" s="635"/>
      <c r="B171" s="660"/>
      <c r="C171" s="469"/>
      <c r="D171" s="671"/>
      <c r="E171" s="644"/>
      <c r="F171" s="482"/>
      <c r="G171" s="649"/>
      <c r="H171" s="472" t="s">
        <v>18</v>
      </c>
      <c r="I171" s="74" t="s">
        <v>19</v>
      </c>
      <c r="J171" s="6">
        <v>0</v>
      </c>
      <c r="K171" s="7">
        <v>0</v>
      </c>
      <c r="L171" s="7">
        <v>0</v>
      </c>
      <c r="M171" s="8">
        <v>0</v>
      </c>
      <c r="N171" s="76">
        <v>0</v>
      </c>
      <c r="O171" s="7">
        <v>0</v>
      </c>
      <c r="P171" s="7">
        <v>0</v>
      </c>
      <c r="Q171" s="75">
        <v>0</v>
      </c>
      <c r="R171" s="6">
        <v>0</v>
      </c>
      <c r="S171" s="7">
        <v>0</v>
      </c>
      <c r="T171" s="7">
        <v>0</v>
      </c>
      <c r="U171" s="8">
        <v>0</v>
      </c>
      <c r="V171" s="6">
        <v>0</v>
      </c>
      <c r="W171" s="7">
        <v>0</v>
      </c>
      <c r="X171" s="7">
        <v>0</v>
      </c>
      <c r="Y171" s="8">
        <v>0</v>
      </c>
      <c r="Z171" s="6">
        <f t="shared" si="28"/>
        <v>0</v>
      </c>
      <c r="AA171" s="7">
        <f t="shared" si="29"/>
        <v>0</v>
      </c>
      <c r="AB171" s="7">
        <f t="shared" si="30"/>
        <v>0</v>
      </c>
      <c r="AC171" s="8">
        <f t="shared" si="31"/>
        <v>0</v>
      </c>
    </row>
    <row r="172" spans="1:29" ht="25.5" customHeight="1" x14ac:dyDescent="0.25">
      <c r="A172" s="635"/>
      <c r="B172" s="660"/>
      <c r="C172" s="469"/>
      <c r="D172" s="671"/>
      <c r="E172" s="644"/>
      <c r="F172" s="482"/>
      <c r="G172" s="649"/>
      <c r="H172" s="472"/>
      <c r="I172" s="52" t="s">
        <v>41</v>
      </c>
      <c r="J172" s="9">
        <v>0</v>
      </c>
      <c r="K172" s="10">
        <v>0</v>
      </c>
      <c r="L172" s="10">
        <v>0</v>
      </c>
      <c r="M172" s="11">
        <v>0</v>
      </c>
      <c r="N172" s="71">
        <v>0</v>
      </c>
      <c r="O172" s="10">
        <v>0</v>
      </c>
      <c r="P172" s="10">
        <v>0</v>
      </c>
      <c r="Q172" s="70">
        <v>0</v>
      </c>
      <c r="R172" s="9">
        <v>0</v>
      </c>
      <c r="S172" s="10">
        <v>0</v>
      </c>
      <c r="T172" s="10">
        <v>0</v>
      </c>
      <c r="U172" s="11">
        <v>0</v>
      </c>
      <c r="V172" s="9">
        <v>0</v>
      </c>
      <c r="W172" s="10">
        <v>0</v>
      </c>
      <c r="X172" s="10">
        <v>0</v>
      </c>
      <c r="Y172" s="11">
        <v>0</v>
      </c>
      <c r="Z172" s="9">
        <f t="shared" si="28"/>
        <v>0</v>
      </c>
      <c r="AA172" s="10">
        <f t="shared" si="29"/>
        <v>0</v>
      </c>
      <c r="AB172" s="10">
        <f t="shared" si="30"/>
        <v>0</v>
      </c>
      <c r="AC172" s="11">
        <f t="shared" si="31"/>
        <v>0</v>
      </c>
    </row>
    <row r="173" spans="1:29" ht="26.1" customHeight="1" x14ac:dyDescent="0.25">
      <c r="A173" s="635"/>
      <c r="B173" s="660"/>
      <c r="C173" s="469"/>
      <c r="D173" s="671"/>
      <c r="E173" s="644"/>
      <c r="F173" s="482"/>
      <c r="G173" s="649"/>
      <c r="H173" s="472" t="s">
        <v>54</v>
      </c>
      <c r="I173" s="52" t="s">
        <v>42</v>
      </c>
      <c r="J173" s="9">
        <v>0</v>
      </c>
      <c r="K173" s="10">
        <v>0</v>
      </c>
      <c r="L173" s="10">
        <v>0</v>
      </c>
      <c r="M173" s="11">
        <f t="shared" ref="M173:M174" si="48">SUM(J173:L173)</f>
        <v>0</v>
      </c>
      <c r="N173" s="71">
        <v>0</v>
      </c>
      <c r="O173" s="10">
        <v>0</v>
      </c>
      <c r="P173" s="10">
        <v>0</v>
      </c>
      <c r="Q173" s="70">
        <f t="shared" ref="Q173:Q174" si="49">SUM(N173:P173)</f>
        <v>0</v>
      </c>
      <c r="R173" s="9">
        <v>0</v>
      </c>
      <c r="S173" s="10">
        <v>0</v>
      </c>
      <c r="T173" s="10">
        <v>0</v>
      </c>
      <c r="U173" s="11">
        <f t="shared" ref="U173:U174" si="50">SUM(R173:T173)</f>
        <v>0</v>
      </c>
      <c r="V173" s="9">
        <v>0</v>
      </c>
      <c r="W173" s="10">
        <v>0</v>
      </c>
      <c r="X173" s="10">
        <v>0</v>
      </c>
      <c r="Y173" s="11">
        <f t="shared" ref="Y173:Y174" si="51">SUM(V173:X173)</f>
        <v>0</v>
      </c>
      <c r="Z173" s="9">
        <f t="shared" si="28"/>
        <v>0</v>
      </c>
      <c r="AA173" s="10">
        <f t="shared" si="29"/>
        <v>0</v>
      </c>
      <c r="AB173" s="10">
        <f t="shared" si="30"/>
        <v>0</v>
      </c>
      <c r="AC173" s="11">
        <f t="shared" si="31"/>
        <v>0</v>
      </c>
    </row>
    <row r="174" spans="1:29" ht="26.1" customHeight="1" thickBot="1" x14ac:dyDescent="0.3">
      <c r="A174" s="635"/>
      <c r="B174" s="660"/>
      <c r="C174" s="469"/>
      <c r="D174" s="671"/>
      <c r="E174" s="645"/>
      <c r="F174" s="483"/>
      <c r="G174" s="656"/>
      <c r="H174" s="473"/>
      <c r="I174" s="53" t="s">
        <v>21</v>
      </c>
      <c r="J174" s="20">
        <v>0</v>
      </c>
      <c r="K174" s="21">
        <v>0</v>
      </c>
      <c r="L174" s="21">
        <v>0</v>
      </c>
      <c r="M174" s="22">
        <f t="shared" si="48"/>
        <v>0</v>
      </c>
      <c r="N174" s="100">
        <v>0</v>
      </c>
      <c r="O174" s="21">
        <v>0</v>
      </c>
      <c r="P174" s="21">
        <v>0</v>
      </c>
      <c r="Q174" s="114">
        <f t="shared" si="49"/>
        <v>0</v>
      </c>
      <c r="R174" s="20">
        <v>0</v>
      </c>
      <c r="S174" s="21">
        <v>0</v>
      </c>
      <c r="T174" s="21">
        <v>0</v>
      </c>
      <c r="U174" s="22">
        <f t="shared" si="50"/>
        <v>0</v>
      </c>
      <c r="V174" s="20">
        <v>0</v>
      </c>
      <c r="W174" s="21">
        <v>0</v>
      </c>
      <c r="X174" s="21">
        <v>0</v>
      </c>
      <c r="Y174" s="22">
        <f t="shared" si="51"/>
        <v>0</v>
      </c>
      <c r="Z174" s="12">
        <f t="shared" si="28"/>
        <v>0</v>
      </c>
      <c r="AA174" s="13">
        <f t="shared" si="29"/>
        <v>0</v>
      </c>
      <c r="AB174" s="13">
        <f t="shared" si="30"/>
        <v>0</v>
      </c>
      <c r="AC174" s="14">
        <f t="shared" si="31"/>
        <v>0</v>
      </c>
    </row>
    <row r="175" spans="1:29" ht="26.1" customHeight="1" x14ac:dyDescent="0.25">
      <c r="A175" s="635"/>
      <c r="B175" s="660"/>
      <c r="C175" s="469"/>
      <c r="D175" s="671"/>
      <c r="E175" s="651" t="s">
        <v>133</v>
      </c>
      <c r="F175" s="653"/>
      <c r="G175" s="648" t="s">
        <v>137</v>
      </c>
      <c r="H175" s="471" t="s">
        <v>17</v>
      </c>
      <c r="I175" s="74" t="s">
        <v>35</v>
      </c>
      <c r="J175" s="6">
        <v>0</v>
      </c>
      <c r="K175" s="7">
        <v>0</v>
      </c>
      <c r="L175" s="7">
        <v>0</v>
      </c>
      <c r="M175" s="8">
        <f>SUM(J175:L175)</f>
        <v>0</v>
      </c>
      <c r="N175" s="76">
        <v>0</v>
      </c>
      <c r="O175" s="7">
        <v>0</v>
      </c>
      <c r="P175" s="7">
        <v>0</v>
      </c>
      <c r="Q175" s="75">
        <f>SUM(N175:P175)</f>
        <v>0</v>
      </c>
      <c r="R175" s="6">
        <v>0</v>
      </c>
      <c r="S175" s="7">
        <v>0</v>
      </c>
      <c r="T175" s="7">
        <v>0</v>
      </c>
      <c r="U175" s="8">
        <f>SUM(R175:T175)</f>
        <v>0</v>
      </c>
      <c r="V175" s="6">
        <v>0</v>
      </c>
      <c r="W175" s="7">
        <v>0</v>
      </c>
      <c r="X175" s="7">
        <v>0</v>
      </c>
      <c r="Y175" s="8">
        <f>SUM(V175:X175)</f>
        <v>0</v>
      </c>
      <c r="Z175" s="23">
        <f t="shared" si="28"/>
        <v>0</v>
      </c>
      <c r="AA175" s="24">
        <f t="shared" si="29"/>
        <v>0</v>
      </c>
      <c r="AB175" s="24">
        <f t="shared" si="30"/>
        <v>0</v>
      </c>
      <c r="AC175" s="25">
        <f t="shared" si="31"/>
        <v>0</v>
      </c>
    </row>
    <row r="176" spans="1:29" ht="26.1" customHeight="1" x14ac:dyDescent="0.25">
      <c r="A176" s="635"/>
      <c r="B176" s="660"/>
      <c r="C176" s="469"/>
      <c r="D176" s="671"/>
      <c r="E176" s="644"/>
      <c r="F176" s="482"/>
      <c r="G176" s="649"/>
      <c r="H176" s="472"/>
      <c r="I176" s="52" t="s">
        <v>36</v>
      </c>
      <c r="J176" s="9">
        <v>0</v>
      </c>
      <c r="K176" s="10">
        <v>0</v>
      </c>
      <c r="L176" s="10">
        <v>0</v>
      </c>
      <c r="M176" s="11">
        <f t="shared" ref="M176:M179" si="52">SUM(J176:L176)</f>
        <v>0</v>
      </c>
      <c r="N176" s="71">
        <v>0</v>
      </c>
      <c r="O176" s="10">
        <v>0</v>
      </c>
      <c r="P176" s="10">
        <v>0</v>
      </c>
      <c r="Q176" s="70">
        <f t="shared" ref="Q176:Q179" si="53">SUM(N176:P176)</f>
        <v>0</v>
      </c>
      <c r="R176" s="9">
        <v>0</v>
      </c>
      <c r="S176" s="10">
        <v>0</v>
      </c>
      <c r="T176" s="10">
        <v>0</v>
      </c>
      <c r="U176" s="11">
        <f t="shared" ref="U176:U179" si="54">SUM(R176:T176)</f>
        <v>0</v>
      </c>
      <c r="V176" s="9">
        <v>0</v>
      </c>
      <c r="W176" s="10">
        <v>0</v>
      </c>
      <c r="X176" s="10">
        <v>0</v>
      </c>
      <c r="Y176" s="11">
        <f t="shared" ref="Y176:Y179" si="55">SUM(V176:X176)</f>
        <v>0</v>
      </c>
      <c r="Z176" s="9">
        <f t="shared" si="28"/>
        <v>0</v>
      </c>
      <c r="AA176" s="10">
        <f t="shared" si="29"/>
        <v>0</v>
      </c>
      <c r="AB176" s="10">
        <f t="shared" si="30"/>
        <v>0</v>
      </c>
      <c r="AC176" s="11">
        <f t="shared" si="31"/>
        <v>0</v>
      </c>
    </row>
    <row r="177" spans="1:29" ht="26.1" customHeight="1" x14ac:dyDescent="0.25">
      <c r="A177" s="635"/>
      <c r="B177" s="660"/>
      <c r="C177" s="469"/>
      <c r="D177" s="671"/>
      <c r="E177" s="644"/>
      <c r="F177" s="482"/>
      <c r="G177" s="649"/>
      <c r="H177" s="472"/>
      <c r="I177" s="52" t="s">
        <v>37</v>
      </c>
      <c r="J177" s="9">
        <v>0</v>
      </c>
      <c r="K177" s="10">
        <v>0</v>
      </c>
      <c r="L177" s="10">
        <v>0</v>
      </c>
      <c r="M177" s="11">
        <f t="shared" si="52"/>
        <v>0</v>
      </c>
      <c r="N177" s="71">
        <v>0</v>
      </c>
      <c r="O177" s="10">
        <v>0</v>
      </c>
      <c r="P177" s="10">
        <v>0</v>
      </c>
      <c r="Q177" s="70">
        <f t="shared" si="53"/>
        <v>0</v>
      </c>
      <c r="R177" s="9">
        <v>0</v>
      </c>
      <c r="S177" s="10">
        <v>0</v>
      </c>
      <c r="T177" s="10">
        <v>0</v>
      </c>
      <c r="U177" s="11">
        <f t="shared" si="54"/>
        <v>0</v>
      </c>
      <c r="V177" s="9">
        <v>0</v>
      </c>
      <c r="W177" s="10">
        <v>0</v>
      </c>
      <c r="X177" s="10">
        <v>0</v>
      </c>
      <c r="Y177" s="11">
        <f t="shared" si="55"/>
        <v>0</v>
      </c>
      <c r="Z177" s="9">
        <f t="shared" si="28"/>
        <v>0</v>
      </c>
      <c r="AA177" s="10">
        <f t="shared" si="29"/>
        <v>0</v>
      </c>
      <c r="AB177" s="10">
        <f t="shared" si="30"/>
        <v>0</v>
      </c>
      <c r="AC177" s="11">
        <f t="shared" si="31"/>
        <v>0</v>
      </c>
    </row>
    <row r="178" spans="1:29" ht="26.1" customHeight="1" x14ac:dyDescent="0.25">
      <c r="A178" s="635"/>
      <c r="B178" s="660"/>
      <c r="C178" s="469"/>
      <c r="D178" s="671"/>
      <c r="E178" s="644"/>
      <c r="F178" s="482"/>
      <c r="G178" s="649"/>
      <c r="H178" s="472"/>
      <c r="I178" s="52" t="s">
        <v>38</v>
      </c>
      <c r="J178" s="9">
        <v>0</v>
      </c>
      <c r="K178" s="10">
        <v>0</v>
      </c>
      <c r="L178" s="10">
        <v>0</v>
      </c>
      <c r="M178" s="11">
        <f t="shared" si="52"/>
        <v>0</v>
      </c>
      <c r="N178" s="71">
        <v>0</v>
      </c>
      <c r="O178" s="10">
        <v>0</v>
      </c>
      <c r="P178" s="10">
        <v>0</v>
      </c>
      <c r="Q178" s="70">
        <f t="shared" si="53"/>
        <v>0</v>
      </c>
      <c r="R178" s="9">
        <v>0</v>
      </c>
      <c r="S178" s="10">
        <v>0</v>
      </c>
      <c r="T178" s="10">
        <v>0</v>
      </c>
      <c r="U178" s="11">
        <f t="shared" si="54"/>
        <v>0</v>
      </c>
      <c r="V178" s="9">
        <v>0</v>
      </c>
      <c r="W178" s="10">
        <v>0</v>
      </c>
      <c r="X178" s="10">
        <v>0</v>
      </c>
      <c r="Y178" s="11">
        <f t="shared" si="55"/>
        <v>0</v>
      </c>
      <c r="Z178" s="9">
        <f t="shared" si="28"/>
        <v>0</v>
      </c>
      <c r="AA178" s="10">
        <f t="shared" si="29"/>
        <v>0</v>
      </c>
      <c r="AB178" s="10">
        <f t="shared" si="30"/>
        <v>0</v>
      </c>
      <c r="AC178" s="11">
        <f t="shared" si="31"/>
        <v>0</v>
      </c>
    </row>
    <row r="179" spans="1:29" ht="26.1" customHeight="1" thickBot="1" x14ac:dyDescent="0.3">
      <c r="A179" s="635"/>
      <c r="B179" s="660"/>
      <c r="C179" s="469"/>
      <c r="D179" s="671"/>
      <c r="E179" s="644"/>
      <c r="F179" s="482"/>
      <c r="G179" s="649"/>
      <c r="H179" s="472"/>
      <c r="I179" s="91" t="s">
        <v>39</v>
      </c>
      <c r="J179" s="12">
        <v>0</v>
      </c>
      <c r="K179" s="13">
        <v>0</v>
      </c>
      <c r="L179" s="13">
        <v>0</v>
      </c>
      <c r="M179" s="14">
        <f t="shared" si="52"/>
        <v>0</v>
      </c>
      <c r="N179" s="98">
        <v>0</v>
      </c>
      <c r="O179" s="13">
        <v>0</v>
      </c>
      <c r="P179" s="13">
        <v>0</v>
      </c>
      <c r="Q179" s="112">
        <f t="shared" si="53"/>
        <v>0</v>
      </c>
      <c r="R179" s="12">
        <v>0</v>
      </c>
      <c r="S179" s="13">
        <v>0</v>
      </c>
      <c r="T179" s="13">
        <v>0</v>
      </c>
      <c r="U179" s="14">
        <f t="shared" si="54"/>
        <v>0</v>
      </c>
      <c r="V179" s="12">
        <v>0</v>
      </c>
      <c r="W179" s="13">
        <v>0</v>
      </c>
      <c r="X179" s="13">
        <v>0</v>
      </c>
      <c r="Y179" s="14">
        <f t="shared" si="55"/>
        <v>0</v>
      </c>
      <c r="Z179" s="12">
        <f t="shared" si="28"/>
        <v>0</v>
      </c>
      <c r="AA179" s="13">
        <f t="shared" si="29"/>
        <v>0</v>
      </c>
      <c r="AB179" s="13">
        <f t="shared" si="30"/>
        <v>0</v>
      </c>
      <c r="AC179" s="14">
        <f t="shared" si="31"/>
        <v>0</v>
      </c>
    </row>
    <row r="180" spans="1:29" ht="37.5" customHeight="1" thickBot="1" x14ac:dyDescent="0.3">
      <c r="A180" s="635"/>
      <c r="B180" s="660"/>
      <c r="C180" s="469"/>
      <c r="D180" s="671"/>
      <c r="E180" s="644"/>
      <c r="F180" s="482"/>
      <c r="G180" s="649"/>
      <c r="H180" s="646"/>
      <c r="I180" s="92" t="s">
        <v>50</v>
      </c>
      <c r="J180" s="17">
        <f>SUM(J175:J179)</f>
        <v>0</v>
      </c>
      <c r="K180" s="18">
        <f>SUM(K175:K179)</f>
        <v>0</v>
      </c>
      <c r="L180" s="18">
        <f>SUM(L175:L179)</f>
        <v>0</v>
      </c>
      <c r="M180" s="19">
        <v>0</v>
      </c>
      <c r="N180" s="99">
        <f>SUM(N175:N179)</f>
        <v>0</v>
      </c>
      <c r="O180" s="18">
        <f>SUM(O175:O179)</f>
        <v>0</v>
      </c>
      <c r="P180" s="18">
        <f>SUM(P175:P179)</f>
        <v>0</v>
      </c>
      <c r="Q180" s="77">
        <v>0</v>
      </c>
      <c r="R180" s="17">
        <f>SUM(R175:R179)</f>
        <v>0</v>
      </c>
      <c r="S180" s="18">
        <f>SUM(S175:S179)</f>
        <v>0</v>
      </c>
      <c r="T180" s="18">
        <f>SUM(T175:T179)</f>
        <v>0</v>
      </c>
      <c r="U180" s="19">
        <v>0</v>
      </c>
      <c r="V180" s="17">
        <f>SUM(V175:V179)</f>
        <v>0</v>
      </c>
      <c r="W180" s="18">
        <f>SUM(W175:W179)</f>
        <v>0</v>
      </c>
      <c r="X180" s="18">
        <f>SUM(X175:X179)</f>
        <v>0</v>
      </c>
      <c r="Y180" s="19">
        <v>0</v>
      </c>
      <c r="Z180" s="35">
        <f t="shared" si="28"/>
        <v>0</v>
      </c>
      <c r="AA180" s="36">
        <f t="shared" si="29"/>
        <v>0</v>
      </c>
      <c r="AB180" s="36">
        <f t="shared" si="30"/>
        <v>0</v>
      </c>
      <c r="AC180" s="37">
        <f t="shared" si="31"/>
        <v>0</v>
      </c>
    </row>
    <row r="181" spans="1:29" ht="26.1" customHeight="1" x14ac:dyDescent="0.25">
      <c r="A181" s="635"/>
      <c r="B181" s="660"/>
      <c r="C181" s="469"/>
      <c r="D181" s="671"/>
      <c r="E181" s="644"/>
      <c r="F181" s="482"/>
      <c r="G181" s="649"/>
      <c r="H181" s="472" t="s">
        <v>18</v>
      </c>
      <c r="I181" s="74" t="s">
        <v>19</v>
      </c>
      <c r="J181" s="6">
        <v>0</v>
      </c>
      <c r="K181" s="7">
        <v>0</v>
      </c>
      <c r="L181" s="7">
        <v>0</v>
      </c>
      <c r="M181" s="8">
        <v>0</v>
      </c>
      <c r="N181" s="76">
        <v>0</v>
      </c>
      <c r="O181" s="7">
        <v>0</v>
      </c>
      <c r="P181" s="7">
        <v>0</v>
      </c>
      <c r="Q181" s="75">
        <v>0</v>
      </c>
      <c r="R181" s="6">
        <v>0</v>
      </c>
      <c r="S181" s="7">
        <v>0</v>
      </c>
      <c r="T181" s="7">
        <v>0</v>
      </c>
      <c r="U181" s="8">
        <v>0</v>
      </c>
      <c r="V181" s="6">
        <v>0</v>
      </c>
      <c r="W181" s="7">
        <v>0</v>
      </c>
      <c r="X181" s="7">
        <v>0</v>
      </c>
      <c r="Y181" s="8">
        <v>0</v>
      </c>
      <c r="Z181" s="6">
        <f t="shared" si="28"/>
        <v>0</v>
      </c>
      <c r="AA181" s="7">
        <f t="shared" si="29"/>
        <v>0</v>
      </c>
      <c r="AB181" s="7">
        <f t="shared" si="30"/>
        <v>0</v>
      </c>
      <c r="AC181" s="8">
        <f t="shared" si="31"/>
        <v>0</v>
      </c>
    </row>
    <row r="182" spans="1:29" ht="26.1" customHeight="1" x14ac:dyDescent="0.25">
      <c r="A182" s="635"/>
      <c r="B182" s="660"/>
      <c r="C182" s="469"/>
      <c r="D182" s="671"/>
      <c r="E182" s="644"/>
      <c r="F182" s="482"/>
      <c r="G182" s="649"/>
      <c r="H182" s="472"/>
      <c r="I182" s="52" t="s">
        <v>41</v>
      </c>
      <c r="J182" s="9">
        <v>0</v>
      </c>
      <c r="K182" s="10">
        <v>0</v>
      </c>
      <c r="L182" s="10">
        <v>0</v>
      </c>
      <c r="M182" s="11">
        <v>0</v>
      </c>
      <c r="N182" s="71">
        <v>0</v>
      </c>
      <c r="O182" s="10">
        <v>0</v>
      </c>
      <c r="P182" s="10">
        <v>0</v>
      </c>
      <c r="Q182" s="70">
        <v>0</v>
      </c>
      <c r="R182" s="9">
        <v>0</v>
      </c>
      <c r="S182" s="10">
        <v>0</v>
      </c>
      <c r="T182" s="10">
        <v>0</v>
      </c>
      <c r="U182" s="11">
        <v>0</v>
      </c>
      <c r="V182" s="9">
        <v>0</v>
      </c>
      <c r="W182" s="10">
        <v>0</v>
      </c>
      <c r="X182" s="10">
        <v>0</v>
      </c>
      <c r="Y182" s="11">
        <v>0</v>
      </c>
      <c r="Z182" s="9">
        <f t="shared" si="28"/>
        <v>0</v>
      </c>
      <c r="AA182" s="10">
        <f t="shared" si="29"/>
        <v>0</v>
      </c>
      <c r="AB182" s="10">
        <f t="shared" si="30"/>
        <v>0</v>
      </c>
      <c r="AC182" s="11">
        <f t="shared" si="31"/>
        <v>0</v>
      </c>
    </row>
    <row r="183" spans="1:29" ht="26.1" customHeight="1" x14ac:dyDescent="0.25">
      <c r="A183" s="636"/>
      <c r="B183" s="660"/>
      <c r="C183" s="469"/>
      <c r="D183" s="671"/>
      <c r="E183" s="644"/>
      <c r="F183" s="482"/>
      <c r="G183" s="649"/>
      <c r="H183" s="472" t="s">
        <v>54</v>
      </c>
      <c r="I183" s="52" t="s">
        <v>42</v>
      </c>
      <c r="J183" s="9">
        <v>0</v>
      </c>
      <c r="K183" s="10">
        <v>0</v>
      </c>
      <c r="L183" s="10">
        <v>0</v>
      </c>
      <c r="M183" s="11">
        <f t="shared" ref="M183:M184" si="56">SUM(J183:L183)</f>
        <v>0</v>
      </c>
      <c r="N183" s="71">
        <v>0</v>
      </c>
      <c r="O183" s="10">
        <v>0</v>
      </c>
      <c r="P183" s="10">
        <v>0</v>
      </c>
      <c r="Q183" s="70">
        <f t="shared" ref="Q183:Q184" si="57">SUM(N183:P183)</f>
        <v>0</v>
      </c>
      <c r="R183" s="9">
        <v>0</v>
      </c>
      <c r="S183" s="10">
        <v>0</v>
      </c>
      <c r="T183" s="10">
        <v>0</v>
      </c>
      <c r="U183" s="11">
        <f t="shared" ref="U183:U184" si="58">SUM(R183:T183)</f>
        <v>0</v>
      </c>
      <c r="V183" s="9">
        <v>0</v>
      </c>
      <c r="W183" s="10">
        <v>0</v>
      </c>
      <c r="X183" s="10">
        <v>0</v>
      </c>
      <c r="Y183" s="11">
        <f t="shared" ref="Y183:Y184" si="59">SUM(V183:X183)</f>
        <v>0</v>
      </c>
      <c r="Z183" s="9">
        <f t="shared" si="28"/>
        <v>0</v>
      </c>
      <c r="AA183" s="10">
        <f t="shared" si="29"/>
        <v>0</v>
      </c>
      <c r="AB183" s="10">
        <f t="shared" si="30"/>
        <v>0</v>
      </c>
      <c r="AC183" s="11">
        <f t="shared" si="31"/>
        <v>0</v>
      </c>
    </row>
    <row r="184" spans="1:29" ht="26.1" customHeight="1" thickBot="1" x14ac:dyDescent="0.3">
      <c r="A184" s="634" t="s">
        <v>124</v>
      </c>
      <c r="B184" s="660"/>
      <c r="C184" s="469"/>
      <c r="D184" s="671"/>
      <c r="E184" s="652"/>
      <c r="F184" s="654"/>
      <c r="G184" s="650"/>
      <c r="H184" s="647"/>
      <c r="I184" s="91" t="s">
        <v>21</v>
      </c>
      <c r="J184" s="12">
        <v>0</v>
      </c>
      <c r="K184" s="13">
        <v>0</v>
      </c>
      <c r="L184" s="13">
        <v>0</v>
      </c>
      <c r="M184" s="14">
        <f t="shared" si="56"/>
        <v>0</v>
      </c>
      <c r="N184" s="98">
        <v>0</v>
      </c>
      <c r="O184" s="13">
        <v>0</v>
      </c>
      <c r="P184" s="13">
        <v>0</v>
      </c>
      <c r="Q184" s="112">
        <f t="shared" si="57"/>
        <v>0</v>
      </c>
      <c r="R184" s="12">
        <v>0</v>
      </c>
      <c r="S184" s="13">
        <v>0</v>
      </c>
      <c r="T184" s="13">
        <v>0</v>
      </c>
      <c r="U184" s="14">
        <f t="shared" si="58"/>
        <v>0</v>
      </c>
      <c r="V184" s="12">
        <v>0</v>
      </c>
      <c r="W184" s="13">
        <v>0</v>
      </c>
      <c r="X184" s="13">
        <v>0</v>
      </c>
      <c r="Y184" s="14">
        <f t="shared" si="59"/>
        <v>0</v>
      </c>
      <c r="Z184" s="20">
        <f t="shared" si="28"/>
        <v>0</v>
      </c>
      <c r="AA184" s="21">
        <f t="shared" si="29"/>
        <v>0</v>
      </c>
      <c r="AB184" s="21">
        <f t="shared" si="30"/>
        <v>0</v>
      </c>
      <c r="AC184" s="22">
        <f t="shared" si="31"/>
        <v>0</v>
      </c>
    </row>
    <row r="185" spans="1:29" ht="26.1" customHeight="1" x14ac:dyDescent="0.25">
      <c r="A185" s="635"/>
      <c r="B185" s="660"/>
      <c r="C185" s="469"/>
      <c r="D185" s="671"/>
      <c r="E185" s="643" t="s">
        <v>134</v>
      </c>
      <c r="F185" s="481"/>
      <c r="G185" s="655" t="s">
        <v>138</v>
      </c>
      <c r="H185" s="485" t="s">
        <v>17</v>
      </c>
      <c r="I185" s="51" t="s">
        <v>35</v>
      </c>
      <c r="J185" s="23">
        <v>0</v>
      </c>
      <c r="K185" s="24">
        <v>0</v>
      </c>
      <c r="L185" s="24">
        <v>0</v>
      </c>
      <c r="M185" s="25">
        <f>SUM(J185:L185)</f>
        <v>0</v>
      </c>
      <c r="N185" s="97">
        <v>0</v>
      </c>
      <c r="O185" s="24">
        <v>0</v>
      </c>
      <c r="P185" s="24">
        <v>0</v>
      </c>
      <c r="Q185" s="111">
        <f>SUM(N185:P185)</f>
        <v>0</v>
      </c>
      <c r="R185" s="23">
        <v>0</v>
      </c>
      <c r="S185" s="24">
        <v>0</v>
      </c>
      <c r="T185" s="24">
        <v>0</v>
      </c>
      <c r="U185" s="25">
        <f>SUM(R185:T185)</f>
        <v>0</v>
      </c>
      <c r="V185" s="23">
        <v>0</v>
      </c>
      <c r="W185" s="24">
        <v>0</v>
      </c>
      <c r="X185" s="24">
        <v>0</v>
      </c>
      <c r="Y185" s="25">
        <f>SUM(V185:X185)</f>
        <v>0</v>
      </c>
      <c r="Z185" s="6">
        <f t="shared" si="28"/>
        <v>0</v>
      </c>
      <c r="AA185" s="7">
        <f t="shared" si="29"/>
        <v>0</v>
      </c>
      <c r="AB185" s="7">
        <f t="shared" si="30"/>
        <v>0</v>
      </c>
      <c r="AC185" s="8">
        <f t="shared" si="31"/>
        <v>0</v>
      </c>
    </row>
    <row r="186" spans="1:29" ht="26.1" customHeight="1" x14ac:dyDescent="0.25">
      <c r="A186" s="635"/>
      <c r="B186" s="660"/>
      <c r="C186" s="469"/>
      <c r="D186" s="671"/>
      <c r="E186" s="644"/>
      <c r="F186" s="482"/>
      <c r="G186" s="649"/>
      <c r="H186" s="472"/>
      <c r="I186" s="52" t="s">
        <v>36</v>
      </c>
      <c r="J186" s="9">
        <v>0</v>
      </c>
      <c r="K186" s="10">
        <v>0</v>
      </c>
      <c r="L186" s="10">
        <v>0</v>
      </c>
      <c r="M186" s="11">
        <f t="shared" ref="M186:M189" si="60">SUM(J186:L186)</f>
        <v>0</v>
      </c>
      <c r="N186" s="71">
        <v>0</v>
      </c>
      <c r="O186" s="10">
        <v>0</v>
      </c>
      <c r="P186" s="10">
        <v>0</v>
      </c>
      <c r="Q186" s="70">
        <f t="shared" ref="Q186:Q189" si="61">SUM(N186:P186)</f>
        <v>0</v>
      </c>
      <c r="R186" s="9">
        <v>0</v>
      </c>
      <c r="S186" s="10">
        <v>0</v>
      </c>
      <c r="T186" s="10">
        <v>0</v>
      </c>
      <c r="U186" s="11">
        <f t="shared" ref="U186:U189" si="62">SUM(R186:T186)</f>
        <v>0</v>
      </c>
      <c r="V186" s="9">
        <v>0</v>
      </c>
      <c r="W186" s="10">
        <v>0</v>
      </c>
      <c r="X186" s="10">
        <v>0</v>
      </c>
      <c r="Y186" s="11">
        <f t="shared" ref="Y186:Y189" si="63">SUM(V186:X186)</f>
        <v>0</v>
      </c>
      <c r="Z186" s="9">
        <f t="shared" si="28"/>
        <v>0</v>
      </c>
      <c r="AA186" s="10">
        <f t="shared" si="29"/>
        <v>0</v>
      </c>
      <c r="AB186" s="10">
        <f t="shared" si="30"/>
        <v>0</v>
      </c>
      <c r="AC186" s="11">
        <f t="shared" si="31"/>
        <v>0</v>
      </c>
    </row>
    <row r="187" spans="1:29" ht="26.1" customHeight="1" x14ac:dyDescent="0.25">
      <c r="A187" s="635"/>
      <c r="B187" s="660"/>
      <c r="C187" s="469"/>
      <c r="D187" s="671"/>
      <c r="E187" s="644"/>
      <c r="F187" s="482"/>
      <c r="G187" s="649"/>
      <c r="H187" s="472"/>
      <c r="I187" s="52" t="s">
        <v>37</v>
      </c>
      <c r="J187" s="9">
        <v>0</v>
      </c>
      <c r="K187" s="10">
        <v>0</v>
      </c>
      <c r="L187" s="10">
        <v>0</v>
      </c>
      <c r="M187" s="11">
        <f t="shared" si="60"/>
        <v>0</v>
      </c>
      <c r="N187" s="71">
        <v>0</v>
      </c>
      <c r="O187" s="10">
        <v>0</v>
      </c>
      <c r="P187" s="10">
        <v>0</v>
      </c>
      <c r="Q187" s="70">
        <f t="shared" si="61"/>
        <v>0</v>
      </c>
      <c r="R187" s="9">
        <v>0</v>
      </c>
      <c r="S187" s="10">
        <v>0</v>
      </c>
      <c r="T187" s="10">
        <v>0</v>
      </c>
      <c r="U187" s="11">
        <f t="shared" si="62"/>
        <v>0</v>
      </c>
      <c r="V187" s="9">
        <v>0</v>
      </c>
      <c r="W187" s="10">
        <v>0</v>
      </c>
      <c r="X187" s="10">
        <v>0</v>
      </c>
      <c r="Y187" s="11">
        <f t="shared" si="63"/>
        <v>0</v>
      </c>
      <c r="Z187" s="9">
        <f t="shared" si="28"/>
        <v>0</v>
      </c>
      <c r="AA187" s="10">
        <f t="shared" si="29"/>
        <v>0</v>
      </c>
      <c r="AB187" s="10">
        <f t="shared" si="30"/>
        <v>0</v>
      </c>
      <c r="AC187" s="11">
        <f t="shared" si="31"/>
        <v>0</v>
      </c>
    </row>
    <row r="188" spans="1:29" ht="26.1" customHeight="1" x14ac:dyDescent="0.25">
      <c r="A188" s="635"/>
      <c r="B188" s="660"/>
      <c r="C188" s="469"/>
      <c r="D188" s="671"/>
      <c r="E188" s="644"/>
      <c r="F188" s="482"/>
      <c r="G188" s="649"/>
      <c r="H188" s="472"/>
      <c r="I188" s="52" t="s">
        <v>38</v>
      </c>
      <c r="J188" s="9">
        <v>0</v>
      </c>
      <c r="K188" s="10">
        <v>0</v>
      </c>
      <c r="L188" s="10">
        <v>0</v>
      </c>
      <c r="M188" s="11">
        <f t="shared" si="60"/>
        <v>0</v>
      </c>
      <c r="N188" s="71">
        <v>0</v>
      </c>
      <c r="O188" s="10">
        <v>0</v>
      </c>
      <c r="P188" s="10">
        <v>0</v>
      </c>
      <c r="Q188" s="70">
        <f t="shared" si="61"/>
        <v>0</v>
      </c>
      <c r="R188" s="9">
        <v>0</v>
      </c>
      <c r="S188" s="10">
        <v>0</v>
      </c>
      <c r="T188" s="10">
        <v>0</v>
      </c>
      <c r="U188" s="11">
        <f t="shared" si="62"/>
        <v>0</v>
      </c>
      <c r="V188" s="9">
        <v>0</v>
      </c>
      <c r="W188" s="10">
        <v>0</v>
      </c>
      <c r="X188" s="10">
        <v>0</v>
      </c>
      <c r="Y188" s="11">
        <f t="shared" si="63"/>
        <v>0</v>
      </c>
      <c r="Z188" s="9">
        <f t="shared" si="28"/>
        <v>0</v>
      </c>
      <c r="AA188" s="10">
        <f t="shared" si="29"/>
        <v>0</v>
      </c>
      <c r="AB188" s="10">
        <f t="shared" si="30"/>
        <v>0</v>
      </c>
      <c r="AC188" s="11">
        <f t="shared" si="31"/>
        <v>0</v>
      </c>
    </row>
    <row r="189" spans="1:29" ht="26.1" customHeight="1" thickBot="1" x14ac:dyDescent="0.3">
      <c r="A189" s="635"/>
      <c r="B189" s="660"/>
      <c r="C189" s="469"/>
      <c r="D189" s="671"/>
      <c r="E189" s="644"/>
      <c r="F189" s="482"/>
      <c r="G189" s="649"/>
      <c r="H189" s="472"/>
      <c r="I189" s="91" t="s">
        <v>39</v>
      </c>
      <c r="J189" s="12">
        <v>0</v>
      </c>
      <c r="K189" s="13">
        <v>0</v>
      </c>
      <c r="L189" s="13">
        <v>0</v>
      </c>
      <c r="M189" s="14">
        <f t="shared" si="60"/>
        <v>0</v>
      </c>
      <c r="N189" s="98">
        <v>0</v>
      </c>
      <c r="O189" s="13">
        <v>0</v>
      </c>
      <c r="P189" s="13">
        <v>0</v>
      </c>
      <c r="Q189" s="112">
        <f t="shared" si="61"/>
        <v>0</v>
      </c>
      <c r="R189" s="12">
        <v>0</v>
      </c>
      <c r="S189" s="13">
        <v>0</v>
      </c>
      <c r="T189" s="13">
        <v>0</v>
      </c>
      <c r="U189" s="14">
        <f t="shared" si="62"/>
        <v>0</v>
      </c>
      <c r="V189" s="12">
        <v>0</v>
      </c>
      <c r="W189" s="13">
        <v>0</v>
      </c>
      <c r="X189" s="13">
        <v>0</v>
      </c>
      <c r="Y189" s="14">
        <f t="shared" si="63"/>
        <v>0</v>
      </c>
      <c r="Z189" s="12">
        <f t="shared" si="28"/>
        <v>0</v>
      </c>
      <c r="AA189" s="13">
        <f t="shared" si="29"/>
        <v>0</v>
      </c>
      <c r="AB189" s="13">
        <f t="shared" si="30"/>
        <v>0</v>
      </c>
      <c r="AC189" s="14">
        <f t="shared" si="31"/>
        <v>0</v>
      </c>
    </row>
    <row r="190" spans="1:29" ht="41.25" customHeight="1" thickBot="1" x14ac:dyDescent="0.3">
      <c r="A190" s="635"/>
      <c r="B190" s="660"/>
      <c r="C190" s="469"/>
      <c r="D190" s="671"/>
      <c r="E190" s="644"/>
      <c r="F190" s="482"/>
      <c r="G190" s="649"/>
      <c r="H190" s="646"/>
      <c r="I190" s="92" t="s">
        <v>50</v>
      </c>
      <c r="J190" s="130">
        <f>SUM(J185:J189)</f>
        <v>0</v>
      </c>
      <c r="K190" s="18">
        <f>SUM(K185:K189)</f>
        <v>0</v>
      </c>
      <c r="L190" s="18">
        <f>SUM(L185:L189)</f>
        <v>0</v>
      </c>
      <c r="M190" s="19">
        <v>0</v>
      </c>
      <c r="N190" s="99">
        <f>SUM(N185:N189)</f>
        <v>0</v>
      </c>
      <c r="O190" s="18">
        <f>SUM(O185:O189)</f>
        <v>0</v>
      </c>
      <c r="P190" s="18">
        <f>SUM(P185:P189)</f>
        <v>0</v>
      </c>
      <c r="Q190" s="77">
        <v>0</v>
      </c>
      <c r="R190" s="17">
        <f>SUM(R185:R189)</f>
        <v>0</v>
      </c>
      <c r="S190" s="77">
        <f>SUM(S185:S189)</f>
        <v>0</v>
      </c>
      <c r="T190" s="18">
        <f>SUM(T185:T189)</f>
        <v>0</v>
      </c>
      <c r="U190" s="19">
        <v>0</v>
      </c>
      <c r="V190" s="17">
        <f>SUM(V185:V189)</f>
        <v>0</v>
      </c>
      <c r="W190" s="77">
        <f>SUM(W185:W189)</f>
        <v>0</v>
      </c>
      <c r="X190" s="18">
        <f>SUM(X185:X189)</f>
        <v>0</v>
      </c>
      <c r="Y190" s="19">
        <v>0</v>
      </c>
      <c r="Z190" s="35">
        <f t="shared" si="28"/>
        <v>0</v>
      </c>
      <c r="AA190" s="36">
        <f t="shared" si="29"/>
        <v>0</v>
      </c>
      <c r="AB190" s="36">
        <f t="shared" si="30"/>
        <v>0</v>
      </c>
      <c r="AC190" s="37">
        <f t="shared" si="31"/>
        <v>0</v>
      </c>
    </row>
    <row r="191" spans="1:29" ht="25.5" customHeight="1" x14ac:dyDescent="0.25">
      <c r="A191" s="635"/>
      <c r="B191" s="660"/>
      <c r="C191" s="469"/>
      <c r="D191" s="671"/>
      <c r="E191" s="644"/>
      <c r="F191" s="482"/>
      <c r="G191" s="649"/>
      <c r="H191" s="646" t="s">
        <v>18</v>
      </c>
      <c r="I191" s="93" t="s">
        <v>19</v>
      </c>
      <c r="J191" s="6">
        <v>0</v>
      </c>
      <c r="K191" s="7">
        <v>0</v>
      </c>
      <c r="L191" s="7">
        <v>0</v>
      </c>
      <c r="M191" s="8">
        <v>0</v>
      </c>
      <c r="N191" s="76">
        <v>0</v>
      </c>
      <c r="O191" s="7">
        <v>0</v>
      </c>
      <c r="P191" s="7">
        <v>0</v>
      </c>
      <c r="Q191" s="75">
        <v>0</v>
      </c>
      <c r="R191" s="6">
        <v>0</v>
      </c>
      <c r="S191" s="7">
        <v>0</v>
      </c>
      <c r="T191" s="76">
        <v>0</v>
      </c>
      <c r="U191" s="8">
        <v>0</v>
      </c>
      <c r="V191" s="6">
        <v>0</v>
      </c>
      <c r="W191" s="7">
        <v>0</v>
      </c>
      <c r="X191" s="76">
        <v>0</v>
      </c>
      <c r="Y191" s="8">
        <v>0</v>
      </c>
      <c r="Z191" s="6">
        <f t="shared" si="28"/>
        <v>0</v>
      </c>
      <c r="AA191" s="7">
        <f t="shared" si="29"/>
        <v>0</v>
      </c>
      <c r="AB191" s="7">
        <f t="shared" si="30"/>
        <v>0</v>
      </c>
      <c r="AC191" s="8">
        <f t="shared" si="31"/>
        <v>0</v>
      </c>
    </row>
    <row r="192" spans="1:29" ht="26.1" customHeight="1" x14ac:dyDescent="0.25">
      <c r="A192" s="635"/>
      <c r="B192" s="660"/>
      <c r="C192" s="469"/>
      <c r="D192" s="671"/>
      <c r="E192" s="644"/>
      <c r="F192" s="482"/>
      <c r="G192" s="649"/>
      <c r="H192" s="646"/>
      <c r="I192" s="93" t="s">
        <v>41</v>
      </c>
      <c r="J192" s="6">
        <v>0</v>
      </c>
      <c r="K192" s="7">
        <v>0</v>
      </c>
      <c r="L192" s="7">
        <v>0</v>
      </c>
      <c r="M192" s="8">
        <v>0</v>
      </c>
      <c r="N192" s="76">
        <v>0</v>
      </c>
      <c r="O192" s="7">
        <v>0</v>
      </c>
      <c r="P192" s="7">
        <v>0</v>
      </c>
      <c r="Q192" s="75">
        <v>0</v>
      </c>
      <c r="R192" s="6">
        <v>0</v>
      </c>
      <c r="S192" s="7">
        <v>0</v>
      </c>
      <c r="T192" s="10">
        <v>0</v>
      </c>
      <c r="U192" s="11">
        <v>0</v>
      </c>
      <c r="V192" s="6">
        <v>0</v>
      </c>
      <c r="W192" s="7">
        <v>0</v>
      </c>
      <c r="X192" s="10">
        <v>0</v>
      </c>
      <c r="Y192" s="11">
        <v>0</v>
      </c>
      <c r="Z192" s="9">
        <f t="shared" si="28"/>
        <v>0</v>
      </c>
      <c r="AA192" s="10">
        <f t="shared" si="29"/>
        <v>0</v>
      </c>
      <c r="AB192" s="10">
        <f t="shared" si="30"/>
        <v>0</v>
      </c>
      <c r="AC192" s="11">
        <f t="shared" si="31"/>
        <v>0</v>
      </c>
    </row>
    <row r="193" spans="1:29" ht="26.1" customHeight="1" x14ac:dyDescent="0.25">
      <c r="A193" s="635"/>
      <c r="B193" s="660"/>
      <c r="C193" s="469"/>
      <c r="D193" s="671"/>
      <c r="E193" s="644"/>
      <c r="F193" s="482"/>
      <c r="G193" s="649"/>
      <c r="H193" s="646" t="s">
        <v>54</v>
      </c>
      <c r="I193" s="94" t="s">
        <v>42</v>
      </c>
      <c r="J193" s="9">
        <v>0</v>
      </c>
      <c r="K193" s="10">
        <v>0</v>
      </c>
      <c r="L193" s="10">
        <v>0</v>
      </c>
      <c r="M193" s="11">
        <f t="shared" ref="M193:M194" si="64">SUM(J193:L193)</f>
        <v>0</v>
      </c>
      <c r="N193" s="71">
        <v>0</v>
      </c>
      <c r="O193" s="10">
        <v>0</v>
      </c>
      <c r="P193" s="10">
        <v>0</v>
      </c>
      <c r="Q193" s="70">
        <f t="shared" ref="Q193:Q194" si="65">SUM(N193:P193)</f>
        <v>0</v>
      </c>
      <c r="R193" s="9">
        <v>0</v>
      </c>
      <c r="S193" s="10">
        <v>0</v>
      </c>
      <c r="T193" s="10">
        <v>0</v>
      </c>
      <c r="U193" s="11">
        <f t="shared" ref="U193:U194" si="66">SUM(R193:T193)</f>
        <v>0</v>
      </c>
      <c r="V193" s="9">
        <v>0</v>
      </c>
      <c r="W193" s="10">
        <v>0</v>
      </c>
      <c r="X193" s="10">
        <v>0</v>
      </c>
      <c r="Y193" s="11">
        <f t="shared" ref="Y193:Y194" si="67">SUM(V193:X193)</f>
        <v>0</v>
      </c>
      <c r="Z193" s="9">
        <f t="shared" si="28"/>
        <v>0</v>
      </c>
      <c r="AA193" s="10">
        <f t="shared" si="29"/>
        <v>0</v>
      </c>
      <c r="AB193" s="10">
        <f t="shared" si="30"/>
        <v>0</v>
      </c>
      <c r="AC193" s="11">
        <f t="shared" si="31"/>
        <v>0</v>
      </c>
    </row>
    <row r="194" spans="1:29" ht="26.1" customHeight="1" thickBot="1" x14ac:dyDescent="0.3">
      <c r="A194" s="635"/>
      <c r="B194" s="660"/>
      <c r="C194" s="469"/>
      <c r="D194" s="671"/>
      <c r="E194" s="645"/>
      <c r="F194" s="483"/>
      <c r="G194" s="656"/>
      <c r="H194" s="658"/>
      <c r="I194" s="95" t="s">
        <v>21</v>
      </c>
      <c r="J194" s="20">
        <v>0</v>
      </c>
      <c r="K194" s="21">
        <v>0</v>
      </c>
      <c r="L194" s="21">
        <v>0</v>
      </c>
      <c r="M194" s="22">
        <f t="shared" si="64"/>
        <v>0</v>
      </c>
      <c r="N194" s="100">
        <v>0</v>
      </c>
      <c r="O194" s="21">
        <v>0</v>
      </c>
      <c r="P194" s="21">
        <v>0</v>
      </c>
      <c r="Q194" s="114">
        <f t="shared" si="65"/>
        <v>0</v>
      </c>
      <c r="R194" s="20">
        <v>0</v>
      </c>
      <c r="S194" s="21">
        <v>0</v>
      </c>
      <c r="T194" s="21">
        <v>0</v>
      </c>
      <c r="U194" s="22">
        <f t="shared" si="66"/>
        <v>0</v>
      </c>
      <c r="V194" s="20">
        <v>0</v>
      </c>
      <c r="W194" s="21">
        <v>0</v>
      </c>
      <c r="X194" s="21">
        <v>0</v>
      </c>
      <c r="Y194" s="22">
        <f t="shared" si="67"/>
        <v>0</v>
      </c>
      <c r="Z194" s="12">
        <f t="shared" si="28"/>
        <v>0</v>
      </c>
      <c r="AA194" s="13">
        <f t="shared" si="29"/>
        <v>0</v>
      </c>
      <c r="AB194" s="13">
        <f t="shared" si="30"/>
        <v>0</v>
      </c>
      <c r="AC194" s="14">
        <f t="shared" si="31"/>
        <v>0</v>
      </c>
    </row>
    <row r="195" spans="1:29" ht="26.1" customHeight="1" x14ac:dyDescent="0.25">
      <c r="A195" s="635"/>
      <c r="B195" s="660"/>
      <c r="C195" s="469"/>
      <c r="D195" s="671"/>
      <c r="E195" s="643" t="s">
        <v>139</v>
      </c>
      <c r="F195" s="481"/>
      <c r="G195" s="655" t="s">
        <v>138</v>
      </c>
      <c r="H195" s="657" t="s">
        <v>17</v>
      </c>
      <c r="I195" s="96" t="s">
        <v>35</v>
      </c>
      <c r="J195" s="23">
        <v>0</v>
      </c>
      <c r="K195" s="24">
        <v>0</v>
      </c>
      <c r="L195" s="24">
        <v>0</v>
      </c>
      <c r="M195" s="25">
        <f>SUM(J195:L195)</f>
        <v>0</v>
      </c>
      <c r="N195" s="97">
        <v>0</v>
      </c>
      <c r="O195" s="24">
        <v>0</v>
      </c>
      <c r="P195" s="24">
        <v>0</v>
      </c>
      <c r="Q195" s="111">
        <f>SUM(N195:P195)</f>
        <v>0</v>
      </c>
      <c r="R195" s="23">
        <v>0</v>
      </c>
      <c r="S195" s="24">
        <v>0</v>
      </c>
      <c r="T195" s="24">
        <v>0</v>
      </c>
      <c r="U195" s="25">
        <f>SUM(R195:T195)</f>
        <v>0</v>
      </c>
      <c r="V195" s="23">
        <v>0</v>
      </c>
      <c r="W195" s="24">
        <v>0</v>
      </c>
      <c r="X195" s="24">
        <v>0</v>
      </c>
      <c r="Y195" s="25">
        <f>SUM(V195:X195)</f>
        <v>0</v>
      </c>
      <c r="Z195" s="23">
        <f t="shared" si="28"/>
        <v>0</v>
      </c>
      <c r="AA195" s="24">
        <f t="shared" si="29"/>
        <v>0</v>
      </c>
      <c r="AB195" s="24">
        <f t="shared" si="30"/>
        <v>0</v>
      </c>
      <c r="AC195" s="25">
        <f t="shared" si="31"/>
        <v>0</v>
      </c>
    </row>
    <row r="196" spans="1:29" ht="26.1" customHeight="1" x14ac:dyDescent="0.25">
      <c r="A196" s="635"/>
      <c r="B196" s="660"/>
      <c r="C196" s="469"/>
      <c r="D196" s="671"/>
      <c r="E196" s="644"/>
      <c r="F196" s="482"/>
      <c r="G196" s="649"/>
      <c r="H196" s="646"/>
      <c r="I196" s="94" t="s">
        <v>36</v>
      </c>
      <c r="J196" s="9">
        <v>0</v>
      </c>
      <c r="K196" s="10">
        <v>0</v>
      </c>
      <c r="L196" s="10">
        <v>0</v>
      </c>
      <c r="M196" s="11">
        <f t="shared" ref="M196:M199" si="68">SUM(J196:L196)</f>
        <v>0</v>
      </c>
      <c r="N196" s="71">
        <v>0</v>
      </c>
      <c r="O196" s="10">
        <v>0</v>
      </c>
      <c r="P196" s="10">
        <v>0</v>
      </c>
      <c r="Q196" s="70">
        <f t="shared" ref="Q196:Q199" si="69">SUM(N196:P196)</f>
        <v>0</v>
      </c>
      <c r="R196" s="9">
        <v>0</v>
      </c>
      <c r="S196" s="10">
        <v>0</v>
      </c>
      <c r="T196" s="10">
        <v>0</v>
      </c>
      <c r="U196" s="11">
        <f t="shared" ref="U196:U199" si="70">SUM(R196:T196)</f>
        <v>0</v>
      </c>
      <c r="V196" s="9">
        <v>0</v>
      </c>
      <c r="W196" s="10">
        <v>0</v>
      </c>
      <c r="X196" s="10">
        <v>0</v>
      </c>
      <c r="Y196" s="11">
        <f t="shared" ref="Y196:Y199" si="71">SUM(V196:X196)</f>
        <v>0</v>
      </c>
      <c r="Z196" s="9">
        <f t="shared" si="28"/>
        <v>0</v>
      </c>
      <c r="AA196" s="10">
        <f t="shared" si="29"/>
        <v>0</v>
      </c>
      <c r="AB196" s="10">
        <f t="shared" si="30"/>
        <v>0</v>
      </c>
      <c r="AC196" s="11">
        <f t="shared" si="31"/>
        <v>0</v>
      </c>
    </row>
    <row r="197" spans="1:29" ht="26.1" customHeight="1" x14ac:dyDescent="0.25">
      <c r="A197" s="635"/>
      <c r="B197" s="660"/>
      <c r="C197" s="469"/>
      <c r="D197" s="671"/>
      <c r="E197" s="644"/>
      <c r="F197" s="482"/>
      <c r="G197" s="649"/>
      <c r="H197" s="646"/>
      <c r="I197" s="94" t="s">
        <v>37</v>
      </c>
      <c r="J197" s="9">
        <v>0</v>
      </c>
      <c r="K197" s="10">
        <v>0</v>
      </c>
      <c r="L197" s="10">
        <v>0</v>
      </c>
      <c r="M197" s="11">
        <f t="shared" si="68"/>
        <v>0</v>
      </c>
      <c r="N197" s="71">
        <v>0</v>
      </c>
      <c r="O197" s="10">
        <v>0</v>
      </c>
      <c r="P197" s="10">
        <v>0</v>
      </c>
      <c r="Q197" s="70">
        <f t="shared" si="69"/>
        <v>0</v>
      </c>
      <c r="R197" s="9">
        <v>0</v>
      </c>
      <c r="S197" s="10">
        <v>0</v>
      </c>
      <c r="T197" s="10">
        <v>0</v>
      </c>
      <c r="U197" s="11">
        <f t="shared" si="70"/>
        <v>0</v>
      </c>
      <c r="V197" s="9">
        <v>0</v>
      </c>
      <c r="W197" s="10">
        <v>0</v>
      </c>
      <c r="X197" s="10">
        <v>0</v>
      </c>
      <c r="Y197" s="11">
        <f t="shared" si="71"/>
        <v>0</v>
      </c>
      <c r="Z197" s="9">
        <f t="shared" si="28"/>
        <v>0</v>
      </c>
      <c r="AA197" s="10">
        <f t="shared" si="29"/>
        <v>0</v>
      </c>
      <c r="AB197" s="10">
        <f t="shared" si="30"/>
        <v>0</v>
      </c>
      <c r="AC197" s="11">
        <f t="shared" si="31"/>
        <v>0</v>
      </c>
    </row>
    <row r="198" spans="1:29" ht="26.1" customHeight="1" x14ac:dyDescent="0.25">
      <c r="A198" s="635"/>
      <c r="B198" s="660"/>
      <c r="C198" s="469"/>
      <c r="D198" s="671"/>
      <c r="E198" s="644"/>
      <c r="F198" s="482"/>
      <c r="G198" s="649"/>
      <c r="H198" s="646"/>
      <c r="I198" s="94" t="s">
        <v>38</v>
      </c>
      <c r="J198" s="9">
        <v>0</v>
      </c>
      <c r="K198" s="10">
        <v>0</v>
      </c>
      <c r="L198" s="10">
        <v>0</v>
      </c>
      <c r="M198" s="11">
        <f t="shared" si="68"/>
        <v>0</v>
      </c>
      <c r="N198" s="71">
        <v>0</v>
      </c>
      <c r="O198" s="10">
        <v>0</v>
      </c>
      <c r="P198" s="10">
        <v>0</v>
      </c>
      <c r="Q198" s="70">
        <f t="shared" si="69"/>
        <v>0</v>
      </c>
      <c r="R198" s="9">
        <v>0</v>
      </c>
      <c r="S198" s="10">
        <v>0</v>
      </c>
      <c r="T198" s="10">
        <v>0</v>
      </c>
      <c r="U198" s="11">
        <f t="shared" si="70"/>
        <v>0</v>
      </c>
      <c r="V198" s="9">
        <v>0</v>
      </c>
      <c r="W198" s="10">
        <v>0</v>
      </c>
      <c r="X198" s="10">
        <v>0</v>
      </c>
      <c r="Y198" s="11">
        <f t="shared" si="71"/>
        <v>0</v>
      </c>
      <c r="Z198" s="9">
        <f t="shared" si="28"/>
        <v>0</v>
      </c>
      <c r="AA198" s="10">
        <f t="shared" si="29"/>
        <v>0</v>
      </c>
      <c r="AB198" s="10">
        <f t="shared" si="30"/>
        <v>0</v>
      </c>
      <c r="AC198" s="11">
        <f t="shared" si="31"/>
        <v>0</v>
      </c>
    </row>
    <row r="199" spans="1:29" ht="26.1" customHeight="1" thickBot="1" x14ac:dyDescent="0.3">
      <c r="A199" s="635"/>
      <c r="B199" s="660"/>
      <c r="C199" s="469"/>
      <c r="D199" s="671"/>
      <c r="E199" s="644"/>
      <c r="F199" s="482"/>
      <c r="G199" s="649"/>
      <c r="H199" s="646"/>
      <c r="I199" s="95" t="s">
        <v>39</v>
      </c>
      <c r="J199" s="20">
        <v>0</v>
      </c>
      <c r="K199" s="21">
        <v>0</v>
      </c>
      <c r="L199" s="21">
        <v>0</v>
      </c>
      <c r="M199" s="22">
        <f t="shared" si="68"/>
        <v>0</v>
      </c>
      <c r="N199" s="100">
        <v>0</v>
      </c>
      <c r="O199" s="21">
        <v>0</v>
      </c>
      <c r="P199" s="21">
        <v>0</v>
      </c>
      <c r="Q199" s="114">
        <f t="shared" si="69"/>
        <v>0</v>
      </c>
      <c r="R199" s="20">
        <v>0</v>
      </c>
      <c r="S199" s="21">
        <v>0</v>
      </c>
      <c r="T199" s="21">
        <v>0</v>
      </c>
      <c r="U199" s="22">
        <f t="shared" si="70"/>
        <v>0</v>
      </c>
      <c r="V199" s="20">
        <v>0</v>
      </c>
      <c r="W199" s="21">
        <v>0</v>
      </c>
      <c r="X199" s="21">
        <v>0</v>
      </c>
      <c r="Y199" s="22">
        <f t="shared" si="71"/>
        <v>0</v>
      </c>
      <c r="Z199" s="12">
        <f t="shared" si="28"/>
        <v>0</v>
      </c>
      <c r="AA199" s="13">
        <f t="shared" si="29"/>
        <v>0</v>
      </c>
      <c r="AB199" s="13">
        <f t="shared" si="30"/>
        <v>0</v>
      </c>
      <c r="AC199" s="14">
        <f t="shared" si="31"/>
        <v>0</v>
      </c>
    </row>
    <row r="200" spans="1:29" ht="41.25" customHeight="1" thickBot="1" x14ac:dyDescent="0.3">
      <c r="A200" s="636"/>
      <c r="B200" s="660"/>
      <c r="C200" s="469"/>
      <c r="D200" s="671"/>
      <c r="E200" s="644"/>
      <c r="F200" s="482"/>
      <c r="G200" s="649"/>
      <c r="H200" s="646"/>
      <c r="I200" s="92" t="s">
        <v>50</v>
      </c>
      <c r="J200" s="17">
        <f>SUM(J195:J199)</f>
        <v>0</v>
      </c>
      <c r="K200" s="18">
        <f>SUM(K195:K199)</f>
        <v>0</v>
      </c>
      <c r="L200" s="18">
        <f>SUM(L195:L199)</f>
        <v>0</v>
      </c>
      <c r="M200" s="19">
        <v>0</v>
      </c>
      <c r="N200" s="99">
        <f>SUM(N195:N199)</f>
        <v>0</v>
      </c>
      <c r="O200" s="18">
        <f>SUM(O195:O199)</f>
        <v>0</v>
      </c>
      <c r="P200" s="18">
        <f>SUM(P195:P199)</f>
        <v>0</v>
      </c>
      <c r="Q200" s="77">
        <v>0</v>
      </c>
      <c r="R200" s="17">
        <f>SUM(R195:R199)</f>
        <v>0</v>
      </c>
      <c r="S200" s="18">
        <f>SUM(S195:S199)</f>
        <v>0</v>
      </c>
      <c r="T200" s="18">
        <f>SUM(T195:T199)</f>
        <v>0</v>
      </c>
      <c r="U200" s="19">
        <v>0</v>
      </c>
      <c r="V200" s="17">
        <f>SUM(V195:V199)</f>
        <v>0</v>
      </c>
      <c r="W200" s="18">
        <f>SUM(W195:W199)</f>
        <v>0</v>
      </c>
      <c r="X200" s="18">
        <f>SUM(X195:X199)</f>
        <v>0</v>
      </c>
      <c r="Y200" s="19">
        <v>0</v>
      </c>
      <c r="Z200" s="35">
        <f t="shared" si="28"/>
        <v>0</v>
      </c>
      <c r="AA200" s="36">
        <f t="shared" si="29"/>
        <v>0</v>
      </c>
      <c r="AB200" s="36">
        <f t="shared" si="30"/>
        <v>0</v>
      </c>
      <c r="AC200" s="37">
        <f t="shared" si="31"/>
        <v>0</v>
      </c>
    </row>
    <row r="201" spans="1:29" ht="26.1" customHeight="1" x14ac:dyDescent="0.25">
      <c r="A201" s="634" t="s">
        <v>125</v>
      </c>
      <c r="B201" s="660"/>
      <c r="C201" s="469"/>
      <c r="D201" s="671"/>
      <c r="E201" s="644"/>
      <c r="F201" s="482"/>
      <c r="G201" s="649"/>
      <c r="H201" s="472" t="s">
        <v>18</v>
      </c>
      <c r="I201" s="74" t="s">
        <v>19</v>
      </c>
      <c r="J201" s="6">
        <v>0</v>
      </c>
      <c r="K201" s="7">
        <v>0</v>
      </c>
      <c r="L201" s="7">
        <v>0</v>
      </c>
      <c r="M201" s="8">
        <v>0</v>
      </c>
      <c r="N201" s="76">
        <v>0</v>
      </c>
      <c r="O201" s="7">
        <v>0</v>
      </c>
      <c r="P201" s="7">
        <v>0</v>
      </c>
      <c r="Q201" s="75">
        <v>0</v>
      </c>
      <c r="R201" s="6">
        <v>0</v>
      </c>
      <c r="S201" s="7">
        <v>0</v>
      </c>
      <c r="T201" s="7">
        <v>0</v>
      </c>
      <c r="U201" s="8">
        <v>0</v>
      </c>
      <c r="V201" s="6">
        <v>0</v>
      </c>
      <c r="W201" s="7">
        <v>0</v>
      </c>
      <c r="X201" s="7">
        <v>0</v>
      </c>
      <c r="Y201" s="8">
        <v>0</v>
      </c>
      <c r="Z201" s="6">
        <f t="shared" si="28"/>
        <v>0</v>
      </c>
      <c r="AA201" s="7">
        <f t="shared" si="29"/>
        <v>0</v>
      </c>
      <c r="AB201" s="7">
        <f t="shared" si="30"/>
        <v>0</v>
      </c>
      <c r="AC201" s="8">
        <f t="shared" si="31"/>
        <v>0</v>
      </c>
    </row>
    <row r="202" spans="1:29" ht="26.1" customHeight="1" x14ac:dyDescent="0.25">
      <c r="A202" s="635"/>
      <c r="B202" s="660"/>
      <c r="C202" s="469"/>
      <c r="D202" s="671"/>
      <c r="E202" s="644"/>
      <c r="F202" s="482"/>
      <c r="G202" s="649"/>
      <c r="H202" s="472"/>
      <c r="I202" s="52" t="s">
        <v>41</v>
      </c>
      <c r="J202" s="9">
        <v>0</v>
      </c>
      <c r="K202" s="10">
        <v>0</v>
      </c>
      <c r="L202" s="10">
        <v>0</v>
      </c>
      <c r="M202" s="11">
        <v>0</v>
      </c>
      <c r="N202" s="71">
        <v>0</v>
      </c>
      <c r="O202" s="10">
        <v>0</v>
      </c>
      <c r="P202" s="10">
        <v>0</v>
      </c>
      <c r="Q202" s="70">
        <v>0</v>
      </c>
      <c r="R202" s="9">
        <v>0</v>
      </c>
      <c r="S202" s="10">
        <v>0</v>
      </c>
      <c r="T202" s="10">
        <v>0</v>
      </c>
      <c r="U202" s="11">
        <v>0</v>
      </c>
      <c r="V202" s="9">
        <v>0</v>
      </c>
      <c r="W202" s="10">
        <v>0</v>
      </c>
      <c r="X202" s="10">
        <v>0</v>
      </c>
      <c r="Y202" s="11">
        <v>0</v>
      </c>
      <c r="Z202" s="9">
        <f t="shared" si="28"/>
        <v>0</v>
      </c>
      <c r="AA202" s="10">
        <f t="shared" si="29"/>
        <v>0</v>
      </c>
      <c r="AB202" s="10">
        <f t="shared" si="30"/>
        <v>0</v>
      </c>
      <c r="AC202" s="11">
        <f t="shared" si="31"/>
        <v>0</v>
      </c>
    </row>
    <row r="203" spans="1:29" ht="26.1" customHeight="1" x14ac:dyDescent="0.25">
      <c r="A203" s="635"/>
      <c r="B203" s="660"/>
      <c r="C203" s="469"/>
      <c r="D203" s="671"/>
      <c r="E203" s="644"/>
      <c r="F203" s="482"/>
      <c r="G203" s="649"/>
      <c r="H203" s="472" t="s">
        <v>54</v>
      </c>
      <c r="I203" s="52" t="s">
        <v>42</v>
      </c>
      <c r="J203" s="9">
        <v>0</v>
      </c>
      <c r="K203" s="10">
        <v>0</v>
      </c>
      <c r="L203" s="10">
        <v>0</v>
      </c>
      <c r="M203" s="11">
        <f t="shared" ref="M203:M204" si="72">SUM(J203:L203)</f>
        <v>0</v>
      </c>
      <c r="N203" s="71">
        <v>0</v>
      </c>
      <c r="O203" s="10">
        <v>0</v>
      </c>
      <c r="P203" s="10">
        <v>0</v>
      </c>
      <c r="Q203" s="70">
        <f t="shared" ref="Q203:Q204" si="73">SUM(N203:P203)</f>
        <v>0</v>
      </c>
      <c r="R203" s="9">
        <v>0</v>
      </c>
      <c r="S203" s="10">
        <v>0</v>
      </c>
      <c r="T203" s="10">
        <v>0</v>
      </c>
      <c r="U203" s="11">
        <f t="shared" ref="U203:U204" si="74">SUM(R203:T203)</f>
        <v>0</v>
      </c>
      <c r="V203" s="9">
        <v>0</v>
      </c>
      <c r="W203" s="10">
        <v>0</v>
      </c>
      <c r="X203" s="10">
        <v>0</v>
      </c>
      <c r="Y203" s="11">
        <f t="shared" ref="Y203:Y204" si="75">SUM(V203:X203)</f>
        <v>0</v>
      </c>
      <c r="Z203" s="9">
        <f t="shared" si="28"/>
        <v>0</v>
      </c>
      <c r="AA203" s="10">
        <f t="shared" si="29"/>
        <v>0</v>
      </c>
      <c r="AB203" s="10">
        <f t="shared" si="30"/>
        <v>0</v>
      </c>
      <c r="AC203" s="11">
        <f t="shared" si="31"/>
        <v>0</v>
      </c>
    </row>
    <row r="204" spans="1:29" ht="26.1" customHeight="1" thickBot="1" x14ac:dyDescent="0.3">
      <c r="A204" s="635"/>
      <c r="B204" s="660"/>
      <c r="C204" s="469"/>
      <c r="D204" s="671"/>
      <c r="E204" s="645"/>
      <c r="F204" s="483"/>
      <c r="G204" s="656"/>
      <c r="H204" s="473"/>
      <c r="I204" s="53" t="s">
        <v>21</v>
      </c>
      <c r="J204" s="20">
        <v>0</v>
      </c>
      <c r="K204" s="21">
        <v>0</v>
      </c>
      <c r="L204" s="21">
        <v>0</v>
      </c>
      <c r="M204" s="22">
        <f t="shared" si="72"/>
        <v>0</v>
      </c>
      <c r="N204" s="100">
        <v>0</v>
      </c>
      <c r="O204" s="21">
        <v>0</v>
      </c>
      <c r="P204" s="21">
        <v>0</v>
      </c>
      <c r="Q204" s="114">
        <f t="shared" si="73"/>
        <v>0</v>
      </c>
      <c r="R204" s="20">
        <v>0</v>
      </c>
      <c r="S204" s="21">
        <v>0</v>
      </c>
      <c r="T204" s="21">
        <v>0</v>
      </c>
      <c r="U204" s="22">
        <f t="shared" si="74"/>
        <v>0</v>
      </c>
      <c r="V204" s="20">
        <v>0</v>
      </c>
      <c r="W204" s="21">
        <v>0</v>
      </c>
      <c r="X204" s="21">
        <v>0</v>
      </c>
      <c r="Y204" s="22">
        <f t="shared" si="75"/>
        <v>0</v>
      </c>
      <c r="Z204" s="20">
        <f t="shared" si="28"/>
        <v>0</v>
      </c>
      <c r="AA204" s="21">
        <f t="shared" si="29"/>
        <v>0</v>
      </c>
      <c r="AB204" s="21">
        <f t="shared" si="30"/>
        <v>0</v>
      </c>
      <c r="AC204" s="22">
        <f t="shared" si="31"/>
        <v>0</v>
      </c>
    </row>
    <row r="205" spans="1:29" ht="26.1" customHeight="1" x14ac:dyDescent="0.25">
      <c r="A205" s="635"/>
      <c r="B205" s="660"/>
      <c r="C205" s="469"/>
      <c r="D205" s="671"/>
      <c r="E205" s="651" t="s">
        <v>140</v>
      </c>
      <c r="F205" s="653"/>
      <c r="G205" s="648" t="s">
        <v>138</v>
      </c>
      <c r="H205" s="471" t="s">
        <v>17</v>
      </c>
      <c r="I205" s="74" t="s">
        <v>35</v>
      </c>
      <c r="J205" s="6">
        <v>0</v>
      </c>
      <c r="K205" s="7">
        <v>0</v>
      </c>
      <c r="L205" s="7">
        <v>0</v>
      </c>
      <c r="M205" s="8">
        <f>SUM(J205:L205)</f>
        <v>0</v>
      </c>
      <c r="N205" s="6">
        <v>0</v>
      </c>
      <c r="O205" s="7">
        <v>0</v>
      </c>
      <c r="P205" s="7">
        <v>0</v>
      </c>
      <c r="Q205" s="8">
        <f>SUM(N205:P205)</f>
        <v>0</v>
      </c>
      <c r="R205" s="6">
        <v>0</v>
      </c>
      <c r="S205" s="7">
        <v>0</v>
      </c>
      <c r="T205" s="7">
        <v>0</v>
      </c>
      <c r="U205" s="8">
        <f>SUM(R205:T205)</f>
        <v>0</v>
      </c>
      <c r="V205" s="140">
        <v>0</v>
      </c>
      <c r="W205" s="140">
        <v>0</v>
      </c>
      <c r="X205" s="7">
        <v>0</v>
      </c>
      <c r="Y205" s="8">
        <f>SUM(V205:X205)</f>
        <v>0</v>
      </c>
      <c r="Z205" s="6">
        <f t="shared" si="28"/>
        <v>0</v>
      </c>
      <c r="AA205" s="7">
        <f t="shared" si="29"/>
        <v>0</v>
      </c>
      <c r="AB205" s="7">
        <f t="shared" si="30"/>
        <v>0</v>
      </c>
      <c r="AC205" s="8">
        <f t="shared" si="31"/>
        <v>0</v>
      </c>
    </row>
    <row r="206" spans="1:29" ht="26.1" customHeight="1" x14ac:dyDescent="0.25">
      <c r="A206" s="635"/>
      <c r="B206" s="660"/>
      <c r="C206" s="469"/>
      <c r="D206" s="671"/>
      <c r="E206" s="644"/>
      <c r="F206" s="482"/>
      <c r="G206" s="649"/>
      <c r="H206" s="472"/>
      <c r="I206" s="52" t="s">
        <v>36</v>
      </c>
      <c r="J206" s="9">
        <v>0</v>
      </c>
      <c r="K206" s="10">
        <v>0</v>
      </c>
      <c r="L206" s="10">
        <v>0</v>
      </c>
      <c r="M206" s="8">
        <f t="shared" ref="M206:M214" si="76">SUM(J206:L206)</f>
        <v>0</v>
      </c>
      <c r="N206" s="9">
        <v>0</v>
      </c>
      <c r="O206" s="10">
        <v>0</v>
      </c>
      <c r="P206" s="10">
        <v>0</v>
      </c>
      <c r="Q206" s="8">
        <f t="shared" ref="Q206:Q214" si="77">SUM(N206:P206)</f>
        <v>0</v>
      </c>
      <c r="R206" s="9">
        <v>0</v>
      </c>
      <c r="S206" s="10">
        <v>0</v>
      </c>
      <c r="T206" s="10">
        <v>0</v>
      </c>
      <c r="U206" s="8">
        <f t="shared" ref="U206:U214" si="78">SUM(R206:T206)</f>
        <v>0</v>
      </c>
      <c r="V206" s="140">
        <v>0</v>
      </c>
      <c r="W206" s="140">
        <v>0</v>
      </c>
      <c r="X206" s="10">
        <v>0</v>
      </c>
      <c r="Y206" s="8">
        <f t="shared" ref="Y206:Y214" si="79">SUM(V206:X206)</f>
        <v>0</v>
      </c>
      <c r="Z206" s="9">
        <f t="shared" si="28"/>
        <v>0</v>
      </c>
      <c r="AA206" s="10">
        <f t="shared" si="29"/>
        <v>0</v>
      </c>
      <c r="AB206" s="10">
        <f t="shared" si="30"/>
        <v>0</v>
      </c>
      <c r="AC206" s="11">
        <f t="shared" si="31"/>
        <v>0</v>
      </c>
    </row>
    <row r="207" spans="1:29" ht="26.1" customHeight="1" x14ac:dyDescent="0.25">
      <c r="A207" s="635"/>
      <c r="B207" s="660"/>
      <c r="C207" s="469"/>
      <c r="D207" s="671"/>
      <c r="E207" s="644"/>
      <c r="F207" s="482"/>
      <c r="G207" s="649"/>
      <c r="H207" s="472"/>
      <c r="I207" s="52" t="s">
        <v>37</v>
      </c>
      <c r="J207" s="9">
        <v>0</v>
      </c>
      <c r="K207" s="10">
        <v>0</v>
      </c>
      <c r="L207" s="10">
        <v>0</v>
      </c>
      <c r="M207" s="8">
        <f t="shared" si="76"/>
        <v>0</v>
      </c>
      <c r="N207" s="9">
        <v>0</v>
      </c>
      <c r="O207" s="10">
        <v>0</v>
      </c>
      <c r="P207" s="10">
        <v>0</v>
      </c>
      <c r="Q207" s="8">
        <f t="shared" si="77"/>
        <v>0</v>
      </c>
      <c r="R207" s="9">
        <v>1</v>
      </c>
      <c r="S207" s="10">
        <v>2</v>
      </c>
      <c r="T207" s="10">
        <v>0</v>
      </c>
      <c r="U207" s="8">
        <f t="shared" si="78"/>
        <v>3</v>
      </c>
      <c r="V207" s="140">
        <v>3</v>
      </c>
      <c r="W207" s="140">
        <v>2</v>
      </c>
      <c r="X207" s="10">
        <v>0</v>
      </c>
      <c r="Y207" s="8">
        <f t="shared" si="79"/>
        <v>5</v>
      </c>
      <c r="Z207" s="9">
        <f t="shared" si="28"/>
        <v>4</v>
      </c>
      <c r="AA207" s="10">
        <f t="shared" si="29"/>
        <v>4</v>
      </c>
      <c r="AB207" s="10">
        <f t="shared" si="30"/>
        <v>0</v>
      </c>
      <c r="AC207" s="11">
        <f t="shared" si="31"/>
        <v>8</v>
      </c>
    </row>
    <row r="208" spans="1:29" ht="26.1" customHeight="1" x14ac:dyDescent="0.25">
      <c r="A208" s="635"/>
      <c r="B208" s="660"/>
      <c r="C208" s="469"/>
      <c r="D208" s="671"/>
      <c r="E208" s="644"/>
      <c r="F208" s="482"/>
      <c r="G208" s="649"/>
      <c r="H208" s="472"/>
      <c r="I208" s="52" t="s">
        <v>38</v>
      </c>
      <c r="J208" s="9">
        <v>0</v>
      </c>
      <c r="K208" s="10">
        <v>0</v>
      </c>
      <c r="L208" s="10">
        <v>0</v>
      </c>
      <c r="M208" s="8">
        <f t="shared" si="76"/>
        <v>0</v>
      </c>
      <c r="N208" s="9">
        <v>26</v>
      </c>
      <c r="O208" s="10">
        <v>1</v>
      </c>
      <c r="P208" s="10">
        <v>0</v>
      </c>
      <c r="Q208" s="8">
        <f t="shared" si="77"/>
        <v>27</v>
      </c>
      <c r="R208" s="9">
        <v>28</v>
      </c>
      <c r="S208" s="10">
        <v>6</v>
      </c>
      <c r="T208" s="10">
        <v>0</v>
      </c>
      <c r="U208" s="8">
        <f t="shared" si="78"/>
        <v>34</v>
      </c>
      <c r="V208" s="140">
        <v>11</v>
      </c>
      <c r="W208" s="140">
        <v>6</v>
      </c>
      <c r="X208" s="10">
        <v>0</v>
      </c>
      <c r="Y208" s="8">
        <f t="shared" si="79"/>
        <v>17</v>
      </c>
      <c r="Z208" s="9">
        <f t="shared" ref="Z208:Z224" si="80">J208+N208+R208+V208</f>
        <v>65</v>
      </c>
      <c r="AA208" s="10">
        <f t="shared" ref="AA208:AA224" si="81">K208+O208+S208+W208</f>
        <v>13</v>
      </c>
      <c r="AB208" s="10">
        <f t="shared" ref="AB208:AB224" si="82">L208+P208+T208+X208</f>
        <v>0</v>
      </c>
      <c r="AC208" s="11">
        <f t="shared" ref="AC208:AC224" si="83">SUM(Z208:AB208)</f>
        <v>78</v>
      </c>
    </row>
    <row r="209" spans="1:29" ht="26.1" customHeight="1" thickBot="1" x14ac:dyDescent="0.3">
      <c r="A209" s="635"/>
      <c r="B209" s="660"/>
      <c r="C209" s="469"/>
      <c r="D209" s="671"/>
      <c r="E209" s="644"/>
      <c r="F209" s="482"/>
      <c r="G209" s="649"/>
      <c r="H209" s="472"/>
      <c r="I209" s="91" t="s">
        <v>39</v>
      </c>
      <c r="J209" s="12">
        <v>0</v>
      </c>
      <c r="K209" s="13">
        <v>0</v>
      </c>
      <c r="L209" s="13">
        <v>0</v>
      </c>
      <c r="M209" s="131">
        <f t="shared" si="76"/>
        <v>0</v>
      </c>
      <c r="N209" s="12">
        <v>11</v>
      </c>
      <c r="O209" s="13">
        <v>7</v>
      </c>
      <c r="P209" s="13">
        <v>0</v>
      </c>
      <c r="Q209" s="131">
        <f t="shared" si="77"/>
        <v>18</v>
      </c>
      <c r="R209" s="12">
        <v>18</v>
      </c>
      <c r="S209" s="13">
        <v>10</v>
      </c>
      <c r="T209" s="13">
        <v>0</v>
      </c>
      <c r="U209" s="131">
        <f t="shared" si="78"/>
        <v>28</v>
      </c>
      <c r="V209" s="140">
        <v>16</v>
      </c>
      <c r="W209" s="140">
        <v>10</v>
      </c>
      <c r="X209" s="13">
        <v>0</v>
      </c>
      <c r="Y209" s="131">
        <f t="shared" si="79"/>
        <v>26</v>
      </c>
      <c r="Z209" s="12">
        <f t="shared" si="80"/>
        <v>45</v>
      </c>
      <c r="AA209" s="13">
        <f t="shared" si="81"/>
        <v>27</v>
      </c>
      <c r="AB209" s="13">
        <f t="shared" si="82"/>
        <v>0</v>
      </c>
      <c r="AC209" s="14">
        <f t="shared" si="83"/>
        <v>72</v>
      </c>
    </row>
    <row r="210" spans="1:29" ht="39" customHeight="1" thickBot="1" x14ac:dyDescent="0.3">
      <c r="A210" s="635"/>
      <c r="B210" s="660"/>
      <c r="C210" s="469"/>
      <c r="D210" s="671"/>
      <c r="E210" s="644"/>
      <c r="F210" s="482"/>
      <c r="G210" s="649"/>
      <c r="H210" s="646"/>
      <c r="I210" s="92" t="s">
        <v>50</v>
      </c>
      <c r="J210" s="17">
        <f>SUM(J205:J209)</f>
        <v>0</v>
      </c>
      <c r="K210" s="18">
        <f>SUM(K205:K209)</f>
        <v>0</v>
      </c>
      <c r="L210" s="18">
        <f>SUM(L205:L209)</f>
        <v>0</v>
      </c>
      <c r="M210" s="19">
        <f t="shared" si="76"/>
        <v>0</v>
      </c>
      <c r="N210" s="17">
        <f>SUM(N205:N209)</f>
        <v>37</v>
      </c>
      <c r="O210" s="18">
        <f>SUM(O205:O209)</f>
        <v>8</v>
      </c>
      <c r="P210" s="18">
        <f>SUM(P205:P209)</f>
        <v>0</v>
      </c>
      <c r="Q210" s="19">
        <f t="shared" si="77"/>
        <v>45</v>
      </c>
      <c r="R210" s="17">
        <f>SUM(R205:R209)</f>
        <v>47</v>
      </c>
      <c r="S210" s="18">
        <f>SUM(S205:S209)</f>
        <v>18</v>
      </c>
      <c r="T210" s="18">
        <f>SUM(T205:T209)</f>
        <v>0</v>
      </c>
      <c r="U210" s="19">
        <f t="shared" si="78"/>
        <v>65</v>
      </c>
      <c r="V210" s="17">
        <f>SUM(V205:V209)</f>
        <v>30</v>
      </c>
      <c r="W210" s="18">
        <f>SUM(W205:W209)</f>
        <v>18</v>
      </c>
      <c r="X210" s="77">
        <f>SUM(X205:X209)</f>
        <v>0</v>
      </c>
      <c r="Y210" s="19">
        <f t="shared" si="79"/>
        <v>48</v>
      </c>
      <c r="Z210" s="35">
        <f t="shared" si="80"/>
        <v>114</v>
      </c>
      <c r="AA210" s="36">
        <f t="shared" si="81"/>
        <v>44</v>
      </c>
      <c r="AB210" s="36">
        <f t="shared" si="82"/>
        <v>0</v>
      </c>
      <c r="AC210" s="37">
        <f t="shared" si="83"/>
        <v>158</v>
      </c>
    </row>
    <row r="211" spans="1:29" ht="26.1" customHeight="1" x14ac:dyDescent="0.25">
      <c r="A211" s="635"/>
      <c r="B211" s="660"/>
      <c r="C211" s="469"/>
      <c r="D211" s="671"/>
      <c r="E211" s="644"/>
      <c r="F211" s="482"/>
      <c r="G211" s="649"/>
      <c r="H211" s="472" t="s">
        <v>18</v>
      </c>
      <c r="I211" s="74" t="s">
        <v>19</v>
      </c>
      <c r="J211" s="6">
        <v>0</v>
      </c>
      <c r="K211" s="7">
        <v>0</v>
      </c>
      <c r="L211" s="7">
        <v>0</v>
      </c>
      <c r="M211" s="8">
        <f t="shared" si="76"/>
        <v>0</v>
      </c>
      <c r="N211" s="6">
        <v>32</v>
      </c>
      <c r="O211" s="7">
        <v>4</v>
      </c>
      <c r="P211" s="7">
        <v>0</v>
      </c>
      <c r="Q211" s="8">
        <f t="shared" si="77"/>
        <v>36</v>
      </c>
      <c r="R211" s="6">
        <v>47</v>
      </c>
      <c r="S211" s="7">
        <v>18</v>
      </c>
      <c r="T211" s="7">
        <v>0</v>
      </c>
      <c r="U211" s="8">
        <f t="shared" si="78"/>
        <v>65</v>
      </c>
      <c r="V211" s="140">
        <v>30</v>
      </c>
      <c r="W211" s="140">
        <v>18</v>
      </c>
      <c r="X211" s="7">
        <v>0</v>
      </c>
      <c r="Y211" s="8">
        <f t="shared" si="79"/>
        <v>48</v>
      </c>
      <c r="Z211" s="6">
        <f t="shared" si="80"/>
        <v>109</v>
      </c>
      <c r="AA211" s="7">
        <f t="shared" si="81"/>
        <v>40</v>
      </c>
      <c r="AB211" s="7">
        <f t="shared" si="82"/>
        <v>0</v>
      </c>
      <c r="AC211" s="8">
        <f t="shared" si="83"/>
        <v>149</v>
      </c>
    </row>
    <row r="212" spans="1:29" ht="26.1" customHeight="1" x14ac:dyDescent="0.25">
      <c r="A212" s="635"/>
      <c r="B212" s="660"/>
      <c r="C212" s="469"/>
      <c r="D212" s="671"/>
      <c r="E212" s="644"/>
      <c r="F212" s="482"/>
      <c r="G212" s="649"/>
      <c r="H212" s="472"/>
      <c r="I212" s="52" t="s">
        <v>41</v>
      </c>
      <c r="J212" s="9">
        <v>0</v>
      </c>
      <c r="K212" s="10">
        <v>0</v>
      </c>
      <c r="L212" s="10">
        <v>0</v>
      </c>
      <c r="M212" s="8">
        <f t="shared" si="76"/>
        <v>0</v>
      </c>
      <c r="N212" s="9">
        <v>0</v>
      </c>
      <c r="O212" s="10">
        <v>2</v>
      </c>
      <c r="P212" s="10">
        <v>0</v>
      </c>
      <c r="Q212" s="8">
        <f t="shared" si="77"/>
        <v>2</v>
      </c>
      <c r="R212" s="9">
        <v>0</v>
      </c>
      <c r="S212" s="10">
        <v>0</v>
      </c>
      <c r="T212" s="10">
        <v>0</v>
      </c>
      <c r="U212" s="8">
        <f t="shared" si="78"/>
        <v>0</v>
      </c>
      <c r="V212" s="140">
        <v>0</v>
      </c>
      <c r="W212" s="140">
        <v>0</v>
      </c>
      <c r="X212" s="10">
        <v>0</v>
      </c>
      <c r="Y212" s="8">
        <f t="shared" si="79"/>
        <v>0</v>
      </c>
      <c r="Z212" s="9">
        <f t="shared" si="80"/>
        <v>0</v>
      </c>
      <c r="AA212" s="10">
        <f t="shared" si="81"/>
        <v>2</v>
      </c>
      <c r="AB212" s="10">
        <f t="shared" si="82"/>
        <v>0</v>
      </c>
      <c r="AC212" s="11">
        <f t="shared" si="83"/>
        <v>2</v>
      </c>
    </row>
    <row r="213" spans="1:29" ht="26.1" customHeight="1" x14ac:dyDescent="0.25">
      <c r="A213" s="635"/>
      <c r="B213" s="660"/>
      <c r="C213" s="469"/>
      <c r="D213" s="671"/>
      <c r="E213" s="644"/>
      <c r="F213" s="482"/>
      <c r="G213" s="649"/>
      <c r="H213" s="472" t="s">
        <v>54</v>
      </c>
      <c r="I213" s="52" t="s">
        <v>42</v>
      </c>
      <c r="J213" s="9">
        <v>0</v>
      </c>
      <c r="K213" s="10">
        <v>0</v>
      </c>
      <c r="L213" s="10">
        <v>0</v>
      </c>
      <c r="M213" s="8">
        <f t="shared" si="76"/>
        <v>0</v>
      </c>
      <c r="N213" s="9">
        <v>0</v>
      </c>
      <c r="O213" s="10">
        <v>0</v>
      </c>
      <c r="P213" s="10">
        <v>0</v>
      </c>
      <c r="Q213" s="8">
        <f t="shared" si="77"/>
        <v>0</v>
      </c>
      <c r="R213" s="9">
        <v>0</v>
      </c>
      <c r="S213" s="10">
        <v>0</v>
      </c>
      <c r="T213" s="10">
        <v>0</v>
      </c>
      <c r="U213" s="8">
        <f t="shared" si="78"/>
        <v>0</v>
      </c>
      <c r="V213" s="140">
        <v>0</v>
      </c>
      <c r="W213" s="140">
        <v>0</v>
      </c>
      <c r="X213" s="10">
        <v>0</v>
      </c>
      <c r="Y213" s="8">
        <f t="shared" si="79"/>
        <v>0</v>
      </c>
      <c r="Z213" s="9">
        <f t="shared" si="80"/>
        <v>0</v>
      </c>
      <c r="AA213" s="10">
        <f t="shared" si="81"/>
        <v>0</v>
      </c>
      <c r="AB213" s="10">
        <f t="shared" si="82"/>
        <v>0</v>
      </c>
      <c r="AC213" s="11">
        <f t="shared" si="83"/>
        <v>0</v>
      </c>
    </row>
    <row r="214" spans="1:29" ht="26.1" customHeight="1" thickBot="1" x14ac:dyDescent="0.3">
      <c r="A214" s="635"/>
      <c r="B214" s="660"/>
      <c r="C214" s="469"/>
      <c r="D214" s="671"/>
      <c r="E214" s="652"/>
      <c r="F214" s="654"/>
      <c r="G214" s="650"/>
      <c r="H214" s="647"/>
      <c r="I214" s="91" t="s">
        <v>21</v>
      </c>
      <c r="J214" s="12">
        <v>0</v>
      </c>
      <c r="K214" s="13">
        <v>0</v>
      </c>
      <c r="L214" s="13">
        <v>0</v>
      </c>
      <c r="M214" s="8">
        <f t="shared" si="76"/>
        <v>0</v>
      </c>
      <c r="N214" s="12">
        <v>5</v>
      </c>
      <c r="O214" s="13">
        <v>2</v>
      </c>
      <c r="P214" s="13">
        <v>0</v>
      </c>
      <c r="Q214" s="8">
        <f t="shared" si="77"/>
        <v>7</v>
      </c>
      <c r="R214" s="12">
        <v>0</v>
      </c>
      <c r="S214" s="13">
        <v>0</v>
      </c>
      <c r="T214" s="13">
        <v>0</v>
      </c>
      <c r="U214" s="8">
        <f t="shared" si="78"/>
        <v>0</v>
      </c>
      <c r="V214" s="140">
        <v>0</v>
      </c>
      <c r="W214" s="140">
        <v>0</v>
      </c>
      <c r="X214" s="13">
        <v>0</v>
      </c>
      <c r="Y214" s="8">
        <f t="shared" si="79"/>
        <v>0</v>
      </c>
      <c r="Z214" s="12">
        <f t="shared" si="80"/>
        <v>5</v>
      </c>
      <c r="AA214" s="13">
        <f t="shared" si="81"/>
        <v>2</v>
      </c>
      <c r="AB214" s="13">
        <f t="shared" si="82"/>
        <v>0</v>
      </c>
      <c r="AC214" s="14">
        <f t="shared" si="83"/>
        <v>7</v>
      </c>
    </row>
    <row r="215" spans="1:29" ht="26.1" customHeight="1" x14ac:dyDescent="0.25">
      <c r="A215" s="635"/>
      <c r="B215" s="660"/>
      <c r="C215" s="469"/>
      <c r="D215" s="671"/>
      <c r="E215" s="643" t="s">
        <v>141</v>
      </c>
      <c r="F215" s="481"/>
      <c r="G215" s="655" t="s">
        <v>128</v>
      </c>
      <c r="H215" s="485" t="s">
        <v>17</v>
      </c>
      <c r="I215" s="51" t="s">
        <v>35</v>
      </c>
      <c r="J215" s="23">
        <v>0</v>
      </c>
      <c r="K215" s="24">
        <v>0</v>
      </c>
      <c r="L215" s="24">
        <v>0</v>
      </c>
      <c r="M215" s="25">
        <f>SUM(J215:L215)</f>
        <v>0</v>
      </c>
      <c r="N215" s="97">
        <v>0</v>
      </c>
      <c r="O215" s="24">
        <v>0</v>
      </c>
      <c r="P215" s="24">
        <v>0</v>
      </c>
      <c r="Q215" s="111">
        <f>SUM(N215:P215)</f>
        <v>0</v>
      </c>
      <c r="R215" s="23">
        <v>0</v>
      </c>
      <c r="S215" s="24">
        <v>0</v>
      </c>
      <c r="T215" s="24">
        <v>0</v>
      </c>
      <c r="U215" s="25">
        <f>SUM(R215:T215)</f>
        <v>0</v>
      </c>
      <c r="V215" s="23">
        <v>0</v>
      </c>
      <c r="W215" s="24">
        <v>0</v>
      </c>
      <c r="X215" s="24">
        <v>0</v>
      </c>
      <c r="Y215" s="25">
        <f>SUM(V215:X215)</f>
        <v>0</v>
      </c>
      <c r="Z215" s="23">
        <f t="shared" si="80"/>
        <v>0</v>
      </c>
      <c r="AA215" s="24">
        <f t="shared" si="81"/>
        <v>0</v>
      </c>
      <c r="AB215" s="24">
        <f t="shared" si="82"/>
        <v>0</v>
      </c>
      <c r="AC215" s="25">
        <f t="shared" si="83"/>
        <v>0</v>
      </c>
    </row>
    <row r="216" spans="1:29" ht="26.1" customHeight="1" x14ac:dyDescent="0.25">
      <c r="A216" s="635"/>
      <c r="B216" s="660"/>
      <c r="C216" s="469"/>
      <c r="D216" s="671"/>
      <c r="E216" s="644"/>
      <c r="F216" s="482"/>
      <c r="G216" s="649"/>
      <c r="H216" s="472"/>
      <c r="I216" s="52" t="s">
        <v>36</v>
      </c>
      <c r="J216" s="9">
        <v>0</v>
      </c>
      <c r="K216" s="10">
        <v>0</v>
      </c>
      <c r="L216" s="10">
        <v>0</v>
      </c>
      <c r="M216" s="11">
        <f t="shared" ref="M216:M219" si="84">SUM(J216:L216)</f>
        <v>0</v>
      </c>
      <c r="N216" s="71">
        <v>0</v>
      </c>
      <c r="O216" s="10">
        <v>0</v>
      </c>
      <c r="P216" s="10">
        <v>0</v>
      </c>
      <c r="Q216" s="70">
        <f t="shared" ref="Q216:Q219" si="85">SUM(N216:P216)</f>
        <v>0</v>
      </c>
      <c r="R216" s="9">
        <v>0</v>
      </c>
      <c r="S216" s="10">
        <v>0</v>
      </c>
      <c r="T216" s="10">
        <v>0</v>
      </c>
      <c r="U216" s="11">
        <f t="shared" ref="U216:U219" si="86">SUM(R216:T216)</f>
        <v>0</v>
      </c>
      <c r="V216" s="9">
        <v>0</v>
      </c>
      <c r="W216" s="10">
        <v>0</v>
      </c>
      <c r="X216" s="10">
        <v>0</v>
      </c>
      <c r="Y216" s="11">
        <f t="shared" ref="Y216:Y219" si="87">SUM(V216:X216)</f>
        <v>0</v>
      </c>
      <c r="Z216" s="9">
        <f t="shared" si="80"/>
        <v>0</v>
      </c>
      <c r="AA216" s="10">
        <f t="shared" si="81"/>
        <v>0</v>
      </c>
      <c r="AB216" s="10">
        <f t="shared" si="82"/>
        <v>0</v>
      </c>
      <c r="AC216" s="11">
        <f t="shared" si="83"/>
        <v>0</v>
      </c>
    </row>
    <row r="217" spans="1:29" ht="26.1" customHeight="1" x14ac:dyDescent="0.25">
      <c r="A217" s="635"/>
      <c r="B217" s="660"/>
      <c r="C217" s="469"/>
      <c r="D217" s="671"/>
      <c r="E217" s="644"/>
      <c r="F217" s="482"/>
      <c r="G217" s="649"/>
      <c r="H217" s="472"/>
      <c r="I217" s="52" t="s">
        <v>37</v>
      </c>
      <c r="J217" s="9">
        <v>0</v>
      </c>
      <c r="K217" s="10">
        <v>0</v>
      </c>
      <c r="L217" s="10">
        <v>0</v>
      </c>
      <c r="M217" s="11">
        <f t="shared" si="84"/>
        <v>0</v>
      </c>
      <c r="N217" s="71">
        <v>0</v>
      </c>
      <c r="O217" s="10">
        <v>0</v>
      </c>
      <c r="P217" s="10">
        <v>0</v>
      </c>
      <c r="Q217" s="70">
        <f t="shared" si="85"/>
        <v>0</v>
      </c>
      <c r="R217" s="9">
        <v>0</v>
      </c>
      <c r="S217" s="10">
        <v>0</v>
      </c>
      <c r="T217" s="10">
        <v>0</v>
      </c>
      <c r="U217" s="11">
        <f t="shared" si="86"/>
        <v>0</v>
      </c>
      <c r="V217" s="9">
        <v>0</v>
      </c>
      <c r="W217" s="10">
        <v>0</v>
      </c>
      <c r="X217" s="10">
        <v>0</v>
      </c>
      <c r="Y217" s="11">
        <f t="shared" si="87"/>
        <v>0</v>
      </c>
      <c r="Z217" s="9">
        <f t="shared" si="80"/>
        <v>0</v>
      </c>
      <c r="AA217" s="10">
        <f t="shared" si="81"/>
        <v>0</v>
      </c>
      <c r="AB217" s="10">
        <f t="shared" si="82"/>
        <v>0</v>
      </c>
      <c r="AC217" s="11">
        <f t="shared" si="83"/>
        <v>0</v>
      </c>
    </row>
    <row r="218" spans="1:29" ht="26.1" customHeight="1" x14ac:dyDescent="0.25">
      <c r="A218" s="635"/>
      <c r="B218" s="660"/>
      <c r="C218" s="469"/>
      <c r="D218" s="671"/>
      <c r="E218" s="644"/>
      <c r="F218" s="482"/>
      <c r="G218" s="649"/>
      <c r="H218" s="472"/>
      <c r="I218" s="52" t="s">
        <v>38</v>
      </c>
      <c r="J218" s="9">
        <v>0</v>
      </c>
      <c r="K218" s="10">
        <v>0</v>
      </c>
      <c r="L218" s="10">
        <v>0</v>
      </c>
      <c r="M218" s="11">
        <f t="shared" si="84"/>
        <v>0</v>
      </c>
      <c r="N218" s="71">
        <v>0</v>
      </c>
      <c r="O218" s="10">
        <v>0</v>
      </c>
      <c r="P218" s="10">
        <v>0</v>
      </c>
      <c r="Q218" s="70">
        <f t="shared" si="85"/>
        <v>0</v>
      </c>
      <c r="R218" s="9">
        <v>0</v>
      </c>
      <c r="S218" s="10">
        <v>0</v>
      </c>
      <c r="T218" s="10">
        <v>0</v>
      </c>
      <c r="U218" s="11">
        <f t="shared" si="86"/>
        <v>0</v>
      </c>
      <c r="V218" s="9">
        <v>0</v>
      </c>
      <c r="W218" s="10">
        <v>0</v>
      </c>
      <c r="X218" s="10">
        <v>0</v>
      </c>
      <c r="Y218" s="11">
        <f t="shared" si="87"/>
        <v>0</v>
      </c>
      <c r="Z218" s="9">
        <f t="shared" si="80"/>
        <v>0</v>
      </c>
      <c r="AA218" s="10">
        <f t="shared" si="81"/>
        <v>0</v>
      </c>
      <c r="AB218" s="10">
        <f t="shared" si="82"/>
        <v>0</v>
      </c>
      <c r="AC218" s="11">
        <f t="shared" si="83"/>
        <v>0</v>
      </c>
    </row>
    <row r="219" spans="1:29" ht="26.1" customHeight="1" thickBot="1" x14ac:dyDescent="0.3">
      <c r="A219" s="635"/>
      <c r="B219" s="660"/>
      <c r="C219" s="469"/>
      <c r="D219" s="671"/>
      <c r="E219" s="644"/>
      <c r="F219" s="482"/>
      <c r="G219" s="649"/>
      <c r="H219" s="472"/>
      <c r="I219" s="91" t="s">
        <v>39</v>
      </c>
      <c r="J219" s="12">
        <v>0</v>
      </c>
      <c r="K219" s="13">
        <v>0</v>
      </c>
      <c r="L219" s="13">
        <v>0</v>
      </c>
      <c r="M219" s="14">
        <f t="shared" si="84"/>
        <v>0</v>
      </c>
      <c r="N219" s="98">
        <v>0</v>
      </c>
      <c r="O219" s="13">
        <v>0</v>
      </c>
      <c r="P219" s="13">
        <v>0</v>
      </c>
      <c r="Q219" s="112">
        <f t="shared" si="85"/>
        <v>0</v>
      </c>
      <c r="R219" s="12">
        <v>0</v>
      </c>
      <c r="S219" s="13">
        <v>0</v>
      </c>
      <c r="T219" s="13">
        <v>0</v>
      </c>
      <c r="U219" s="14">
        <f t="shared" si="86"/>
        <v>0</v>
      </c>
      <c r="V219" s="12">
        <v>0</v>
      </c>
      <c r="W219" s="13">
        <v>0</v>
      </c>
      <c r="X219" s="13">
        <v>0</v>
      </c>
      <c r="Y219" s="14">
        <f t="shared" si="87"/>
        <v>0</v>
      </c>
      <c r="Z219" s="12">
        <f t="shared" si="80"/>
        <v>0</v>
      </c>
      <c r="AA219" s="13">
        <f t="shared" si="81"/>
        <v>0</v>
      </c>
      <c r="AB219" s="13">
        <f t="shared" si="82"/>
        <v>0</v>
      </c>
      <c r="AC219" s="14">
        <f t="shared" si="83"/>
        <v>0</v>
      </c>
    </row>
    <row r="220" spans="1:29" ht="39" customHeight="1" thickBot="1" x14ac:dyDescent="0.3">
      <c r="A220" s="635"/>
      <c r="B220" s="660"/>
      <c r="C220" s="469"/>
      <c r="D220" s="671"/>
      <c r="E220" s="644"/>
      <c r="F220" s="482"/>
      <c r="G220" s="649"/>
      <c r="H220" s="646"/>
      <c r="I220" s="92" t="s">
        <v>50</v>
      </c>
      <c r="J220" s="17">
        <f>SUM(J215:J219)</f>
        <v>0</v>
      </c>
      <c r="K220" s="18">
        <f>SUM(K215:K219)</f>
        <v>0</v>
      </c>
      <c r="L220" s="18">
        <f>SUM(L215:L219)</f>
        <v>0</v>
      </c>
      <c r="M220" s="19">
        <v>0</v>
      </c>
      <c r="N220" s="99">
        <f>SUM(N215:N219)</f>
        <v>0</v>
      </c>
      <c r="O220" s="18">
        <f>SUM(O215:O219)</f>
        <v>0</v>
      </c>
      <c r="P220" s="18">
        <f>SUM(P215:P219)</f>
        <v>0</v>
      </c>
      <c r="Q220" s="77">
        <v>0</v>
      </c>
      <c r="R220" s="17">
        <f>SUM(R215:R219)</f>
        <v>0</v>
      </c>
      <c r="S220" s="18">
        <f>SUM(S215:S219)</f>
        <v>0</v>
      </c>
      <c r="T220" s="18">
        <f>SUM(T215:T219)</f>
        <v>0</v>
      </c>
      <c r="U220" s="19">
        <v>0</v>
      </c>
      <c r="V220" s="17">
        <f>SUM(V215:V219)</f>
        <v>0</v>
      </c>
      <c r="W220" s="18">
        <f>SUM(W215:W219)</f>
        <v>0</v>
      </c>
      <c r="X220" s="18">
        <f>SUM(X215:X219)</f>
        <v>0</v>
      </c>
      <c r="Y220" s="19">
        <v>0</v>
      </c>
      <c r="Z220" s="35">
        <f t="shared" si="80"/>
        <v>0</v>
      </c>
      <c r="AA220" s="36">
        <f t="shared" si="81"/>
        <v>0</v>
      </c>
      <c r="AB220" s="36">
        <f t="shared" si="82"/>
        <v>0</v>
      </c>
      <c r="AC220" s="37">
        <f t="shared" si="83"/>
        <v>0</v>
      </c>
    </row>
    <row r="221" spans="1:29" ht="26.1" customHeight="1" x14ac:dyDescent="0.25">
      <c r="A221" s="635"/>
      <c r="B221" s="660"/>
      <c r="C221" s="469"/>
      <c r="D221" s="671"/>
      <c r="E221" s="644"/>
      <c r="F221" s="482"/>
      <c r="G221" s="649"/>
      <c r="H221" s="472" t="s">
        <v>18</v>
      </c>
      <c r="I221" s="74" t="s">
        <v>19</v>
      </c>
      <c r="J221" s="6">
        <v>0</v>
      </c>
      <c r="K221" s="7">
        <v>0</v>
      </c>
      <c r="L221" s="7">
        <v>0</v>
      </c>
      <c r="M221" s="8">
        <v>0</v>
      </c>
      <c r="N221" s="76">
        <v>0</v>
      </c>
      <c r="O221" s="7">
        <v>0</v>
      </c>
      <c r="P221" s="7">
        <v>0</v>
      </c>
      <c r="Q221" s="75">
        <v>0</v>
      </c>
      <c r="R221" s="6">
        <v>0</v>
      </c>
      <c r="S221" s="7">
        <v>0</v>
      </c>
      <c r="T221" s="7">
        <v>0</v>
      </c>
      <c r="U221" s="8">
        <v>0</v>
      </c>
      <c r="V221" s="6">
        <v>0</v>
      </c>
      <c r="W221" s="7">
        <v>0</v>
      </c>
      <c r="X221" s="7">
        <v>0</v>
      </c>
      <c r="Y221" s="8">
        <v>0</v>
      </c>
      <c r="Z221" s="6">
        <f t="shared" si="80"/>
        <v>0</v>
      </c>
      <c r="AA221" s="7">
        <f t="shared" si="81"/>
        <v>0</v>
      </c>
      <c r="AB221" s="7">
        <f t="shared" si="82"/>
        <v>0</v>
      </c>
      <c r="AC221" s="8">
        <f t="shared" si="83"/>
        <v>0</v>
      </c>
    </row>
    <row r="222" spans="1:29" ht="26.1" customHeight="1" x14ac:dyDescent="0.25">
      <c r="A222" s="635"/>
      <c r="B222" s="660"/>
      <c r="C222" s="469"/>
      <c r="D222" s="671"/>
      <c r="E222" s="644"/>
      <c r="F222" s="482"/>
      <c r="G222" s="649"/>
      <c r="H222" s="472"/>
      <c r="I222" s="52" t="s">
        <v>41</v>
      </c>
      <c r="J222" s="9">
        <v>0</v>
      </c>
      <c r="K222" s="10">
        <v>0</v>
      </c>
      <c r="L222" s="10">
        <v>0</v>
      </c>
      <c r="M222" s="11">
        <v>0</v>
      </c>
      <c r="N222" s="71">
        <v>0</v>
      </c>
      <c r="O222" s="10">
        <v>0</v>
      </c>
      <c r="P222" s="10">
        <v>0</v>
      </c>
      <c r="Q222" s="70">
        <v>0</v>
      </c>
      <c r="R222" s="9">
        <v>0</v>
      </c>
      <c r="S222" s="10">
        <v>0</v>
      </c>
      <c r="T222" s="10">
        <v>0</v>
      </c>
      <c r="U222" s="11">
        <v>0</v>
      </c>
      <c r="V222" s="9">
        <v>0</v>
      </c>
      <c r="W222" s="10">
        <v>0</v>
      </c>
      <c r="X222" s="10">
        <v>0</v>
      </c>
      <c r="Y222" s="11">
        <v>0</v>
      </c>
      <c r="Z222" s="9">
        <f t="shared" si="80"/>
        <v>0</v>
      </c>
      <c r="AA222" s="10">
        <f t="shared" si="81"/>
        <v>0</v>
      </c>
      <c r="AB222" s="10">
        <f t="shared" si="82"/>
        <v>0</v>
      </c>
      <c r="AC222" s="11">
        <f t="shared" si="83"/>
        <v>0</v>
      </c>
    </row>
    <row r="223" spans="1:29" ht="26.1" customHeight="1" x14ac:dyDescent="0.25">
      <c r="A223" s="635"/>
      <c r="B223" s="660"/>
      <c r="C223" s="469"/>
      <c r="D223" s="671"/>
      <c r="E223" s="644"/>
      <c r="F223" s="482"/>
      <c r="G223" s="649"/>
      <c r="H223" s="472" t="s">
        <v>54</v>
      </c>
      <c r="I223" s="52" t="s">
        <v>42</v>
      </c>
      <c r="J223" s="9">
        <v>0</v>
      </c>
      <c r="K223" s="10">
        <v>0</v>
      </c>
      <c r="L223" s="10">
        <v>0</v>
      </c>
      <c r="M223" s="11">
        <f t="shared" ref="M223:M224" si="88">SUM(J223:L223)</f>
        <v>0</v>
      </c>
      <c r="N223" s="71">
        <v>0</v>
      </c>
      <c r="O223" s="10">
        <v>0</v>
      </c>
      <c r="P223" s="10">
        <v>0</v>
      </c>
      <c r="Q223" s="70">
        <f t="shared" ref="Q223:Q224" si="89">SUM(N223:P223)</f>
        <v>0</v>
      </c>
      <c r="R223" s="9">
        <v>0</v>
      </c>
      <c r="S223" s="10">
        <v>0</v>
      </c>
      <c r="T223" s="10">
        <v>0</v>
      </c>
      <c r="U223" s="11">
        <f t="shared" ref="U223:U224" si="90">SUM(R223:T223)</f>
        <v>0</v>
      </c>
      <c r="V223" s="9">
        <v>0</v>
      </c>
      <c r="W223" s="10">
        <v>0</v>
      </c>
      <c r="X223" s="10">
        <v>0</v>
      </c>
      <c r="Y223" s="11">
        <f t="shared" ref="Y223:Y224" si="91">SUM(V223:X223)</f>
        <v>0</v>
      </c>
      <c r="Z223" s="9">
        <f t="shared" si="80"/>
        <v>0</v>
      </c>
      <c r="AA223" s="10">
        <f t="shared" si="81"/>
        <v>0</v>
      </c>
      <c r="AB223" s="10">
        <f t="shared" si="82"/>
        <v>0</v>
      </c>
      <c r="AC223" s="11">
        <f t="shared" si="83"/>
        <v>0</v>
      </c>
    </row>
    <row r="224" spans="1:29" ht="26.1" customHeight="1" thickBot="1" x14ac:dyDescent="0.3">
      <c r="A224" s="637"/>
      <c r="B224" s="661"/>
      <c r="C224" s="470"/>
      <c r="D224" s="672"/>
      <c r="E224" s="645"/>
      <c r="F224" s="483"/>
      <c r="G224" s="656"/>
      <c r="H224" s="473"/>
      <c r="I224" s="53" t="s">
        <v>21</v>
      </c>
      <c r="J224" s="20">
        <v>0</v>
      </c>
      <c r="K224" s="21">
        <v>0</v>
      </c>
      <c r="L224" s="21">
        <v>0</v>
      </c>
      <c r="M224" s="22">
        <f t="shared" si="88"/>
        <v>0</v>
      </c>
      <c r="N224" s="100">
        <v>0</v>
      </c>
      <c r="O224" s="21">
        <v>0</v>
      </c>
      <c r="P224" s="21">
        <v>0</v>
      </c>
      <c r="Q224" s="114">
        <f t="shared" si="89"/>
        <v>0</v>
      </c>
      <c r="R224" s="20">
        <v>0</v>
      </c>
      <c r="S224" s="21">
        <v>0</v>
      </c>
      <c r="T224" s="21">
        <v>0</v>
      </c>
      <c r="U224" s="22">
        <f t="shared" si="90"/>
        <v>0</v>
      </c>
      <c r="V224" s="20">
        <v>0</v>
      </c>
      <c r="W224" s="21">
        <v>0</v>
      </c>
      <c r="X224" s="21">
        <v>0</v>
      </c>
      <c r="Y224" s="22">
        <f t="shared" si="91"/>
        <v>0</v>
      </c>
      <c r="Z224" s="20">
        <f t="shared" si="80"/>
        <v>0</v>
      </c>
      <c r="AA224" s="21">
        <f t="shared" si="81"/>
        <v>0</v>
      </c>
      <c r="AB224" s="21">
        <f t="shared" si="82"/>
        <v>0</v>
      </c>
      <c r="AC224" s="22">
        <f t="shared" si="83"/>
        <v>0</v>
      </c>
    </row>
  </sheetData>
  <mergeCells count="167">
    <mergeCell ref="A15:A31"/>
    <mergeCell ref="A32:A54"/>
    <mergeCell ref="H215:H220"/>
    <mergeCell ref="H221:H222"/>
    <mergeCell ref="H223:H224"/>
    <mergeCell ref="G215:G224"/>
    <mergeCell ref="F215:F224"/>
    <mergeCell ref="E215:E224"/>
    <mergeCell ref="D115:D224"/>
    <mergeCell ref="C115:C224"/>
    <mergeCell ref="B115:B224"/>
    <mergeCell ref="F115:F124"/>
    <mergeCell ref="G115:G124"/>
    <mergeCell ref="H115:H120"/>
    <mergeCell ref="H121:H122"/>
    <mergeCell ref="H123:H124"/>
    <mergeCell ref="E125:E134"/>
    <mergeCell ref="F125:F134"/>
    <mergeCell ref="G125:G134"/>
    <mergeCell ref="H125:H130"/>
    <mergeCell ref="H131:H132"/>
    <mergeCell ref="H133:H134"/>
    <mergeCell ref="G175:G184"/>
    <mergeCell ref="E185:E194"/>
    <mergeCell ref="H95:H100"/>
    <mergeCell ref="H101:H102"/>
    <mergeCell ref="H103:H104"/>
    <mergeCell ref="G95:G104"/>
    <mergeCell ref="F95:F104"/>
    <mergeCell ref="E95:E104"/>
    <mergeCell ref="H105:H110"/>
    <mergeCell ref="H111:H112"/>
    <mergeCell ref="H113:H114"/>
    <mergeCell ref="G105:G114"/>
    <mergeCell ref="F105:F114"/>
    <mergeCell ref="E105:E114"/>
    <mergeCell ref="H135:H140"/>
    <mergeCell ref="H141:H142"/>
    <mergeCell ref="H143:H144"/>
    <mergeCell ref="G135:G144"/>
    <mergeCell ref="F135:F144"/>
    <mergeCell ref="E135:E144"/>
    <mergeCell ref="H145:H150"/>
    <mergeCell ref="H151:H152"/>
    <mergeCell ref="H153:H154"/>
    <mergeCell ref="G145:G154"/>
    <mergeCell ref="H85:H90"/>
    <mergeCell ref="H91:H92"/>
    <mergeCell ref="H93:H94"/>
    <mergeCell ref="E85:E94"/>
    <mergeCell ref="G85:G94"/>
    <mergeCell ref="F85:F94"/>
    <mergeCell ref="D55:D114"/>
    <mergeCell ref="C55:C114"/>
    <mergeCell ref="B55:B114"/>
    <mergeCell ref="E65:E84"/>
    <mergeCell ref="G65:G74"/>
    <mergeCell ref="H65:H70"/>
    <mergeCell ref="H71:H72"/>
    <mergeCell ref="F65:F74"/>
    <mergeCell ref="F75:F84"/>
    <mergeCell ref="F55:F64"/>
    <mergeCell ref="G55:G64"/>
    <mergeCell ref="H55:H60"/>
    <mergeCell ref="H61:H62"/>
    <mergeCell ref="H63:H64"/>
    <mergeCell ref="H73:H74"/>
    <mergeCell ref="G75:G84"/>
    <mergeCell ref="H75:H80"/>
    <mergeCell ref="H81:H82"/>
    <mergeCell ref="H83:H84"/>
    <mergeCell ref="G25:G34"/>
    <mergeCell ref="H25:H30"/>
    <mergeCell ref="B15:B54"/>
    <mergeCell ref="C15:C54"/>
    <mergeCell ref="D15:D54"/>
    <mergeCell ref="E15:E24"/>
    <mergeCell ref="F15:F24"/>
    <mergeCell ref="H31:H32"/>
    <mergeCell ref="H33:H34"/>
    <mergeCell ref="E35:E44"/>
    <mergeCell ref="G45:G54"/>
    <mergeCell ref="H45:H50"/>
    <mergeCell ref="H51:H52"/>
    <mergeCell ref="H53:H54"/>
    <mergeCell ref="E45:E54"/>
    <mergeCell ref="F45:F54"/>
    <mergeCell ref="J12:M12"/>
    <mergeCell ref="R12:U12"/>
    <mergeCell ref="Z12:AC12"/>
    <mergeCell ref="J13:M13"/>
    <mergeCell ref="N13:Q13"/>
    <mergeCell ref="R13:U13"/>
    <mergeCell ref="Z13:AC13"/>
    <mergeCell ref="N12:Q12"/>
    <mergeCell ref="A12:A14"/>
    <mergeCell ref="B12:B14"/>
    <mergeCell ref="C12:C14"/>
    <mergeCell ref="D12:D14"/>
    <mergeCell ref="E12:E14"/>
    <mergeCell ref="F12:F14"/>
    <mergeCell ref="G12:G14"/>
    <mergeCell ref="H12:H14"/>
    <mergeCell ref="I12:I14"/>
    <mergeCell ref="A8:E8"/>
    <mergeCell ref="B9:C9"/>
    <mergeCell ref="D9:E9"/>
    <mergeCell ref="B10:C10"/>
    <mergeCell ref="D10:E10"/>
    <mergeCell ref="H165:H170"/>
    <mergeCell ref="H171:H172"/>
    <mergeCell ref="H173:H174"/>
    <mergeCell ref="E165:E174"/>
    <mergeCell ref="F165:F174"/>
    <mergeCell ref="G165:G174"/>
    <mergeCell ref="F35:F44"/>
    <mergeCell ref="G35:G44"/>
    <mergeCell ref="H35:H40"/>
    <mergeCell ref="H41:H42"/>
    <mergeCell ref="H43:H44"/>
    <mergeCell ref="E55:E64"/>
    <mergeCell ref="E115:E124"/>
    <mergeCell ref="G15:G24"/>
    <mergeCell ref="H15:H20"/>
    <mergeCell ref="H21:H22"/>
    <mergeCell ref="H23:H24"/>
    <mergeCell ref="E25:E34"/>
    <mergeCell ref="F25:F34"/>
    <mergeCell ref="F205:F214"/>
    <mergeCell ref="E205:E214"/>
    <mergeCell ref="G185:G194"/>
    <mergeCell ref="G195:G204"/>
    <mergeCell ref="F195:F204"/>
    <mergeCell ref="E195:E204"/>
    <mergeCell ref="H195:H200"/>
    <mergeCell ref="H201:H202"/>
    <mergeCell ref="H203:H204"/>
    <mergeCell ref="F185:F194"/>
    <mergeCell ref="H185:H190"/>
    <mergeCell ref="H191:H192"/>
    <mergeCell ref="H193:H194"/>
    <mergeCell ref="H205:H210"/>
    <mergeCell ref="H211:H212"/>
    <mergeCell ref="A184:A200"/>
    <mergeCell ref="A201:A224"/>
    <mergeCell ref="V12:Y12"/>
    <mergeCell ref="V13:Y13"/>
    <mergeCell ref="A55:A80"/>
    <mergeCell ref="A81:A114"/>
    <mergeCell ref="A115:A133"/>
    <mergeCell ref="A134:A156"/>
    <mergeCell ref="A157:A183"/>
    <mergeCell ref="E145:E154"/>
    <mergeCell ref="F145:F154"/>
    <mergeCell ref="H155:H160"/>
    <mergeCell ref="H161:H162"/>
    <mergeCell ref="H163:H164"/>
    <mergeCell ref="G155:G164"/>
    <mergeCell ref="H175:H180"/>
    <mergeCell ref="H181:H182"/>
    <mergeCell ref="H183:H184"/>
    <mergeCell ref="E175:E184"/>
    <mergeCell ref="F175:F184"/>
    <mergeCell ref="E155:E164"/>
    <mergeCell ref="F155:F164"/>
    <mergeCell ref="H213:H214"/>
    <mergeCell ref="G205:G214"/>
  </mergeCells>
  <pageMargins left="0.7" right="0.7" top="0.75" bottom="0.75" header="0.3" footer="0.3"/>
  <pageSetup paperSize="9" orientation="portrait" r:id="rId1"/>
  <ignoredErrors>
    <ignoredError sqref="M120 Q120 U120 AC20 AC30 AC50 AC80 AC90 AC130 AC40 Q160 U160 M160 M210 Q210 U210" formula="1"/>
    <ignoredError sqref="J120:L120 N120:P120 R120:T120 J130:L130 N130:P130 R130:T130 J140:L140 N140:P140 R140:T140 J150:L150 N150:P150 R150:T150 R160:T160 N160:P160 J160:L160 J170:L170 N170:P170 R170:T170 J180:L180 N180:P180 R180:T180 J190:L190 J200:L200 J210:L210 N200:P200 N190:P190 R190:T190 R200:T200 R210:T210 J220:L220 N220:P220 R220:T220 Y72:Y79 Y81:Y89 V220:X220 V210:X210 V200:X200 V140:X140 V130:X130 V120:X120 V160 W160:X160 Q161:Q162 Y211:Y212 V180:X180 V190:X190 V170:X170 N210:P210 V150:X15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4"/>
  <sheetViews>
    <sheetView topLeftCell="A85" zoomScale="40" zoomScaleNormal="40" workbookViewId="0">
      <selection activeCell="F125" sqref="F125:F144"/>
    </sheetView>
  </sheetViews>
  <sheetFormatPr baseColWidth="10" defaultRowHeight="15" x14ac:dyDescent="0.25"/>
  <cols>
    <col min="1" max="1" width="26.7109375" style="1" customWidth="1"/>
    <col min="2" max="2" width="17.140625" style="1" customWidth="1"/>
    <col min="3" max="3" width="30.85546875" style="1" customWidth="1"/>
    <col min="4" max="4" width="33" style="1" customWidth="1"/>
    <col min="5" max="5" width="25.42578125" style="1" customWidth="1"/>
    <col min="6" max="6" width="16" style="54" customWidth="1"/>
    <col min="7" max="7" width="22.28515625" style="1" customWidth="1"/>
    <col min="8" max="8" width="37.28515625" style="1" customWidth="1"/>
    <col min="9" max="9" width="34.28515625" style="1" customWidth="1"/>
    <col min="10" max="10" width="15.85546875" style="1" customWidth="1"/>
    <col min="11" max="11" width="15" style="1" customWidth="1"/>
    <col min="12" max="12" width="11.85546875" style="1" customWidth="1"/>
    <col min="13" max="13" width="14" style="1" customWidth="1"/>
    <col min="14" max="14" width="14.7109375" style="1" customWidth="1"/>
    <col min="15" max="15" width="16.5703125" style="1" customWidth="1"/>
    <col min="16" max="17" width="12.5703125" style="1" customWidth="1"/>
    <col min="18" max="19" width="15.7109375" style="1" customWidth="1"/>
    <col min="20" max="20" width="14.28515625" style="1" customWidth="1"/>
    <col min="21" max="21" width="14.42578125" style="1" customWidth="1"/>
    <col min="22" max="22" width="15.140625" style="58" customWidth="1"/>
    <col min="23" max="23" width="18.7109375" style="58" customWidth="1"/>
    <col min="24" max="25" width="12.5703125" style="58" customWidth="1"/>
    <col min="26" max="26" width="15.7109375" style="1" customWidth="1"/>
    <col min="27" max="27" width="18.7109375" style="1" customWidth="1"/>
    <col min="28" max="28" width="14" style="1" customWidth="1"/>
    <col min="29" max="29" width="15.28515625" style="1" customWidth="1"/>
    <col min="30" max="30" width="6.7109375" style="1" customWidth="1"/>
    <col min="31" max="260" width="11.42578125" style="1"/>
    <col min="261" max="261" width="26.7109375" style="1" customWidth="1"/>
    <col min="262" max="262" width="17.140625" style="1" customWidth="1"/>
    <col min="263" max="263" width="30.85546875" style="1" customWidth="1"/>
    <col min="264" max="264" width="33" style="1" customWidth="1"/>
    <col min="265" max="265" width="24.42578125" style="1" customWidth="1"/>
    <col min="266" max="266" width="16" style="1" customWidth="1"/>
    <col min="267" max="267" width="22.28515625" style="1" customWidth="1"/>
    <col min="268" max="268" width="37.28515625" style="1" customWidth="1"/>
    <col min="269" max="269" width="34.28515625" style="1" customWidth="1"/>
    <col min="270" max="270" width="15.85546875" style="1" customWidth="1"/>
    <col min="271" max="271" width="15" style="1" customWidth="1"/>
    <col min="272" max="272" width="11.85546875" style="1" customWidth="1"/>
    <col min="273" max="273" width="11.140625" style="1" customWidth="1"/>
    <col min="274" max="274" width="11.85546875" style="1" customWidth="1"/>
    <col min="275" max="275" width="13.28515625" style="1" customWidth="1"/>
    <col min="276" max="276" width="10.42578125" style="1" customWidth="1"/>
    <col min="277" max="277" width="12.5703125" style="1" customWidth="1"/>
    <col min="278" max="278" width="12.42578125" style="1" customWidth="1"/>
    <col min="279" max="279" width="12.140625" style="1" customWidth="1"/>
    <col min="280" max="280" width="12.42578125" style="1" customWidth="1"/>
    <col min="281" max="281" width="12.5703125" style="1" customWidth="1"/>
    <col min="282" max="282" width="13.140625" style="1" customWidth="1"/>
    <col min="283" max="283" width="13.28515625" style="1" customWidth="1"/>
    <col min="284" max="284" width="11.42578125" style="1"/>
    <col min="285" max="285" width="15.28515625" style="1" customWidth="1"/>
    <col min="286" max="286" width="6.7109375" style="1" customWidth="1"/>
    <col min="287" max="516" width="11.42578125" style="1"/>
    <col min="517" max="517" width="26.7109375" style="1" customWidth="1"/>
    <col min="518" max="518" width="17.140625" style="1" customWidth="1"/>
    <col min="519" max="519" width="30.85546875" style="1" customWidth="1"/>
    <col min="520" max="520" width="33" style="1" customWidth="1"/>
    <col min="521" max="521" width="24.42578125" style="1" customWidth="1"/>
    <col min="522" max="522" width="16" style="1" customWidth="1"/>
    <col min="523" max="523" width="22.28515625" style="1" customWidth="1"/>
    <col min="524" max="524" width="37.28515625" style="1" customWidth="1"/>
    <col min="525" max="525" width="34.28515625" style="1" customWidth="1"/>
    <col min="526" max="526" width="15.85546875" style="1" customWidth="1"/>
    <col min="527" max="527" width="15" style="1" customWidth="1"/>
    <col min="528" max="528" width="11.85546875" style="1" customWidth="1"/>
    <col min="529" max="529" width="11.140625" style="1" customWidth="1"/>
    <col min="530" max="530" width="11.85546875" style="1" customWidth="1"/>
    <col min="531" max="531" width="13.28515625" style="1" customWidth="1"/>
    <col min="532" max="532" width="10.42578125" style="1" customWidth="1"/>
    <col min="533" max="533" width="12.5703125" style="1" customWidth="1"/>
    <col min="534" max="534" width="12.42578125" style="1" customWidth="1"/>
    <col min="535" max="535" width="12.140625" style="1" customWidth="1"/>
    <col min="536" max="536" width="12.42578125" style="1" customWidth="1"/>
    <col min="537" max="537" width="12.5703125" style="1" customWidth="1"/>
    <col min="538" max="538" width="13.140625" style="1" customWidth="1"/>
    <col min="539" max="539" width="13.28515625" style="1" customWidth="1"/>
    <col min="540" max="540" width="11.42578125" style="1"/>
    <col min="541" max="541" width="15.28515625" style="1" customWidth="1"/>
    <col min="542" max="542" width="6.7109375" style="1" customWidth="1"/>
    <col min="543" max="772" width="11.42578125" style="1"/>
    <col min="773" max="773" width="26.7109375" style="1" customWidth="1"/>
    <col min="774" max="774" width="17.140625" style="1" customWidth="1"/>
    <col min="775" max="775" width="30.85546875" style="1" customWidth="1"/>
    <col min="776" max="776" width="33" style="1" customWidth="1"/>
    <col min="777" max="777" width="24.42578125" style="1" customWidth="1"/>
    <col min="778" max="778" width="16" style="1" customWidth="1"/>
    <col min="779" max="779" width="22.28515625" style="1" customWidth="1"/>
    <col min="780" max="780" width="37.28515625" style="1" customWidth="1"/>
    <col min="781" max="781" width="34.28515625" style="1" customWidth="1"/>
    <col min="782" max="782" width="15.85546875" style="1" customWidth="1"/>
    <col min="783" max="783" width="15" style="1" customWidth="1"/>
    <col min="784" max="784" width="11.85546875" style="1" customWidth="1"/>
    <col min="785" max="785" width="11.140625" style="1" customWidth="1"/>
    <col min="786" max="786" width="11.85546875" style="1" customWidth="1"/>
    <col min="787" max="787" width="13.28515625" style="1" customWidth="1"/>
    <col min="788" max="788" width="10.42578125" style="1" customWidth="1"/>
    <col min="789" max="789" width="12.5703125" style="1" customWidth="1"/>
    <col min="790" max="790" width="12.42578125" style="1" customWidth="1"/>
    <col min="791" max="791" width="12.140625" style="1" customWidth="1"/>
    <col min="792" max="792" width="12.42578125" style="1" customWidth="1"/>
    <col min="793" max="793" width="12.5703125" style="1" customWidth="1"/>
    <col min="794" max="794" width="13.140625" style="1" customWidth="1"/>
    <col min="795" max="795" width="13.28515625" style="1" customWidth="1"/>
    <col min="796" max="796" width="11.42578125" style="1"/>
    <col min="797" max="797" width="15.28515625" style="1" customWidth="1"/>
    <col min="798" max="798" width="6.7109375" style="1" customWidth="1"/>
    <col min="799" max="1028" width="11.42578125" style="1"/>
    <col min="1029" max="1029" width="26.7109375" style="1" customWidth="1"/>
    <col min="1030" max="1030" width="17.140625" style="1" customWidth="1"/>
    <col min="1031" max="1031" width="30.85546875" style="1" customWidth="1"/>
    <col min="1032" max="1032" width="33" style="1" customWidth="1"/>
    <col min="1033" max="1033" width="24.42578125" style="1" customWidth="1"/>
    <col min="1034" max="1034" width="16" style="1" customWidth="1"/>
    <col min="1035" max="1035" width="22.28515625" style="1" customWidth="1"/>
    <col min="1036" max="1036" width="37.28515625" style="1" customWidth="1"/>
    <col min="1037" max="1037" width="34.28515625" style="1" customWidth="1"/>
    <col min="1038" max="1038" width="15.85546875" style="1" customWidth="1"/>
    <col min="1039" max="1039" width="15" style="1" customWidth="1"/>
    <col min="1040" max="1040" width="11.85546875" style="1" customWidth="1"/>
    <col min="1041" max="1041" width="11.140625" style="1" customWidth="1"/>
    <col min="1042" max="1042" width="11.85546875" style="1" customWidth="1"/>
    <col min="1043" max="1043" width="13.28515625" style="1" customWidth="1"/>
    <col min="1044" max="1044" width="10.42578125" style="1" customWidth="1"/>
    <col min="1045" max="1045" width="12.5703125" style="1" customWidth="1"/>
    <col min="1046" max="1046" width="12.42578125" style="1" customWidth="1"/>
    <col min="1047" max="1047" width="12.140625" style="1" customWidth="1"/>
    <col min="1048" max="1048" width="12.42578125" style="1" customWidth="1"/>
    <col min="1049" max="1049" width="12.5703125" style="1" customWidth="1"/>
    <col min="1050" max="1050" width="13.140625" style="1" customWidth="1"/>
    <col min="1051" max="1051" width="13.28515625" style="1" customWidth="1"/>
    <col min="1052" max="1052" width="11.42578125" style="1"/>
    <col min="1053" max="1053" width="15.28515625" style="1" customWidth="1"/>
    <col min="1054" max="1054" width="6.7109375" style="1" customWidth="1"/>
    <col min="1055" max="1284" width="11.42578125" style="1"/>
    <col min="1285" max="1285" width="26.7109375" style="1" customWidth="1"/>
    <col min="1286" max="1286" width="17.140625" style="1" customWidth="1"/>
    <col min="1287" max="1287" width="30.85546875" style="1" customWidth="1"/>
    <col min="1288" max="1288" width="33" style="1" customWidth="1"/>
    <col min="1289" max="1289" width="24.42578125" style="1" customWidth="1"/>
    <col min="1290" max="1290" width="16" style="1" customWidth="1"/>
    <col min="1291" max="1291" width="22.28515625" style="1" customWidth="1"/>
    <col min="1292" max="1292" width="37.28515625" style="1" customWidth="1"/>
    <col min="1293" max="1293" width="34.28515625" style="1" customWidth="1"/>
    <col min="1294" max="1294" width="15.85546875" style="1" customWidth="1"/>
    <col min="1295" max="1295" width="15" style="1" customWidth="1"/>
    <col min="1296" max="1296" width="11.85546875" style="1" customWidth="1"/>
    <col min="1297" max="1297" width="11.140625" style="1" customWidth="1"/>
    <col min="1298" max="1298" width="11.85546875" style="1" customWidth="1"/>
    <col min="1299" max="1299" width="13.28515625" style="1" customWidth="1"/>
    <col min="1300" max="1300" width="10.42578125" style="1" customWidth="1"/>
    <col min="1301" max="1301" width="12.5703125" style="1" customWidth="1"/>
    <col min="1302" max="1302" width="12.42578125" style="1" customWidth="1"/>
    <col min="1303" max="1303" width="12.140625" style="1" customWidth="1"/>
    <col min="1304" max="1304" width="12.42578125" style="1" customWidth="1"/>
    <col min="1305" max="1305" width="12.5703125" style="1" customWidth="1"/>
    <col min="1306" max="1306" width="13.140625" style="1" customWidth="1"/>
    <col min="1307" max="1307" width="13.28515625" style="1" customWidth="1"/>
    <col min="1308" max="1308" width="11.42578125" style="1"/>
    <col min="1309" max="1309" width="15.28515625" style="1" customWidth="1"/>
    <col min="1310" max="1310" width="6.7109375" style="1" customWidth="1"/>
    <col min="1311" max="1540" width="11.42578125" style="1"/>
    <col min="1541" max="1541" width="26.7109375" style="1" customWidth="1"/>
    <col min="1542" max="1542" width="17.140625" style="1" customWidth="1"/>
    <col min="1543" max="1543" width="30.85546875" style="1" customWidth="1"/>
    <col min="1544" max="1544" width="33" style="1" customWidth="1"/>
    <col min="1545" max="1545" width="24.42578125" style="1" customWidth="1"/>
    <col min="1546" max="1546" width="16" style="1" customWidth="1"/>
    <col min="1547" max="1547" width="22.28515625" style="1" customWidth="1"/>
    <col min="1548" max="1548" width="37.28515625" style="1" customWidth="1"/>
    <col min="1549" max="1549" width="34.28515625" style="1" customWidth="1"/>
    <col min="1550" max="1550" width="15.85546875" style="1" customWidth="1"/>
    <col min="1551" max="1551" width="15" style="1" customWidth="1"/>
    <col min="1552" max="1552" width="11.85546875" style="1" customWidth="1"/>
    <col min="1553" max="1553" width="11.140625" style="1" customWidth="1"/>
    <col min="1554" max="1554" width="11.85546875" style="1" customWidth="1"/>
    <col min="1555" max="1555" width="13.28515625" style="1" customWidth="1"/>
    <col min="1556" max="1556" width="10.42578125" style="1" customWidth="1"/>
    <col min="1557" max="1557" width="12.5703125" style="1" customWidth="1"/>
    <col min="1558" max="1558" width="12.42578125" style="1" customWidth="1"/>
    <col min="1559" max="1559" width="12.140625" style="1" customWidth="1"/>
    <col min="1560" max="1560" width="12.42578125" style="1" customWidth="1"/>
    <col min="1561" max="1561" width="12.5703125" style="1" customWidth="1"/>
    <col min="1562" max="1562" width="13.140625" style="1" customWidth="1"/>
    <col min="1563" max="1563" width="13.28515625" style="1" customWidth="1"/>
    <col min="1564" max="1564" width="11.42578125" style="1"/>
    <col min="1565" max="1565" width="15.28515625" style="1" customWidth="1"/>
    <col min="1566" max="1566" width="6.7109375" style="1" customWidth="1"/>
    <col min="1567" max="1796" width="11.42578125" style="1"/>
    <col min="1797" max="1797" width="26.7109375" style="1" customWidth="1"/>
    <col min="1798" max="1798" width="17.140625" style="1" customWidth="1"/>
    <col min="1799" max="1799" width="30.85546875" style="1" customWidth="1"/>
    <col min="1800" max="1800" width="33" style="1" customWidth="1"/>
    <col min="1801" max="1801" width="24.42578125" style="1" customWidth="1"/>
    <col min="1802" max="1802" width="16" style="1" customWidth="1"/>
    <col min="1803" max="1803" width="22.28515625" style="1" customWidth="1"/>
    <col min="1804" max="1804" width="37.28515625" style="1" customWidth="1"/>
    <col min="1805" max="1805" width="34.28515625" style="1" customWidth="1"/>
    <col min="1806" max="1806" width="15.85546875" style="1" customWidth="1"/>
    <col min="1807" max="1807" width="15" style="1" customWidth="1"/>
    <col min="1808" max="1808" width="11.85546875" style="1" customWidth="1"/>
    <col min="1809" max="1809" width="11.140625" style="1" customWidth="1"/>
    <col min="1810" max="1810" width="11.85546875" style="1" customWidth="1"/>
    <col min="1811" max="1811" width="13.28515625" style="1" customWidth="1"/>
    <col min="1812" max="1812" width="10.42578125" style="1" customWidth="1"/>
    <col min="1813" max="1813" width="12.5703125" style="1" customWidth="1"/>
    <col min="1814" max="1814" width="12.42578125" style="1" customWidth="1"/>
    <col min="1815" max="1815" width="12.140625" style="1" customWidth="1"/>
    <col min="1816" max="1816" width="12.42578125" style="1" customWidth="1"/>
    <col min="1817" max="1817" width="12.5703125" style="1" customWidth="1"/>
    <col min="1818" max="1818" width="13.140625" style="1" customWidth="1"/>
    <col min="1819" max="1819" width="13.28515625" style="1" customWidth="1"/>
    <col min="1820" max="1820" width="11.42578125" style="1"/>
    <col min="1821" max="1821" width="15.28515625" style="1" customWidth="1"/>
    <col min="1822" max="1822" width="6.7109375" style="1" customWidth="1"/>
    <col min="1823" max="2052" width="11.42578125" style="1"/>
    <col min="2053" max="2053" width="26.7109375" style="1" customWidth="1"/>
    <col min="2054" max="2054" width="17.140625" style="1" customWidth="1"/>
    <col min="2055" max="2055" width="30.85546875" style="1" customWidth="1"/>
    <col min="2056" max="2056" width="33" style="1" customWidth="1"/>
    <col min="2057" max="2057" width="24.42578125" style="1" customWidth="1"/>
    <col min="2058" max="2058" width="16" style="1" customWidth="1"/>
    <col min="2059" max="2059" width="22.28515625" style="1" customWidth="1"/>
    <col min="2060" max="2060" width="37.28515625" style="1" customWidth="1"/>
    <col min="2061" max="2061" width="34.28515625" style="1" customWidth="1"/>
    <col min="2062" max="2062" width="15.85546875" style="1" customWidth="1"/>
    <col min="2063" max="2063" width="15" style="1" customWidth="1"/>
    <col min="2064" max="2064" width="11.85546875" style="1" customWidth="1"/>
    <col min="2065" max="2065" width="11.140625" style="1" customWidth="1"/>
    <col min="2066" max="2066" width="11.85546875" style="1" customWidth="1"/>
    <col min="2067" max="2067" width="13.28515625" style="1" customWidth="1"/>
    <col min="2068" max="2068" width="10.42578125" style="1" customWidth="1"/>
    <col min="2069" max="2069" width="12.5703125" style="1" customWidth="1"/>
    <col min="2070" max="2070" width="12.42578125" style="1" customWidth="1"/>
    <col min="2071" max="2071" width="12.140625" style="1" customWidth="1"/>
    <col min="2072" max="2072" width="12.42578125" style="1" customWidth="1"/>
    <col min="2073" max="2073" width="12.5703125" style="1" customWidth="1"/>
    <col min="2074" max="2074" width="13.140625" style="1" customWidth="1"/>
    <col min="2075" max="2075" width="13.28515625" style="1" customWidth="1"/>
    <col min="2076" max="2076" width="11.42578125" style="1"/>
    <col min="2077" max="2077" width="15.28515625" style="1" customWidth="1"/>
    <col min="2078" max="2078" width="6.7109375" style="1" customWidth="1"/>
    <col min="2079" max="2308" width="11.42578125" style="1"/>
    <col min="2309" max="2309" width="26.7109375" style="1" customWidth="1"/>
    <col min="2310" max="2310" width="17.140625" style="1" customWidth="1"/>
    <col min="2311" max="2311" width="30.85546875" style="1" customWidth="1"/>
    <col min="2312" max="2312" width="33" style="1" customWidth="1"/>
    <col min="2313" max="2313" width="24.42578125" style="1" customWidth="1"/>
    <col min="2314" max="2314" width="16" style="1" customWidth="1"/>
    <col min="2315" max="2315" width="22.28515625" style="1" customWidth="1"/>
    <col min="2316" max="2316" width="37.28515625" style="1" customWidth="1"/>
    <col min="2317" max="2317" width="34.28515625" style="1" customWidth="1"/>
    <col min="2318" max="2318" width="15.85546875" style="1" customWidth="1"/>
    <col min="2319" max="2319" width="15" style="1" customWidth="1"/>
    <col min="2320" max="2320" width="11.85546875" style="1" customWidth="1"/>
    <col min="2321" max="2321" width="11.140625" style="1" customWidth="1"/>
    <col min="2322" max="2322" width="11.85546875" style="1" customWidth="1"/>
    <col min="2323" max="2323" width="13.28515625" style="1" customWidth="1"/>
    <col min="2324" max="2324" width="10.42578125" style="1" customWidth="1"/>
    <col min="2325" max="2325" width="12.5703125" style="1" customWidth="1"/>
    <col min="2326" max="2326" width="12.42578125" style="1" customWidth="1"/>
    <col min="2327" max="2327" width="12.140625" style="1" customWidth="1"/>
    <col min="2328" max="2328" width="12.42578125" style="1" customWidth="1"/>
    <col min="2329" max="2329" width="12.5703125" style="1" customWidth="1"/>
    <col min="2330" max="2330" width="13.140625" style="1" customWidth="1"/>
    <col min="2331" max="2331" width="13.28515625" style="1" customWidth="1"/>
    <col min="2332" max="2332" width="11.42578125" style="1"/>
    <col min="2333" max="2333" width="15.28515625" style="1" customWidth="1"/>
    <col min="2334" max="2334" width="6.7109375" style="1" customWidth="1"/>
    <col min="2335" max="2564" width="11.42578125" style="1"/>
    <col min="2565" max="2565" width="26.7109375" style="1" customWidth="1"/>
    <col min="2566" max="2566" width="17.140625" style="1" customWidth="1"/>
    <col min="2567" max="2567" width="30.85546875" style="1" customWidth="1"/>
    <col min="2568" max="2568" width="33" style="1" customWidth="1"/>
    <col min="2569" max="2569" width="24.42578125" style="1" customWidth="1"/>
    <col min="2570" max="2570" width="16" style="1" customWidth="1"/>
    <col min="2571" max="2571" width="22.28515625" style="1" customWidth="1"/>
    <col min="2572" max="2572" width="37.28515625" style="1" customWidth="1"/>
    <col min="2573" max="2573" width="34.28515625" style="1" customWidth="1"/>
    <col min="2574" max="2574" width="15.85546875" style="1" customWidth="1"/>
    <col min="2575" max="2575" width="15" style="1" customWidth="1"/>
    <col min="2576" max="2576" width="11.85546875" style="1" customWidth="1"/>
    <col min="2577" max="2577" width="11.140625" style="1" customWidth="1"/>
    <col min="2578" max="2578" width="11.85546875" style="1" customWidth="1"/>
    <col min="2579" max="2579" width="13.28515625" style="1" customWidth="1"/>
    <col min="2580" max="2580" width="10.42578125" style="1" customWidth="1"/>
    <col min="2581" max="2581" width="12.5703125" style="1" customWidth="1"/>
    <col min="2582" max="2582" width="12.42578125" style="1" customWidth="1"/>
    <col min="2583" max="2583" width="12.140625" style="1" customWidth="1"/>
    <col min="2584" max="2584" width="12.42578125" style="1" customWidth="1"/>
    <col min="2585" max="2585" width="12.5703125" style="1" customWidth="1"/>
    <col min="2586" max="2586" width="13.140625" style="1" customWidth="1"/>
    <col min="2587" max="2587" width="13.28515625" style="1" customWidth="1"/>
    <col min="2588" max="2588" width="11.42578125" style="1"/>
    <col min="2589" max="2589" width="15.28515625" style="1" customWidth="1"/>
    <col min="2590" max="2590" width="6.7109375" style="1" customWidth="1"/>
    <col min="2591" max="2820" width="11.42578125" style="1"/>
    <col min="2821" max="2821" width="26.7109375" style="1" customWidth="1"/>
    <col min="2822" max="2822" width="17.140625" style="1" customWidth="1"/>
    <col min="2823" max="2823" width="30.85546875" style="1" customWidth="1"/>
    <col min="2824" max="2824" width="33" style="1" customWidth="1"/>
    <col min="2825" max="2825" width="24.42578125" style="1" customWidth="1"/>
    <col min="2826" max="2826" width="16" style="1" customWidth="1"/>
    <col min="2827" max="2827" width="22.28515625" style="1" customWidth="1"/>
    <col min="2828" max="2828" width="37.28515625" style="1" customWidth="1"/>
    <col min="2829" max="2829" width="34.28515625" style="1" customWidth="1"/>
    <col min="2830" max="2830" width="15.85546875" style="1" customWidth="1"/>
    <col min="2831" max="2831" width="15" style="1" customWidth="1"/>
    <col min="2832" max="2832" width="11.85546875" style="1" customWidth="1"/>
    <col min="2833" max="2833" width="11.140625" style="1" customWidth="1"/>
    <col min="2834" max="2834" width="11.85546875" style="1" customWidth="1"/>
    <col min="2835" max="2835" width="13.28515625" style="1" customWidth="1"/>
    <col min="2836" max="2836" width="10.42578125" style="1" customWidth="1"/>
    <col min="2837" max="2837" width="12.5703125" style="1" customWidth="1"/>
    <col min="2838" max="2838" width="12.42578125" style="1" customWidth="1"/>
    <col min="2839" max="2839" width="12.140625" style="1" customWidth="1"/>
    <col min="2840" max="2840" width="12.42578125" style="1" customWidth="1"/>
    <col min="2841" max="2841" width="12.5703125" style="1" customWidth="1"/>
    <col min="2842" max="2842" width="13.140625" style="1" customWidth="1"/>
    <col min="2843" max="2843" width="13.28515625" style="1" customWidth="1"/>
    <col min="2844" max="2844" width="11.42578125" style="1"/>
    <col min="2845" max="2845" width="15.28515625" style="1" customWidth="1"/>
    <col min="2846" max="2846" width="6.7109375" style="1" customWidth="1"/>
    <col min="2847" max="3076" width="11.42578125" style="1"/>
    <col min="3077" max="3077" width="26.7109375" style="1" customWidth="1"/>
    <col min="3078" max="3078" width="17.140625" style="1" customWidth="1"/>
    <col min="3079" max="3079" width="30.85546875" style="1" customWidth="1"/>
    <col min="3080" max="3080" width="33" style="1" customWidth="1"/>
    <col min="3081" max="3081" width="24.42578125" style="1" customWidth="1"/>
    <col min="3082" max="3082" width="16" style="1" customWidth="1"/>
    <col min="3083" max="3083" width="22.28515625" style="1" customWidth="1"/>
    <col min="3084" max="3084" width="37.28515625" style="1" customWidth="1"/>
    <col min="3085" max="3085" width="34.28515625" style="1" customWidth="1"/>
    <col min="3086" max="3086" width="15.85546875" style="1" customWidth="1"/>
    <col min="3087" max="3087" width="15" style="1" customWidth="1"/>
    <col min="3088" max="3088" width="11.85546875" style="1" customWidth="1"/>
    <col min="3089" max="3089" width="11.140625" style="1" customWidth="1"/>
    <col min="3090" max="3090" width="11.85546875" style="1" customWidth="1"/>
    <col min="3091" max="3091" width="13.28515625" style="1" customWidth="1"/>
    <col min="3092" max="3092" width="10.42578125" style="1" customWidth="1"/>
    <col min="3093" max="3093" width="12.5703125" style="1" customWidth="1"/>
    <col min="3094" max="3094" width="12.42578125" style="1" customWidth="1"/>
    <col min="3095" max="3095" width="12.140625" style="1" customWidth="1"/>
    <col min="3096" max="3096" width="12.42578125" style="1" customWidth="1"/>
    <col min="3097" max="3097" width="12.5703125" style="1" customWidth="1"/>
    <col min="3098" max="3098" width="13.140625" style="1" customWidth="1"/>
    <col min="3099" max="3099" width="13.28515625" style="1" customWidth="1"/>
    <col min="3100" max="3100" width="11.42578125" style="1"/>
    <col min="3101" max="3101" width="15.28515625" style="1" customWidth="1"/>
    <col min="3102" max="3102" width="6.7109375" style="1" customWidth="1"/>
    <col min="3103" max="3332" width="11.42578125" style="1"/>
    <col min="3333" max="3333" width="26.7109375" style="1" customWidth="1"/>
    <col min="3334" max="3334" width="17.140625" style="1" customWidth="1"/>
    <col min="3335" max="3335" width="30.85546875" style="1" customWidth="1"/>
    <col min="3336" max="3336" width="33" style="1" customWidth="1"/>
    <col min="3337" max="3337" width="24.42578125" style="1" customWidth="1"/>
    <col min="3338" max="3338" width="16" style="1" customWidth="1"/>
    <col min="3339" max="3339" width="22.28515625" style="1" customWidth="1"/>
    <col min="3340" max="3340" width="37.28515625" style="1" customWidth="1"/>
    <col min="3341" max="3341" width="34.28515625" style="1" customWidth="1"/>
    <col min="3342" max="3342" width="15.85546875" style="1" customWidth="1"/>
    <col min="3343" max="3343" width="15" style="1" customWidth="1"/>
    <col min="3344" max="3344" width="11.85546875" style="1" customWidth="1"/>
    <col min="3345" max="3345" width="11.140625" style="1" customWidth="1"/>
    <col min="3346" max="3346" width="11.85546875" style="1" customWidth="1"/>
    <col min="3347" max="3347" width="13.28515625" style="1" customWidth="1"/>
    <col min="3348" max="3348" width="10.42578125" style="1" customWidth="1"/>
    <col min="3349" max="3349" width="12.5703125" style="1" customWidth="1"/>
    <col min="3350" max="3350" width="12.42578125" style="1" customWidth="1"/>
    <col min="3351" max="3351" width="12.140625" style="1" customWidth="1"/>
    <col min="3352" max="3352" width="12.42578125" style="1" customWidth="1"/>
    <col min="3353" max="3353" width="12.5703125" style="1" customWidth="1"/>
    <col min="3354" max="3354" width="13.140625" style="1" customWidth="1"/>
    <col min="3355" max="3355" width="13.28515625" style="1" customWidth="1"/>
    <col min="3356" max="3356" width="11.42578125" style="1"/>
    <col min="3357" max="3357" width="15.28515625" style="1" customWidth="1"/>
    <col min="3358" max="3358" width="6.7109375" style="1" customWidth="1"/>
    <col min="3359" max="3588" width="11.42578125" style="1"/>
    <col min="3589" max="3589" width="26.7109375" style="1" customWidth="1"/>
    <col min="3590" max="3590" width="17.140625" style="1" customWidth="1"/>
    <col min="3591" max="3591" width="30.85546875" style="1" customWidth="1"/>
    <col min="3592" max="3592" width="33" style="1" customWidth="1"/>
    <col min="3593" max="3593" width="24.42578125" style="1" customWidth="1"/>
    <col min="3594" max="3594" width="16" style="1" customWidth="1"/>
    <col min="3595" max="3595" width="22.28515625" style="1" customWidth="1"/>
    <col min="3596" max="3596" width="37.28515625" style="1" customWidth="1"/>
    <col min="3597" max="3597" width="34.28515625" style="1" customWidth="1"/>
    <col min="3598" max="3598" width="15.85546875" style="1" customWidth="1"/>
    <col min="3599" max="3599" width="15" style="1" customWidth="1"/>
    <col min="3600" max="3600" width="11.85546875" style="1" customWidth="1"/>
    <col min="3601" max="3601" width="11.140625" style="1" customWidth="1"/>
    <col min="3602" max="3602" width="11.85546875" style="1" customWidth="1"/>
    <col min="3603" max="3603" width="13.28515625" style="1" customWidth="1"/>
    <col min="3604" max="3604" width="10.42578125" style="1" customWidth="1"/>
    <col min="3605" max="3605" width="12.5703125" style="1" customWidth="1"/>
    <col min="3606" max="3606" width="12.42578125" style="1" customWidth="1"/>
    <col min="3607" max="3607" width="12.140625" style="1" customWidth="1"/>
    <col min="3608" max="3608" width="12.42578125" style="1" customWidth="1"/>
    <col min="3609" max="3609" width="12.5703125" style="1" customWidth="1"/>
    <col min="3610" max="3610" width="13.140625" style="1" customWidth="1"/>
    <col min="3611" max="3611" width="13.28515625" style="1" customWidth="1"/>
    <col min="3612" max="3612" width="11.42578125" style="1"/>
    <col min="3613" max="3613" width="15.28515625" style="1" customWidth="1"/>
    <col min="3614" max="3614" width="6.7109375" style="1" customWidth="1"/>
    <col min="3615" max="3844" width="11.42578125" style="1"/>
    <col min="3845" max="3845" width="26.7109375" style="1" customWidth="1"/>
    <col min="3846" max="3846" width="17.140625" style="1" customWidth="1"/>
    <col min="3847" max="3847" width="30.85546875" style="1" customWidth="1"/>
    <col min="3848" max="3848" width="33" style="1" customWidth="1"/>
    <col min="3849" max="3849" width="24.42578125" style="1" customWidth="1"/>
    <col min="3850" max="3850" width="16" style="1" customWidth="1"/>
    <col min="3851" max="3851" width="22.28515625" style="1" customWidth="1"/>
    <col min="3852" max="3852" width="37.28515625" style="1" customWidth="1"/>
    <col min="3853" max="3853" width="34.28515625" style="1" customWidth="1"/>
    <col min="3854" max="3854" width="15.85546875" style="1" customWidth="1"/>
    <col min="3855" max="3855" width="15" style="1" customWidth="1"/>
    <col min="3856" max="3856" width="11.85546875" style="1" customWidth="1"/>
    <col min="3857" max="3857" width="11.140625" style="1" customWidth="1"/>
    <col min="3858" max="3858" width="11.85546875" style="1" customWidth="1"/>
    <col min="3859" max="3859" width="13.28515625" style="1" customWidth="1"/>
    <col min="3860" max="3860" width="10.42578125" style="1" customWidth="1"/>
    <col min="3861" max="3861" width="12.5703125" style="1" customWidth="1"/>
    <col min="3862" max="3862" width="12.42578125" style="1" customWidth="1"/>
    <col min="3863" max="3863" width="12.140625" style="1" customWidth="1"/>
    <col min="3864" max="3864" width="12.42578125" style="1" customWidth="1"/>
    <col min="3865" max="3865" width="12.5703125" style="1" customWidth="1"/>
    <col min="3866" max="3866" width="13.140625" style="1" customWidth="1"/>
    <col min="3867" max="3867" width="13.28515625" style="1" customWidth="1"/>
    <col min="3868" max="3868" width="11.42578125" style="1"/>
    <col min="3869" max="3869" width="15.28515625" style="1" customWidth="1"/>
    <col min="3870" max="3870" width="6.7109375" style="1" customWidth="1"/>
    <col min="3871" max="4100" width="11.42578125" style="1"/>
    <col min="4101" max="4101" width="26.7109375" style="1" customWidth="1"/>
    <col min="4102" max="4102" width="17.140625" style="1" customWidth="1"/>
    <col min="4103" max="4103" width="30.85546875" style="1" customWidth="1"/>
    <col min="4104" max="4104" width="33" style="1" customWidth="1"/>
    <col min="4105" max="4105" width="24.42578125" style="1" customWidth="1"/>
    <col min="4106" max="4106" width="16" style="1" customWidth="1"/>
    <col min="4107" max="4107" width="22.28515625" style="1" customWidth="1"/>
    <col min="4108" max="4108" width="37.28515625" style="1" customWidth="1"/>
    <col min="4109" max="4109" width="34.28515625" style="1" customWidth="1"/>
    <col min="4110" max="4110" width="15.85546875" style="1" customWidth="1"/>
    <col min="4111" max="4111" width="15" style="1" customWidth="1"/>
    <col min="4112" max="4112" width="11.85546875" style="1" customWidth="1"/>
    <col min="4113" max="4113" width="11.140625" style="1" customWidth="1"/>
    <col min="4114" max="4114" width="11.85546875" style="1" customWidth="1"/>
    <col min="4115" max="4115" width="13.28515625" style="1" customWidth="1"/>
    <col min="4116" max="4116" width="10.42578125" style="1" customWidth="1"/>
    <col min="4117" max="4117" width="12.5703125" style="1" customWidth="1"/>
    <col min="4118" max="4118" width="12.42578125" style="1" customWidth="1"/>
    <col min="4119" max="4119" width="12.140625" style="1" customWidth="1"/>
    <col min="4120" max="4120" width="12.42578125" style="1" customWidth="1"/>
    <col min="4121" max="4121" width="12.5703125" style="1" customWidth="1"/>
    <col min="4122" max="4122" width="13.140625" style="1" customWidth="1"/>
    <col min="4123" max="4123" width="13.28515625" style="1" customWidth="1"/>
    <col min="4124" max="4124" width="11.42578125" style="1"/>
    <col min="4125" max="4125" width="15.28515625" style="1" customWidth="1"/>
    <col min="4126" max="4126" width="6.7109375" style="1" customWidth="1"/>
    <col min="4127" max="4356" width="11.42578125" style="1"/>
    <col min="4357" max="4357" width="26.7109375" style="1" customWidth="1"/>
    <col min="4358" max="4358" width="17.140625" style="1" customWidth="1"/>
    <col min="4359" max="4359" width="30.85546875" style="1" customWidth="1"/>
    <col min="4360" max="4360" width="33" style="1" customWidth="1"/>
    <col min="4361" max="4361" width="24.42578125" style="1" customWidth="1"/>
    <col min="4362" max="4362" width="16" style="1" customWidth="1"/>
    <col min="4363" max="4363" width="22.28515625" style="1" customWidth="1"/>
    <col min="4364" max="4364" width="37.28515625" style="1" customWidth="1"/>
    <col min="4365" max="4365" width="34.28515625" style="1" customWidth="1"/>
    <col min="4366" max="4366" width="15.85546875" style="1" customWidth="1"/>
    <col min="4367" max="4367" width="15" style="1" customWidth="1"/>
    <col min="4368" max="4368" width="11.85546875" style="1" customWidth="1"/>
    <col min="4369" max="4369" width="11.140625" style="1" customWidth="1"/>
    <col min="4370" max="4370" width="11.85546875" style="1" customWidth="1"/>
    <col min="4371" max="4371" width="13.28515625" style="1" customWidth="1"/>
    <col min="4372" max="4372" width="10.42578125" style="1" customWidth="1"/>
    <col min="4373" max="4373" width="12.5703125" style="1" customWidth="1"/>
    <col min="4374" max="4374" width="12.42578125" style="1" customWidth="1"/>
    <col min="4375" max="4375" width="12.140625" style="1" customWidth="1"/>
    <col min="4376" max="4376" width="12.42578125" style="1" customWidth="1"/>
    <col min="4377" max="4377" width="12.5703125" style="1" customWidth="1"/>
    <col min="4378" max="4378" width="13.140625" style="1" customWidth="1"/>
    <col min="4379" max="4379" width="13.28515625" style="1" customWidth="1"/>
    <col min="4380" max="4380" width="11.42578125" style="1"/>
    <col min="4381" max="4381" width="15.28515625" style="1" customWidth="1"/>
    <col min="4382" max="4382" width="6.7109375" style="1" customWidth="1"/>
    <col min="4383" max="4612" width="11.42578125" style="1"/>
    <col min="4613" max="4613" width="26.7109375" style="1" customWidth="1"/>
    <col min="4614" max="4614" width="17.140625" style="1" customWidth="1"/>
    <col min="4615" max="4615" width="30.85546875" style="1" customWidth="1"/>
    <col min="4616" max="4616" width="33" style="1" customWidth="1"/>
    <col min="4617" max="4617" width="24.42578125" style="1" customWidth="1"/>
    <col min="4618" max="4618" width="16" style="1" customWidth="1"/>
    <col min="4619" max="4619" width="22.28515625" style="1" customWidth="1"/>
    <col min="4620" max="4620" width="37.28515625" style="1" customWidth="1"/>
    <col min="4621" max="4621" width="34.28515625" style="1" customWidth="1"/>
    <col min="4622" max="4622" width="15.85546875" style="1" customWidth="1"/>
    <col min="4623" max="4623" width="15" style="1" customWidth="1"/>
    <col min="4624" max="4624" width="11.85546875" style="1" customWidth="1"/>
    <col min="4625" max="4625" width="11.140625" style="1" customWidth="1"/>
    <col min="4626" max="4626" width="11.85546875" style="1" customWidth="1"/>
    <col min="4627" max="4627" width="13.28515625" style="1" customWidth="1"/>
    <col min="4628" max="4628" width="10.42578125" style="1" customWidth="1"/>
    <col min="4629" max="4629" width="12.5703125" style="1" customWidth="1"/>
    <col min="4630" max="4630" width="12.42578125" style="1" customWidth="1"/>
    <col min="4631" max="4631" width="12.140625" style="1" customWidth="1"/>
    <col min="4632" max="4632" width="12.42578125" style="1" customWidth="1"/>
    <col min="4633" max="4633" width="12.5703125" style="1" customWidth="1"/>
    <col min="4634" max="4634" width="13.140625" style="1" customWidth="1"/>
    <col min="4635" max="4635" width="13.28515625" style="1" customWidth="1"/>
    <col min="4636" max="4636" width="11.42578125" style="1"/>
    <col min="4637" max="4637" width="15.28515625" style="1" customWidth="1"/>
    <col min="4638" max="4638" width="6.7109375" style="1" customWidth="1"/>
    <col min="4639" max="4868" width="11.42578125" style="1"/>
    <col min="4869" max="4869" width="26.7109375" style="1" customWidth="1"/>
    <col min="4870" max="4870" width="17.140625" style="1" customWidth="1"/>
    <col min="4871" max="4871" width="30.85546875" style="1" customWidth="1"/>
    <col min="4872" max="4872" width="33" style="1" customWidth="1"/>
    <col min="4873" max="4873" width="24.42578125" style="1" customWidth="1"/>
    <col min="4874" max="4874" width="16" style="1" customWidth="1"/>
    <col min="4875" max="4875" width="22.28515625" style="1" customWidth="1"/>
    <col min="4876" max="4876" width="37.28515625" style="1" customWidth="1"/>
    <col min="4877" max="4877" width="34.28515625" style="1" customWidth="1"/>
    <col min="4878" max="4878" width="15.85546875" style="1" customWidth="1"/>
    <col min="4879" max="4879" width="15" style="1" customWidth="1"/>
    <col min="4880" max="4880" width="11.85546875" style="1" customWidth="1"/>
    <col min="4881" max="4881" width="11.140625" style="1" customWidth="1"/>
    <col min="4882" max="4882" width="11.85546875" style="1" customWidth="1"/>
    <col min="4883" max="4883" width="13.28515625" style="1" customWidth="1"/>
    <col min="4884" max="4884" width="10.42578125" style="1" customWidth="1"/>
    <col min="4885" max="4885" width="12.5703125" style="1" customWidth="1"/>
    <col min="4886" max="4886" width="12.42578125" style="1" customWidth="1"/>
    <col min="4887" max="4887" width="12.140625" style="1" customWidth="1"/>
    <col min="4888" max="4888" width="12.42578125" style="1" customWidth="1"/>
    <col min="4889" max="4889" width="12.5703125" style="1" customWidth="1"/>
    <col min="4890" max="4890" width="13.140625" style="1" customWidth="1"/>
    <col min="4891" max="4891" width="13.28515625" style="1" customWidth="1"/>
    <col min="4892" max="4892" width="11.42578125" style="1"/>
    <col min="4893" max="4893" width="15.28515625" style="1" customWidth="1"/>
    <col min="4894" max="4894" width="6.7109375" style="1" customWidth="1"/>
    <col min="4895" max="5124" width="11.42578125" style="1"/>
    <col min="5125" max="5125" width="26.7109375" style="1" customWidth="1"/>
    <col min="5126" max="5126" width="17.140625" style="1" customWidth="1"/>
    <col min="5127" max="5127" width="30.85546875" style="1" customWidth="1"/>
    <col min="5128" max="5128" width="33" style="1" customWidth="1"/>
    <col min="5129" max="5129" width="24.42578125" style="1" customWidth="1"/>
    <col min="5130" max="5130" width="16" style="1" customWidth="1"/>
    <col min="5131" max="5131" width="22.28515625" style="1" customWidth="1"/>
    <col min="5132" max="5132" width="37.28515625" style="1" customWidth="1"/>
    <col min="5133" max="5133" width="34.28515625" style="1" customWidth="1"/>
    <col min="5134" max="5134" width="15.85546875" style="1" customWidth="1"/>
    <col min="5135" max="5135" width="15" style="1" customWidth="1"/>
    <col min="5136" max="5136" width="11.85546875" style="1" customWidth="1"/>
    <col min="5137" max="5137" width="11.140625" style="1" customWidth="1"/>
    <col min="5138" max="5138" width="11.85546875" style="1" customWidth="1"/>
    <col min="5139" max="5139" width="13.28515625" style="1" customWidth="1"/>
    <col min="5140" max="5140" width="10.42578125" style="1" customWidth="1"/>
    <col min="5141" max="5141" width="12.5703125" style="1" customWidth="1"/>
    <col min="5142" max="5142" width="12.42578125" style="1" customWidth="1"/>
    <col min="5143" max="5143" width="12.140625" style="1" customWidth="1"/>
    <col min="5144" max="5144" width="12.42578125" style="1" customWidth="1"/>
    <col min="5145" max="5145" width="12.5703125" style="1" customWidth="1"/>
    <col min="5146" max="5146" width="13.140625" style="1" customWidth="1"/>
    <col min="5147" max="5147" width="13.28515625" style="1" customWidth="1"/>
    <col min="5148" max="5148" width="11.42578125" style="1"/>
    <col min="5149" max="5149" width="15.28515625" style="1" customWidth="1"/>
    <col min="5150" max="5150" width="6.7109375" style="1" customWidth="1"/>
    <col min="5151" max="5380" width="11.42578125" style="1"/>
    <col min="5381" max="5381" width="26.7109375" style="1" customWidth="1"/>
    <col min="5382" max="5382" width="17.140625" style="1" customWidth="1"/>
    <col min="5383" max="5383" width="30.85546875" style="1" customWidth="1"/>
    <col min="5384" max="5384" width="33" style="1" customWidth="1"/>
    <col min="5385" max="5385" width="24.42578125" style="1" customWidth="1"/>
    <col min="5386" max="5386" width="16" style="1" customWidth="1"/>
    <col min="5387" max="5387" width="22.28515625" style="1" customWidth="1"/>
    <col min="5388" max="5388" width="37.28515625" style="1" customWidth="1"/>
    <col min="5389" max="5389" width="34.28515625" style="1" customWidth="1"/>
    <col min="5390" max="5390" width="15.85546875" style="1" customWidth="1"/>
    <col min="5391" max="5391" width="15" style="1" customWidth="1"/>
    <col min="5392" max="5392" width="11.85546875" style="1" customWidth="1"/>
    <col min="5393" max="5393" width="11.140625" style="1" customWidth="1"/>
    <col min="5394" max="5394" width="11.85546875" style="1" customWidth="1"/>
    <col min="5395" max="5395" width="13.28515625" style="1" customWidth="1"/>
    <col min="5396" max="5396" width="10.42578125" style="1" customWidth="1"/>
    <col min="5397" max="5397" width="12.5703125" style="1" customWidth="1"/>
    <col min="5398" max="5398" width="12.42578125" style="1" customWidth="1"/>
    <col min="5399" max="5399" width="12.140625" style="1" customWidth="1"/>
    <col min="5400" max="5400" width="12.42578125" style="1" customWidth="1"/>
    <col min="5401" max="5401" width="12.5703125" style="1" customWidth="1"/>
    <col min="5402" max="5402" width="13.140625" style="1" customWidth="1"/>
    <col min="5403" max="5403" width="13.28515625" style="1" customWidth="1"/>
    <col min="5404" max="5404" width="11.42578125" style="1"/>
    <col min="5405" max="5405" width="15.28515625" style="1" customWidth="1"/>
    <col min="5406" max="5406" width="6.7109375" style="1" customWidth="1"/>
    <col min="5407" max="5636" width="11.42578125" style="1"/>
    <col min="5637" max="5637" width="26.7109375" style="1" customWidth="1"/>
    <col min="5638" max="5638" width="17.140625" style="1" customWidth="1"/>
    <col min="5639" max="5639" width="30.85546875" style="1" customWidth="1"/>
    <col min="5640" max="5640" width="33" style="1" customWidth="1"/>
    <col min="5641" max="5641" width="24.42578125" style="1" customWidth="1"/>
    <col min="5642" max="5642" width="16" style="1" customWidth="1"/>
    <col min="5643" max="5643" width="22.28515625" style="1" customWidth="1"/>
    <col min="5644" max="5644" width="37.28515625" style="1" customWidth="1"/>
    <col min="5645" max="5645" width="34.28515625" style="1" customWidth="1"/>
    <col min="5646" max="5646" width="15.85546875" style="1" customWidth="1"/>
    <col min="5647" max="5647" width="15" style="1" customWidth="1"/>
    <col min="5648" max="5648" width="11.85546875" style="1" customWidth="1"/>
    <col min="5649" max="5649" width="11.140625" style="1" customWidth="1"/>
    <col min="5650" max="5650" width="11.85546875" style="1" customWidth="1"/>
    <col min="5651" max="5651" width="13.28515625" style="1" customWidth="1"/>
    <col min="5652" max="5652" width="10.42578125" style="1" customWidth="1"/>
    <col min="5653" max="5653" width="12.5703125" style="1" customWidth="1"/>
    <col min="5654" max="5654" width="12.42578125" style="1" customWidth="1"/>
    <col min="5655" max="5655" width="12.140625" style="1" customWidth="1"/>
    <col min="5656" max="5656" width="12.42578125" style="1" customWidth="1"/>
    <col min="5657" max="5657" width="12.5703125" style="1" customWidth="1"/>
    <col min="5658" max="5658" width="13.140625" style="1" customWidth="1"/>
    <col min="5659" max="5659" width="13.28515625" style="1" customWidth="1"/>
    <col min="5660" max="5660" width="11.42578125" style="1"/>
    <col min="5661" max="5661" width="15.28515625" style="1" customWidth="1"/>
    <col min="5662" max="5662" width="6.7109375" style="1" customWidth="1"/>
    <col min="5663" max="5892" width="11.42578125" style="1"/>
    <col min="5893" max="5893" width="26.7109375" style="1" customWidth="1"/>
    <col min="5894" max="5894" width="17.140625" style="1" customWidth="1"/>
    <col min="5895" max="5895" width="30.85546875" style="1" customWidth="1"/>
    <col min="5896" max="5896" width="33" style="1" customWidth="1"/>
    <col min="5897" max="5897" width="24.42578125" style="1" customWidth="1"/>
    <col min="5898" max="5898" width="16" style="1" customWidth="1"/>
    <col min="5899" max="5899" width="22.28515625" style="1" customWidth="1"/>
    <col min="5900" max="5900" width="37.28515625" style="1" customWidth="1"/>
    <col min="5901" max="5901" width="34.28515625" style="1" customWidth="1"/>
    <col min="5902" max="5902" width="15.85546875" style="1" customWidth="1"/>
    <col min="5903" max="5903" width="15" style="1" customWidth="1"/>
    <col min="5904" max="5904" width="11.85546875" style="1" customWidth="1"/>
    <col min="5905" max="5905" width="11.140625" style="1" customWidth="1"/>
    <col min="5906" max="5906" width="11.85546875" style="1" customWidth="1"/>
    <col min="5907" max="5907" width="13.28515625" style="1" customWidth="1"/>
    <col min="5908" max="5908" width="10.42578125" style="1" customWidth="1"/>
    <col min="5909" max="5909" width="12.5703125" style="1" customWidth="1"/>
    <col min="5910" max="5910" width="12.42578125" style="1" customWidth="1"/>
    <col min="5911" max="5911" width="12.140625" style="1" customWidth="1"/>
    <col min="5912" max="5912" width="12.42578125" style="1" customWidth="1"/>
    <col min="5913" max="5913" width="12.5703125" style="1" customWidth="1"/>
    <col min="5914" max="5914" width="13.140625" style="1" customWidth="1"/>
    <col min="5915" max="5915" width="13.28515625" style="1" customWidth="1"/>
    <col min="5916" max="5916" width="11.42578125" style="1"/>
    <col min="5917" max="5917" width="15.28515625" style="1" customWidth="1"/>
    <col min="5918" max="5918" width="6.7109375" style="1" customWidth="1"/>
    <col min="5919" max="6148" width="11.42578125" style="1"/>
    <col min="6149" max="6149" width="26.7109375" style="1" customWidth="1"/>
    <col min="6150" max="6150" width="17.140625" style="1" customWidth="1"/>
    <col min="6151" max="6151" width="30.85546875" style="1" customWidth="1"/>
    <col min="6152" max="6152" width="33" style="1" customWidth="1"/>
    <col min="6153" max="6153" width="24.42578125" style="1" customWidth="1"/>
    <col min="6154" max="6154" width="16" style="1" customWidth="1"/>
    <col min="6155" max="6155" width="22.28515625" style="1" customWidth="1"/>
    <col min="6156" max="6156" width="37.28515625" style="1" customWidth="1"/>
    <col min="6157" max="6157" width="34.28515625" style="1" customWidth="1"/>
    <col min="6158" max="6158" width="15.85546875" style="1" customWidth="1"/>
    <col min="6159" max="6159" width="15" style="1" customWidth="1"/>
    <col min="6160" max="6160" width="11.85546875" style="1" customWidth="1"/>
    <col min="6161" max="6161" width="11.140625" style="1" customWidth="1"/>
    <col min="6162" max="6162" width="11.85546875" style="1" customWidth="1"/>
    <col min="6163" max="6163" width="13.28515625" style="1" customWidth="1"/>
    <col min="6164" max="6164" width="10.42578125" style="1" customWidth="1"/>
    <col min="6165" max="6165" width="12.5703125" style="1" customWidth="1"/>
    <col min="6166" max="6166" width="12.42578125" style="1" customWidth="1"/>
    <col min="6167" max="6167" width="12.140625" style="1" customWidth="1"/>
    <col min="6168" max="6168" width="12.42578125" style="1" customWidth="1"/>
    <col min="6169" max="6169" width="12.5703125" style="1" customWidth="1"/>
    <col min="6170" max="6170" width="13.140625" style="1" customWidth="1"/>
    <col min="6171" max="6171" width="13.28515625" style="1" customWidth="1"/>
    <col min="6172" max="6172" width="11.42578125" style="1"/>
    <col min="6173" max="6173" width="15.28515625" style="1" customWidth="1"/>
    <col min="6174" max="6174" width="6.7109375" style="1" customWidth="1"/>
    <col min="6175" max="6404" width="11.42578125" style="1"/>
    <col min="6405" max="6405" width="26.7109375" style="1" customWidth="1"/>
    <col min="6406" max="6406" width="17.140625" style="1" customWidth="1"/>
    <col min="6407" max="6407" width="30.85546875" style="1" customWidth="1"/>
    <col min="6408" max="6408" width="33" style="1" customWidth="1"/>
    <col min="6409" max="6409" width="24.42578125" style="1" customWidth="1"/>
    <col min="6410" max="6410" width="16" style="1" customWidth="1"/>
    <col min="6411" max="6411" width="22.28515625" style="1" customWidth="1"/>
    <col min="6412" max="6412" width="37.28515625" style="1" customWidth="1"/>
    <col min="6413" max="6413" width="34.28515625" style="1" customWidth="1"/>
    <col min="6414" max="6414" width="15.85546875" style="1" customWidth="1"/>
    <col min="6415" max="6415" width="15" style="1" customWidth="1"/>
    <col min="6416" max="6416" width="11.85546875" style="1" customWidth="1"/>
    <col min="6417" max="6417" width="11.140625" style="1" customWidth="1"/>
    <col min="6418" max="6418" width="11.85546875" style="1" customWidth="1"/>
    <col min="6419" max="6419" width="13.28515625" style="1" customWidth="1"/>
    <col min="6420" max="6420" width="10.42578125" style="1" customWidth="1"/>
    <col min="6421" max="6421" width="12.5703125" style="1" customWidth="1"/>
    <col min="6422" max="6422" width="12.42578125" style="1" customWidth="1"/>
    <col min="6423" max="6423" width="12.140625" style="1" customWidth="1"/>
    <col min="6424" max="6424" width="12.42578125" style="1" customWidth="1"/>
    <col min="6425" max="6425" width="12.5703125" style="1" customWidth="1"/>
    <col min="6426" max="6426" width="13.140625" style="1" customWidth="1"/>
    <col min="6427" max="6427" width="13.28515625" style="1" customWidth="1"/>
    <col min="6428" max="6428" width="11.42578125" style="1"/>
    <col min="6429" max="6429" width="15.28515625" style="1" customWidth="1"/>
    <col min="6430" max="6430" width="6.7109375" style="1" customWidth="1"/>
    <col min="6431" max="6660" width="11.42578125" style="1"/>
    <col min="6661" max="6661" width="26.7109375" style="1" customWidth="1"/>
    <col min="6662" max="6662" width="17.140625" style="1" customWidth="1"/>
    <col min="6663" max="6663" width="30.85546875" style="1" customWidth="1"/>
    <col min="6664" max="6664" width="33" style="1" customWidth="1"/>
    <col min="6665" max="6665" width="24.42578125" style="1" customWidth="1"/>
    <col min="6666" max="6666" width="16" style="1" customWidth="1"/>
    <col min="6667" max="6667" width="22.28515625" style="1" customWidth="1"/>
    <col min="6668" max="6668" width="37.28515625" style="1" customWidth="1"/>
    <col min="6669" max="6669" width="34.28515625" style="1" customWidth="1"/>
    <col min="6670" max="6670" width="15.85546875" style="1" customWidth="1"/>
    <col min="6671" max="6671" width="15" style="1" customWidth="1"/>
    <col min="6672" max="6672" width="11.85546875" style="1" customWidth="1"/>
    <col min="6673" max="6673" width="11.140625" style="1" customWidth="1"/>
    <col min="6674" max="6674" width="11.85546875" style="1" customWidth="1"/>
    <col min="6675" max="6675" width="13.28515625" style="1" customWidth="1"/>
    <col min="6676" max="6676" width="10.42578125" style="1" customWidth="1"/>
    <col min="6677" max="6677" width="12.5703125" style="1" customWidth="1"/>
    <col min="6678" max="6678" width="12.42578125" style="1" customWidth="1"/>
    <col min="6679" max="6679" width="12.140625" style="1" customWidth="1"/>
    <col min="6680" max="6680" width="12.42578125" style="1" customWidth="1"/>
    <col min="6681" max="6681" width="12.5703125" style="1" customWidth="1"/>
    <col min="6682" max="6682" width="13.140625" style="1" customWidth="1"/>
    <col min="6683" max="6683" width="13.28515625" style="1" customWidth="1"/>
    <col min="6684" max="6684" width="11.42578125" style="1"/>
    <col min="6685" max="6685" width="15.28515625" style="1" customWidth="1"/>
    <col min="6686" max="6686" width="6.7109375" style="1" customWidth="1"/>
    <col min="6687" max="6916" width="11.42578125" style="1"/>
    <col min="6917" max="6917" width="26.7109375" style="1" customWidth="1"/>
    <col min="6918" max="6918" width="17.140625" style="1" customWidth="1"/>
    <col min="6919" max="6919" width="30.85546875" style="1" customWidth="1"/>
    <col min="6920" max="6920" width="33" style="1" customWidth="1"/>
    <col min="6921" max="6921" width="24.42578125" style="1" customWidth="1"/>
    <col min="6922" max="6922" width="16" style="1" customWidth="1"/>
    <col min="6923" max="6923" width="22.28515625" style="1" customWidth="1"/>
    <col min="6924" max="6924" width="37.28515625" style="1" customWidth="1"/>
    <col min="6925" max="6925" width="34.28515625" style="1" customWidth="1"/>
    <col min="6926" max="6926" width="15.85546875" style="1" customWidth="1"/>
    <col min="6927" max="6927" width="15" style="1" customWidth="1"/>
    <col min="6928" max="6928" width="11.85546875" style="1" customWidth="1"/>
    <col min="6929" max="6929" width="11.140625" style="1" customWidth="1"/>
    <col min="6930" max="6930" width="11.85546875" style="1" customWidth="1"/>
    <col min="6931" max="6931" width="13.28515625" style="1" customWidth="1"/>
    <col min="6932" max="6932" width="10.42578125" style="1" customWidth="1"/>
    <col min="6933" max="6933" width="12.5703125" style="1" customWidth="1"/>
    <col min="6934" max="6934" width="12.42578125" style="1" customWidth="1"/>
    <col min="6935" max="6935" width="12.140625" style="1" customWidth="1"/>
    <col min="6936" max="6936" width="12.42578125" style="1" customWidth="1"/>
    <col min="6937" max="6937" width="12.5703125" style="1" customWidth="1"/>
    <col min="6938" max="6938" width="13.140625" style="1" customWidth="1"/>
    <col min="6939" max="6939" width="13.28515625" style="1" customWidth="1"/>
    <col min="6940" max="6940" width="11.42578125" style="1"/>
    <col min="6941" max="6941" width="15.28515625" style="1" customWidth="1"/>
    <col min="6942" max="6942" width="6.7109375" style="1" customWidth="1"/>
    <col min="6943" max="7172" width="11.42578125" style="1"/>
    <col min="7173" max="7173" width="26.7109375" style="1" customWidth="1"/>
    <col min="7174" max="7174" width="17.140625" style="1" customWidth="1"/>
    <col min="7175" max="7175" width="30.85546875" style="1" customWidth="1"/>
    <col min="7176" max="7176" width="33" style="1" customWidth="1"/>
    <col min="7177" max="7177" width="24.42578125" style="1" customWidth="1"/>
    <col min="7178" max="7178" width="16" style="1" customWidth="1"/>
    <col min="7179" max="7179" width="22.28515625" style="1" customWidth="1"/>
    <col min="7180" max="7180" width="37.28515625" style="1" customWidth="1"/>
    <col min="7181" max="7181" width="34.28515625" style="1" customWidth="1"/>
    <col min="7182" max="7182" width="15.85546875" style="1" customWidth="1"/>
    <col min="7183" max="7183" width="15" style="1" customWidth="1"/>
    <col min="7184" max="7184" width="11.85546875" style="1" customWidth="1"/>
    <col min="7185" max="7185" width="11.140625" style="1" customWidth="1"/>
    <col min="7186" max="7186" width="11.85546875" style="1" customWidth="1"/>
    <col min="7187" max="7187" width="13.28515625" style="1" customWidth="1"/>
    <col min="7188" max="7188" width="10.42578125" style="1" customWidth="1"/>
    <col min="7189" max="7189" width="12.5703125" style="1" customWidth="1"/>
    <col min="7190" max="7190" width="12.42578125" style="1" customWidth="1"/>
    <col min="7191" max="7191" width="12.140625" style="1" customWidth="1"/>
    <col min="7192" max="7192" width="12.42578125" style="1" customWidth="1"/>
    <col min="7193" max="7193" width="12.5703125" style="1" customWidth="1"/>
    <col min="7194" max="7194" width="13.140625" style="1" customWidth="1"/>
    <col min="7195" max="7195" width="13.28515625" style="1" customWidth="1"/>
    <col min="7196" max="7196" width="11.42578125" style="1"/>
    <col min="7197" max="7197" width="15.28515625" style="1" customWidth="1"/>
    <col min="7198" max="7198" width="6.7109375" style="1" customWidth="1"/>
    <col min="7199" max="7428" width="11.42578125" style="1"/>
    <col min="7429" max="7429" width="26.7109375" style="1" customWidth="1"/>
    <col min="7430" max="7430" width="17.140625" style="1" customWidth="1"/>
    <col min="7431" max="7431" width="30.85546875" style="1" customWidth="1"/>
    <col min="7432" max="7432" width="33" style="1" customWidth="1"/>
    <col min="7433" max="7433" width="24.42578125" style="1" customWidth="1"/>
    <col min="7434" max="7434" width="16" style="1" customWidth="1"/>
    <col min="7435" max="7435" width="22.28515625" style="1" customWidth="1"/>
    <col min="7436" max="7436" width="37.28515625" style="1" customWidth="1"/>
    <col min="7437" max="7437" width="34.28515625" style="1" customWidth="1"/>
    <col min="7438" max="7438" width="15.85546875" style="1" customWidth="1"/>
    <col min="7439" max="7439" width="15" style="1" customWidth="1"/>
    <col min="7440" max="7440" width="11.85546875" style="1" customWidth="1"/>
    <col min="7441" max="7441" width="11.140625" style="1" customWidth="1"/>
    <col min="7442" max="7442" width="11.85546875" style="1" customWidth="1"/>
    <col min="7443" max="7443" width="13.28515625" style="1" customWidth="1"/>
    <col min="7444" max="7444" width="10.42578125" style="1" customWidth="1"/>
    <col min="7445" max="7445" width="12.5703125" style="1" customWidth="1"/>
    <col min="7446" max="7446" width="12.42578125" style="1" customWidth="1"/>
    <col min="7447" max="7447" width="12.140625" style="1" customWidth="1"/>
    <col min="7448" max="7448" width="12.42578125" style="1" customWidth="1"/>
    <col min="7449" max="7449" width="12.5703125" style="1" customWidth="1"/>
    <col min="7450" max="7450" width="13.140625" style="1" customWidth="1"/>
    <col min="7451" max="7451" width="13.28515625" style="1" customWidth="1"/>
    <col min="7452" max="7452" width="11.42578125" style="1"/>
    <col min="7453" max="7453" width="15.28515625" style="1" customWidth="1"/>
    <col min="7454" max="7454" width="6.7109375" style="1" customWidth="1"/>
    <col min="7455" max="7684" width="11.42578125" style="1"/>
    <col min="7685" max="7685" width="26.7109375" style="1" customWidth="1"/>
    <col min="7686" max="7686" width="17.140625" style="1" customWidth="1"/>
    <col min="7687" max="7687" width="30.85546875" style="1" customWidth="1"/>
    <col min="7688" max="7688" width="33" style="1" customWidth="1"/>
    <col min="7689" max="7689" width="24.42578125" style="1" customWidth="1"/>
    <col min="7690" max="7690" width="16" style="1" customWidth="1"/>
    <col min="7691" max="7691" width="22.28515625" style="1" customWidth="1"/>
    <col min="7692" max="7692" width="37.28515625" style="1" customWidth="1"/>
    <col min="7693" max="7693" width="34.28515625" style="1" customWidth="1"/>
    <col min="7694" max="7694" width="15.85546875" style="1" customWidth="1"/>
    <col min="7695" max="7695" width="15" style="1" customWidth="1"/>
    <col min="7696" max="7696" width="11.85546875" style="1" customWidth="1"/>
    <col min="7697" max="7697" width="11.140625" style="1" customWidth="1"/>
    <col min="7698" max="7698" width="11.85546875" style="1" customWidth="1"/>
    <col min="7699" max="7699" width="13.28515625" style="1" customWidth="1"/>
    <col min="7700" max="7700" width="10.42578125" style="1" customWidth="1"/>
    <col min="7701" max="7701" width="12.5703125" style="1" customWidth="1"/>
    <col min="7702" max="7702" width="12.42578125" style="1" customWidth="1"/>
    <col min="7703" max="7703" width="12.140625" style="1" customWidth="1"/>
    <col min="7704" max="7704" width="12.42578125" style="1" customWidth="1"/>
    <col min="7705" max="7705" width="12.5703125" style="1" customWidth="1"/>
    <col min="7706" max="7706" width="13.140625" style="1" customWidth="1"/>
    <col min="7707" max="7707" width="13.28515625" style="1" customWidth="1"/>
    <col min="7708" max="7708" width="11.42578125" style="1"/>
    <col min="7709" max="7709" width="15.28515625" style="1" customWidth="1"/>
    <col min="7710" max="7710" width="6.7109375" style="1" customWidth="1"/>
    <col min="7711" max="7940" width="11.42578125" style="1"/>
    <col min="7941" max="7941" width="26.7109375" style="1" customWidth="1"/>
    <col min="7942" max="7942" width="17.140625" style="1" customWidth="1"/>
    <col min="7943" max="7943" width="30.85546875" style="1" customWidth="1"/>
    <col min="7944" max="7944" width="33" style="1" customWidth="1"/>
    <col min="7945" max="7945" width="24.42578125" style="1" customWidth="1"/>
    <col min="7946" max="7946" width="16" style="1" customWidth="1"/>
    <col min="7947" max="7947" width="22.28515625" style="1" customWidth="1"/>
    <col min="7948" max="7948" width="37.28515625" style="1" customWidth="1"/>
    <col min="7949" max="7949" width="34.28515625" style="1" customWidth="1"/>
    <col min="7950" max="7950" width="15.85546875" style="1" customWidth="1"/>
    <col min="7951" max="7951" width="15" style="1" customWidth="1"/>
    <col min="7952" max="7952" width="11.85546875" style="1" customWidth="1"/>
    <col min="7953" max="7953" width="11.140625" style="1" customWidth="1"/>
    <col min="7954" max="7954" width="11.85546875" style="1" customWidth="1"/>
    <col min="7955" max="7955" width="13.28515625" style="1" customWidth="1"/>
    <col min="7956" max="7956" width="10.42578125" style="1" customWidth="1"/>
    <col min="7957" max="7957" width="12.5703125" style="1" customWidth="1"/>
    <col min="7958" max="7958" width="12.42578125" style="1" customWidth="1"/>
    <col min="7959" max="7959" width="12.140625" style="1" customWidth="1"/>
    <col min="7960" max="7960" width="12.42578125" style="1" customWidth="1"/>
    <col min="7961" max="7961" width="12.5703125" style="1" customWidth="1"/>
    <col min="7962" max="7962" width="13.140625" style="1" customWidth="1"/>
    <col min="7963" max="7963" width="13.28515625" style="1" customWidth="1"/>
    <col min="7964" max="7964" width="11.42578125" style="1"/>
    <col min="7965" max="7965" width="15.28515625" style="1" customWidth="1"/>
    <col min="7966" max="7966" width="6.7109375" style="1" customWidth="1"/>
    <col min="7967" max="8196" width="11.42578125" style="1"/>
    <col min="8197" max="8197" width="26.7109375" style="1" customWidth="1"/>
    <col min="8198" max="8198" width="17.140625" style="1" customWidth="1"/>
    <col min="8199" max="8199" width="30.85546875" style="1" customWidth="1"/>
    <col min="8200" max="8200" width="33" style="1" customWidth="1"/>
    <col min="8201" max="8201" width="24.42578125" style="1" customWidth="1"/>
    <col min="8202" max="8202" width="16" style="1" customWidth="1"/>
    <col min="8203" max="8203" width="22.28515625" style="1" customWidth="1"/>
    <col min="8204" max="8204" width="37.28515625" style="1" customWidth="1"/>
    <col min="8205" max="8205" width="34.28515625" style="1" customWidth="1"/>
    <col min="8206" max="8206" width="15.85546875" style="1" customWidth="1"/>
    <col min="8207" max="8207" width="15" style="1" customWidth="1"/>
    <col min="8208" max="8208" width="11.85546875" style="1" customWidth="1"/>
    <col min="8209" max="8209" width="11.140625" style="1" customWidth="1"/>
    <col min="8210" max="8210" width="11.85546875" style="1" customWidth="1"/>
    <col min="8211" max="8211" width="13.28515625" style="1" customWidth="1"/>
    <col min="8212" max="8212" width="10.42578125" style="1" customWidth="1"/>
    <col min="8213" max="8213" width="12.5703125" style="1" customWidth="1"/>
    <col min="8214" max="8214" width="12.42578125" style="1" customWidth="1"/>
    <col min="8215" max="8215" width="12.140625" style="1" customWidth="1"/>
    <col min="8216" max="8216" width="12.42578125" style="1" customWidth="1"/>
    <col min="8217" max="8217" width="12.5703125" style="1" customWidth="1"/>
    <col min="8218" max="8218" width="13.140625" style="1" customWidth="1"/>
    <col min="8219" max="8219" width="13.28515625" style="1" customWidth="1"/>
    <col min="8220" max="8220" width="11.42578125" style="1"/>
    <col min="8221" max="8221" width="15.28515625" style="1" customWidth="1"/>
    <col min="8222" max="8222" width="6.7109375" style="1" customWidth="1"/>
    <col min="8223" max="8452" width="11.42578125" style="1"/>
    <col min="8453" max="8453" width="26.7109375" style="1" customWidth="1"/>
    <col min="8454" max="8454" width="17.140625" style="1" customWidth="1"/>
    <col min="8455" max="8455" width="30.85546875" style="1" customWidth="1"/>
    <col min="8456" max="8456" width="33" style="1" customWidth="1"/>
    <col min="8457" max="8457" width="24.42578125" style="1" customWidth="1"/>
    <col min="8458" max="8458" width="16" style="1" customWidth="1"/>
    <col min="8459" max="8459" width="22.28515625" style="1" customWidth="1"/>
    <col min="8460" max="8460" width="37.28515625" style="1" customWidth="1"/>
    <col min="8461" max="8461" width="34.28515625" style="1" customWidth="1"/>
    <col min="8462" max="8462" width="15.85546875" style="1" customWidth="1"/>
    <col min="8463" max="8463" width="15" style="1" customWidth="1"/>
    <col min="8464" max="8464" width="11.85546875" style="1" customWidth="1"/>
    <col min="8465" max="8465" width="11.140625" style="1" customWidth="1"/>
    <col min="8466" max="8466" width="11.85546875" style="1" customWidth="1"/>
    <col min="8467" max="8467" width="13.28515625" style="1" customWidth="1"/>
    <col min="8468" max="8468" width="10.42578125" style="1" customWidth="1"/>
    <col min="8469" max="8469" width="12.5703125" style="1" customWidth="1"/>
    <col min="8470" max="8470" width="12.42578125" style="1" customWidth="1"/>
    <col min="8471" max="8471" width="12.140625" style="1" customWidth="1"/>
    <col min="8472" max="8472" width="12.42578125" style="1" customWidth="1"/>
    <col min="8473" max="8473" width="12.5703125" style="1" customWidth="1"/>
    <col min="8474" max="8474" width="13.140625" style="1" customWidth="1"/>
    <col min="8475" max="8475" width="13.28515625" style="1" customWidth="1"/>
    <col min="8476" max="8476" width="11.42578125" style="1"/>
    <col min="8477" max="8477" width="15.28515625" style="1" customWidth="1"/>
    <col min="8478" max="8478" width="6.7109375" style="1" customWidth="1"/>
    <col min="8479" max="8708" width="11.42578125" style="1"/>
    <col min="8709" max="8709" width="26.7109375" style="1" customWidth="1"/>
    <col min="8710" max="8710" width="17.140625" style="1" customWidth="1"/>
    <col min="8711" max="8711" width="30.85546875" style="1" customWidth="1"/>
    <col min="8712" max="8712" width="33" style="1" customWidth="1"/>
    <col min="8713" max="8713" width="24.42578125" style="1" customWidth="1"/>
    <col min="8714" max="8714" width="16" style="1" customWidth="1"/>
    <col min="8715" max="8715" width="22.28515625" style="1" customWidth="1"/>
    <col min="8716" max="8716" width="37.28515625" style="1" customWidth="1"/>
    <col min="8717" max="8717" width="34.28515625" style="1" customWidth="1"/>
    <col min="8718" max="8718" width="15.85546875" style="1" customWidth="1"/>
    <col min="8719" max="8719" width="15" style="1" customWidth="1"/>
    <col min="8720" max="8720" width="11.85546875" style="1" customWidth="1"/>
    <col min="8721" max="8721" width="11.140625" style="1" customWidth="1"/>
    <col min="8722" max="8722" width="11.85546875" style="1" customWidth="1"/>
    <col min="8723" max="8723" width="13.28515625" style="1" customWidth="1"/>
    <col min="8724" max="8724" width="10.42578125" style="1" customWidth="1"/>
    <col min="8725" max="8725" width="12.5703125" style="1" customWidth="1"/>
    <col min="8726" max="8726" width="12.42578125" style="1" customWidth="1"/>
    <col min="8727" max="8727" width="12.140625" style="1" customWidth="1"/>
    <col min="8728" max="8728" width="12.42578125" style="1" customWidth="1"/>
    <col min="8729" max="8729" width="12.5703125" style="1" customWidth="1"/>
    <col min="8730" max="8730" width="13.140625" style="1" customWidth="1"/>
    <col min="8731" max="8731" width="13.28515625" style="1" customWidth="1"/>
    <col min="8732" max="8732" width="11.42578125" style="1"/>
    <col min="8733" max="8733" width="15.28515625" style="1" customWidth="1"/>
    <col min="8734" max="8734" width="6.7109375" style="1" customWidth="1"/>
    <col min="8735" max="8964" width="11.42578125" style="1"/>
    <col min="8965" max="8965" width="26.7109375" style="1" customWidth="1"/>
    <col min="8966" max="8966" width="17.140625" style="1" customWidth="1"/>
    <col min="8967" max="8967" width="30.85546875" style="1" customWidth="1"/>
    <col min="8968" max="8968" width="33" style="1" customWidth="1"/>
    <col min="8969" max="8969" width="24.42578125" style="1" customWidth="1"/>
    <col min="8970" max="8970" width="16" style="1" customWidth="1"/>
    <col min="8971" max="8971" width="22.28515625" style="1" customWidth="1"/>
    <col min="8972" max="8972" width="37.28515625" style="1" customWidth="1"/>
    <col min="8973" max="8973" width="34.28515625" style="1" customWidth="1"/>
    <col min="8974" max="8974" width="15.85546875" style="1" customWidth="1"/>
    <col min="8975" max="8975" width="15" style="1" customWidth="1"/>
    <col min="8976" max="8976" width="11.85546875" style="1" customWidth="1"/>
    <col min="8977" max="8977" width="11.140625" style="1" customWidth="1"/>
    <col min="8978" max="8978" width="11.85546875" style="1" customWidth="1"/>
    <col min="8979" max="8979" width="13.28515625" style="1" customWidth="1"/>
    <col min="8980" max="8980" width="10.42578125" style="1" customWidth="1"/>
    <col min="8981" max="8981" width="12.5703125" style="1" customWidth="1"/>
    <col min="8982" max="8982" width="12.42578125" style="1" customWidth="1"/>
    <col min="8983" max="8983" width="12.140625" style="1" customWidth="1"/>
    <col min="8984" max="8984" width="12.42578125" style="1" customWidth="1"/>
    <col min="8985" max="8985" width="12.5703125" style="1" customWidth="1"/>
    <col min="8986" max="8986" width="13.140625" style="1" customWidth="1"/>
    <col min="8987" max="8987" width="13.28515625" style="1" customWidth="1"/>
    <col min="8988" max="8988" width="11.42578125" style="1"/>
    <col min="8989" max="8989" width="15.28515625" style="1" customWidth="1"/>
    <col min="8990" max="8990" width="6.7109375" style="1" customWidth="1"/>
    <col min="8991" max="9220" width="11.42578125" style="1"/>
    <col min="9221" max="9221" width="26.7109375" style="1" customWidth="1"/>
    <col min="9222" max="9222" width="17.140625" style="1" customWidth="1"/>
    <col min="9223" max="9223" width="30.85546875" style="1" customWidth="1"/>
    <col min="9224" max="9224" width="33" style="1" customWidth="1"/>
    <col min="9225" max="9225" width="24.42578125" style="1" customWidth="1"/>
    <col min="9226" max="9226" width="16" style="1" customWidth="1"/>
    <col min="9227" max="9227" width="22.28515625" style="1" customWidth="1"/>
    <col min="9228" max="9228" width="37.28515625" style="1" customWidth="1"/>
    <col min="9229" max="9229" width="34.28515625" style="1" customWidth="1"/>
    <col min="9230" max="9230" width="15.85546875" style="1" customWidth="1"/>
    <col min="9231" max="9231" width="15" style="1" customWidth="1"/>
    <col min="9232" max="9232" width="11.85546875" style="1" customWidth="1"/>
    <col min="9233" max="9233" width="11.140625" style="1" customWidth="1"/>
    <col min="9234" max="9234" width="11.85546875" style="1" customWidth="1"/>
    <col min="9235" max="9235" width="13.28515625" style="1" customWidth="1"/>
    <col min="9236" max="9236" width="10.42578125" style="1" customWidth="1"/>
    <col min="9237" max="9237" width="12.5703125" style="1" customWidth="1"/>
    <col min="9238" max="9238" width="12.42578125" style="1" customWidth="1"/>
    <col min="9239" max="9239" width="12.140625" style="1" customWidth="1"/>
    <col min="9240" max="9240" width="12.42578125" style="1" customWidth="1"/>
    <col min="9241" max="9241" width="12.5703125" style="1" customWidth="1"/>
    <col min="9242" max="9242" width="13.140625" style="1" customWidth="1"/>
    <col min="9243" max="9243" width="13.28515625" style="1" customWidth="1"/>
    <col min="9244" max="9244" width="11.42578125" style="1"/>
    <col min="9245" max="9245" width="15.28515625" style="1" customWidth="1"/>
    <col min="9246" max="9246" width="6.7109375" style="1" customWidth="1"/>
    <col min="9247" max="9476" width="11.42578125" style="1"/>
    <col min="9477" max="9477" width="26.7109375" style="1" customWidth="1"/>
    <col min="9478" max="9478" width="17.140625" style="1" customWidth="1"/>
    <col min="9479" max="9479" width="30.85546875" style="1" customWidth="1"/>
    <col min="9480" max="9480" width="33" style="1" customWidth="1"/>
    <col min="9481" max="9481" width="24.42578125" style="1" customWidth="1"/>
    <col min="9482" max="9482" width="16" style="1" customWidth="1"/>
    <col min="9483" max="9483" width="22.28515625" style="1" customWidth="1"/>
    <col min="9484" max="9484" width="37.28515625" style="1" customWidth="1"/>
    <col min="9485" max="9485" width="34.28515625" style="1" customWidth="1"/>
    <col min="9486" max="9486" width="15.85546875" style="1" customWidth="1"/>
    <col min="9487" max="9487" width="15" style="1" customWidth="1"/>
    <col min="9488" max="9488" width="11.85546875" style="1" customWidth="1"/>
    <col min="9489" max="9489" width="11.140625" style="1" customWidth="1"/>
    <col min="9490" max="9490" width="11.85546875" style="1" customWidth="1"/>
    <col min="9491" max="9491" width="13.28515625" style="1" customWidth="1"/>
    <col min="9492" max="9492" width="10.42578125" style="1" customWidth="1"/>
    <col min="9493" max="9493" width="12.5703125" style="1" customWidth="1"/>
    <col min="9494" max="9494" width="12.42578125" style="1" customWidth="1"/>
    <col min="9495" max="9495" width="12.140625" style="1" customWidth="1"/>
    <col min="9496" max="9496" width="12.42578125" style="1" customWidth="1"/>
    <col min="9497" max="9497" width="12.5703125" style="1" customWidth="1"/>
    <col min="9498" max="9498" width="13.140625" style="1" customWidth="1"/>
    <col min="9499" max="9499" width="13.28515625" style="1" customWidth="1"/>
    <col min="9500" max="9500" width="11.42578125" style="1"/>
    <col min="9501" max="9501" width="15.28515625" style="1" customWidth="1"/>
    <col min="9502" max="9502" width="6.7109375" style="1" customWidth="1"/>
    <col min="9503" max="9732" width="11.42578125" style="1"/>
    <col min="9733" max="9733" width="26.7109375" style="1" customWidth="1"/>
    <col min="9734" max="9734" width="17.140625" style="1" customWidth="1"/>
    <col min="9735" max="9735" width="30.85546875" style="1" customWidth="1"/>
    <col min="9736" max="9736" width="33" style="1" customWidth="1"/>
    <col min="9737" max="9737" width="24.42578125" style="1" customWidth="1"/>
    <col min="9738" max="9738" width="16" style="1" customWidth="1"/>
    <col min="9739" max="9739" width="22.28515625" style="1" customWidth="1"/>
    <col min="9740" max="9740" width="37.28515625" style="1" customWidth="1"/>
    <col min="9741" max="9741" width="34.28515625" style="1" customWidth="1"/>
    <col min="9742" max="9742" width="15.85546875" style="1" customWidth="1"/>
    <col min="9743" max="9743" width="15" style="1" customWidth="1"/>
    <col min="9744" max="9744" width="11.85546875" style="1" customWidth="1"/>
    <col min="9745" max="9745" width="11.140625" style="1" customWidth="1"/>
    <col min="9746" max="9746" width="11.85546875" style="1" customWidth="1"/>
    <col min="9747" max="9747" width="13.28515625" style="1" customWidth="1"/>
    <col min="9748" max="9748" width="10.42578125" style="1" customWidth="1"/>
    <col min="9749" max="9749" width="12.5703125" style="1" customWidth="1"/>
    <col min="9750" max="9750" width="12.42578125" style="1" customWidth="1"/>
    <col min="9751" max="9751" width="12.140625" style="1" customWidth="1"/>
    <col min="9752" max="9752" width="12.42578125" style="1" customWidth="1"/>
    <col min="9753" max="9753" width="12.5703125" style="1" customWidth="1"/>
    <col min="9754" max="9754" width="13.140625" style="1" customWidth="1"/>
    <col min="9755" max="9755" width="13.28515625" style="1" customWidth="1"/>
    <col min="9756" max="9756" width="11.42578125" style="1"/>
    <col min="9757" max="9757" width="15.28515625" style="1" customWidth="1"/>
    <col min="9758" max="9758" width="6.7109375" style="1" customWidth="1"/>
    <col min="9759" max="9988" width="11.42578125" style="1"/>
    <col min="9989" max="9989" width="26.7109375" style="1" customWidth="1"/>
    <col min="9990" max="9990" width="17.140625" style="1" customWidth="1"/>
    <col min="9991" max="9991" width="30.85546875" style="1" customWidth="1"/>
    <col min="9992" max="9992" width="33" style="1" customWidth="1"/>
    <col min="9993" max="9993" width="24.42578125" style="1" customWidth="1"/>
    <col min="9994" max="9994" width="16" style="1" customWidth="1"/>
    <col min="9995" max="9995" width="22.28515625" style="1" customWidth="1"/>
    <col min="9996" max="9996" width="37.28515625" style="1" customWidth="1"/>
    <col min="9997" max="9997" width="34.28515625" style="1" customWidth="1"/>
    <col min="9998" max="9998" width="15.85546875" style="1" customWidth="1"/>
    <col min="9999" max="9999" width="15" style="1" customWidth="1"/>
    <col min="10000" max="10000" width="11.85546875" style="1" customWidth="1"/>
    <col min="10001" max="10001" width="11.140625" style="1" customWidth="1"/>
    <col min="10002" max="10002" width="11.85546875" style="1" customWidth="1"/>
    <col min="10003" max="10003" width="13.28515625" style="1" customWidth="1"/>
    <col min="10004" max="10004" width="10.42578125" style="1" customWidth="1"/>
    <col min="10005" max="10005" width="12.5703125" style="1" customWidth="1"/>
    <col min="10006" max="10006" width="12.42578125" style="1" customWidth="1"/>
    <col min="10007" max="10007" width="12.140625" style="1" customWidth="1"/>
    <col min="10008" max="10008" width="12.42578125" style="1" customWidth="1"/>
    <col min="10009" max="10009" width="12.5703125" style="1" customWidth="1"/>
    <col min="10010" max="10010" width="13.140625" style="1" customWidth="1"/>
    <col min="10011" max="10011" width="13.28515625" style="1" customWidth="1"/>
    <col min="10012" max="10012" width="11.42578125" style="1"/>
    <col min="10013" max="10013" width="15.28515625" style="1" customWidth="1"/>
    <col min="10014" max="10014" width="6.7109375" style="1" customWidth="1"/>
    <col min="10015" max="10244" width="11.42578125" style="1"/>
    <col min="10245" max="10245" width="26.7109375" style="1" customWidth="1"/>
    <col min="10246" max="10246" width="17.140625" style="1" customWidth="1"/>
    <col min="10247" max="10247" width="30.85546875" style="1" customWidth="1"/>
    <col min="10248" max="10248" width="33" style="1" customWidth="1"/>
    <col min="10249" max="10249" width="24.42578125" style="1" customWidth="1"/>
    <col min="10250" max="10250" width="16" style="1" customWidth="1"/>
    <col min="10251" max="10251" width="22.28515625" style="1" customWidth="1"/>
    <col min="10252" max="10252" width="37.28515625" style="1" customWidth="1"/>
    <col min="10253" max="10253" width="34.28515625" style="1" customWidth="1"/>
    <col min="10254" max="10254" width="15.85546875" style="1" customWidth="1"/>
    <col min="10255" max="10255" width="15" style="1" customWidth="1"/>
    <col min="10256" max="10256" width="11.85546875" style="1" customWidth="1"/>
    <col min="10257" max="10257" width="11.140625" style="1" customWidth="1"/>
    <col min="10258" max="10258" width="11.85546875" style="1" customWidth="1"/>
    <col min="10259" max="10259" width="13.28515625" style="1" customWidth="1"/>
    <col min="10260" max="10260" width="10.42578125" style="1" customWidth="1"/>
    <col min="10261" max="10261" width="12.5703125" style="1" customWidth="1"/>
    <col min="10262" max="10262" width="12.42578125" style="1" customWidth="1"/>
    <col min="10263" max="10263" width="12.140625" style="1" customWidth="1"/>
    <col min="10264" max="10264" width="12.42578125" style="1" customWidth="1"/>
    <col min="10265" max="10265" width="12.5703125" style="1" customWidth="1"/>
    <col min="10266" max="10266" width="13.140625" style="1" customWidth="1"/>
    <col min="10267" max="10267" width="13.28515625" style="1" customWidth="1"/>
    <col min="10268" max="10268" width="11.42578125" style="1"/>
    <col min="10269" max="10269" width="15.28515625" style="1" customWidth="1"/>
    <col min="10270" max="10270" width="6.7109375" style="1" customWidth="1"/>
    <col min="10271" max="10500" width="11.42578125" style="1"/>
    <col min="10501" max="10501" width="26.7109375" style="1" customWidth="1"/>
    <col min="10502" max="10502" width="17.140625" style="1" customWidth="1"/>
    <col min="10503" max="10503" width="30.85546875" style="1" customWidth="1"/>
    <col min="10504" max="10504" width="33" style="1" customWidth="1"/>
    <col min="10505" max="10505" width="24.42578125" style="1" customWidth="1"/>
    <col min="10506" max="10506" width="16" style="1" customWidth="1"/>
    <col min="10507" max="10507" width="22.28515625" style="1" customWidth="1"/>
    <col min="10508" max="10508" width="37.28515625" style="1" customWidth="1"/>
    <col min="10509" max="10509" width="34.28515625" style="1" customWidth="1"/>
    <col min="10510" max="10510" width="15.85546875" style="1" customWidth="1"/>
    <col min="10511" max="10511" width="15" style="1" customWidth="1"/>
    <col min="10512" max="10512" width="11.85546875" style="1" customWidth="1"/>
    <col min="10513" max="10513" width="11.140625" style="1" customWidth="1"/>
    <col min="10514" max="10514" width="11.85546875" style="1" customWidth="1"/>
    <col min="10515" max="10515" width="13.28515625" style="1" customWidth="1"/>
    <col min="10516" max="10516" width="10.42578125" style="1" customWidth="1"/>
    <col min="10517" max="10517" width="12.5703125" style="1" customWidth="1"/>
    <col min="10518" max="10518" width="12.42578125" style="1" customWidth="1"/>
    <col min="10519" max="10519" width="12.140625" style="1" customWidth="1"/>
    <col min="10520" max="10520" width="12.42578125" style="1" customWidth="1"/>
    <col min="10521" max="10521" width="12.5703125" style="1" customWidth="1"/>
    <col min="10522" max="10522" width="13.140625" style="1" customWidth="1"/>
    <col min="10523" max="10523" width="13.28515625" style="1" customWidth="1"/>
    <col min="10524" max="10524" width="11.42578125" style="1"/>
    <col min="10525" max="10525" width="15.28515625" style="1" customWidth="1"/>
    <col min="10526" max="10526" width="6.7109375" style="1" customWidth="1"/>
    <col min="10527" max="10756" width="11.42578125" style="1"/>
    <col min="10757" max="10757" width="26.7109375" style="1" customWidth="1"/>
    <col min="10758" max="10758" width="17.140625" style="1" customWidth="1"/>
    <col min="10759" max="10759" width="30.85546875" style="1" customWidth="1"/>
    <col min="10760" max="10760" width="33" style="1" customWidth="1"/>
    <col min="10761" max="10761" width="24.42578125" style="1" customWidth="1"/>
    <col min="10762" max="10762" width="16" style="1" customWidth="1"/>
    <col min="10763" max="10763" width="22.28515625" style="1" customWidth="1"/>
    <col min="10764" max="10764" width="37.28515625" style="1" customWidth="1"/>
    <col min="10765" max="10765" width="34.28515625" style="1" customWidth="1"/>
    <col min="10766" max="10766" width="15.85546875" style="1" customWidth="1"/>
    <col min="10767" max="10767" width="15" style="1" customWidth="1"/>
    <col min="10768" max="10768" width="11.85546875" style="1" customWidth="1"/>
    <col min="10769" max="10769" width="11.140625" style="1" customWidth="1"/>
    <col min="10770" max="10770" width="11.85546875" style="1" customWidth="1"/>
    <col min="10771" max="10771" width="13.28515625" style="1" customWidth="1"/>
    <col min="10772" max="10772" width="10.42578125" style="1" customWidth="1"/>
    <col min="10773" max="10773" width="12.5703125" style="1" customWidth="1"/>
    <col min="10774" max="10774" width="12.42578125" style="1" customWidth="1"/>
    <col min="10775" max="10775" width="12.140625" style="1" customWidth="1"/>
    <col min="10776" max="10776" width="12.42578125" style="1" customWidth="1"/>
    <col min="10777" max="10777" width="12.5703125" style="1" customWidth="1"/>
    <col min="10778" max="10778" width="13.140625" style="1" customWidth="1"/>
    <col min="10779" max="10779" width="13.28515625" style="1" customWidth="1"/>
    <col min="10780" max="10780" width="11.42578125" style="1"/>
    <col min="10781" max="10781" width="15.28515625" style="1" customWidth="1"/>
    <col min="10782" max="10782" width="6.7109375" style="1" customWidth="1"/>
    <col min="10783" max="11012" width="11.42578125" style="1"/>
    <col min="11013" max="11013" width="26.7109375" style="1" customWidth="1"/>
    <col min="11014" max="11014" width="17.140625" style="1" customWidth="1"/>
    <col min="11015" max="11015" width="30.85546875" style="1" customWidth="1"/>
    <col min="11016" max="11016" width="33" style="1" customWidth="1"/>
    <col min="11017" max="11017" width="24.42578125" style="1" customWidth="1"/>
    <col min="11018" max="11018" width="16" style="1" customWidth="1"/>
    <col min="11019" max="11019" width="22.28515625" style="1" customWidth="1"/>
    <col min="11020" max="11020" width="37.28515625" style="1" customWidth="1"/>
    <col min="11021" max="11021" width="34.28515625" style="1" customWidth="1"/>
    <col min="11022" max="11022" width="15.85546875" style="1" customWidth="1"/>
    <col min="11023" max="11023" width="15" style="1" customWidth="1"/>
    <col min="11024" max="11024" width="11.85546875" style="1" customWidth="1"/>
    <col min="11025" max="11025" width="11.140625" style="1" customWidth="1"/>
    <col min="11026" max="11026" width="11.85546875" style="1" customWidth="1"/>
    <col min="11027" max="11027" width="13.28515625" style="1" customWidth="1"/>
    <col min="11028" max="11028" width="10.42578125" style="1" customWidth="1"/>
    <col min="11029" max="11029" width="12.5703125" style="1" customWidth="1"/>
    <col min="11030" max="11030" width="12.42578125" style="1" customWidth="1"/>
    <col min="11031" max="11031" width="12.140625" style="1" customWidth="1"/>
    <col min="11032" max="11032" width="12.42578125" style="1" customWidth="1"/>
    <col min="11033" max="11033" width="12.5703125" style="1" customWidth="1"/>
    <col min="11034" max="11034" width="13.140625" style="1" customWidth="1"/>
    <col min="11035" max="11035" width="13.28515625" style="1" customWidth="1"/>
    <col min="11036" max="11036" width="11.42578125" style="1"/>
    <col min="11037" max="11037" width="15.28515625" style="1" customWidth="1"/>
    <col min="11038" max="11038" width="6.7109375" style="1" customWidth="1"/>
    <col min="11039" max="11268" width="11.42578125" style="1"/>
    <col min="11269" max="11269" width="26.7109375" style="1" customWidth="1"/>
    <col min="11270" max="11270" width="17.140625" style="1" customWidth="1"/>
    <col min="11271" max="11271" width="30.85546875" style="1" customWidth="1"/>
    <col min="11272" max="11272" width="33" style="1" customWidth="1"/>
    <col min="11273" max="11273" width="24.42578125" style="1" customWidth="1"/>
    <col min="11274" max="11274" width="16" style="1" customWidth="1"/>
    <col min="11275" max="11275" width="22.28515625" style="1" customWidth="1"/>
    <col min="11276" max="11276" width="37.28515625" style="1" customWidth="1"/>
    <col min="11277" max="11277" width="34.28515625" style="1" customWidth="1"/>
    <col min="11278" max="11278" width="15.85546875" style="1" customWidth="1"/>
    <col min="11279" max="11279" width="15" style="1" customWidth="1"/>
    <col min="11280" max="11280" width="11.85546875" style="1" customWidth="1"/>
    <col min="11281" max="11281" width="11.140625" style="1" customWidth="1"/>
    <col min="11282" max="11282" width="11.85546875" style="1" customWidth="1"/>
    <col min="11283" max="11283" width="13.28515625" style="1" customWidth="1"/>
    <col min="11284" max="11284" width="10.42578125" style="1" customWidth="1"/>
    <col min="11285" max="11285" width="12.5703125" style="1" customWidth="1"/>
    <col min="11286" max="11286" width="12.42578125" style="1" customWidth="1"/>
    <col min="11287" max="11287" width="12.140625" style="1" customWidth="1"/>
    <col min="11288" max="11288" width="12.42578125" style="1" customWidth="1"/>
    <col min="11289" max="11289" width="12.5703125" style="1" customWidth="1"/>
    <col min="11290" max="11290" width="13.140625" style="1" customWidth="1"/>
    <col min="11291" max="11291" width="13.28515625" style="1" customWidth="1"/>
    <col min="11292" max="11292" width="11.42578125" style="1"/>
    <col min="11293" max="11293" width="15.28515625" style="1" customWidth="1"/>
    <col min="11294" max="11294" width="6.7109375" style="1" customWidth="1"/>
    <col min="11295" max="11524" width="11.42578125" style="1"/>
    <col min="11525" max="11525" width="26.7109375" style="1" customWidth="1"/>
    <col min="11526" max="11526" width="17.140625" style="1" customWidth="1"/>
    <col min="11527" max="11527" width="30.85546875" style="1" customWidth="1"/>
    <col min="11528" max="11528" width="33" style="1" customWidth="1"/>
    <col min="11529" max="11529" width="24.42578125" style="1" customWidth="1"/>
    <col min="11530" max="11530" width="16" style="1" customWidth="1"/>
    <col min="11531" max="11531" width="22.28515625" style="1" customWidth="1"/>
    <col min="11532" max="11532" width="37.28515625" style="1" customWidth="1"/>
    <col min="11533" max="11533" width="34.28515625" style="1" customWidth="1"/>
    <col min="11534" max="11534" width="15.85546875" style="1" customWidth="1"/>
    <col min="11535" max="11535" width="15" style="1" customWidth="1"/>
    <col min="11536" max="11536" width="11.85546875" style="1" customWidth="1"/>
    <col min="11537" max="11537" width="11.140625" style="1" customWidth="1"/>
    <col min="11538" max="11538" width="11.85546875" style="1" customWidth="1"/>
    <col min="11539" max="11539" width="13.28515625" style="1" customWidth="1"/>
    <col min="11540" max="11540" width="10.42578125" style="1" customWidth="1"/>
    <col min="11541" max="11541" width="12.5703125" style="1" customWidth="1"/>
    <col min="11542" max="11542" width="12.42578125" style="1" customWidth="1"/>
    <col min="11543" max="11543" width="12.140625" style="1" customWidth="1"/>
    <col min="11544" max="11544" width="12.42578125" style="1" customWidth="1"/>
    <col min="11545" max="11545" width="12.5703125" style="1" customWidth="1"/>
    <col min="11546" max="11546" width="13.140625" style="1" customWidth="1"/>
    <col min="11547" max="11547" width="13.28515625" style="1" customWidth="1"/>
    <col min="11548" max="11548" width="11.42578125" style="1"/>
    <col min="11549" max="11549" width="15.28515625" style="1" customWidth="1"/>
    <col min="11550" max="11550" width="6.7109375" style="1" customWidth="1"/>
    <col min="11551" max="11780" width="11.42578125" style="1"/>
    <col min="11781" max="11781" width="26.7109375" style="1" customWidth="1"/>
    <col min="11782" max="11782" width="17.140625" style="1" customWidth="1"/>
    <col min="11783" max="11783" width="30.85546875" style="1" customWidth="1"/>
    <col min="11784" max="11784" width="33" style="1" customWidth="1"/>
    <col min="11785" max="11785" width="24.42578125" style="1" customWidth="1"/>
    <col min="11786" max="11786" width="16" style="1" customWidth="1"/>
    <col min="11787" max="11787" width="22.28515625" style="1" customWidth="1"/>
    <col min="11788" max="11788" width="37.28515625" style="1" customWidth="1"/>
    <col min="11789" max="11789" width="34.28515625" style="1" customWidth="1"/>
    <col min="11790" max="11790" width="15.85546875" style="1" customWidth="1"/>
    <col min="11791" max="11791" width="15" style="1" customWidth="1"/>
    <col min="11792" max="11792" width="11.85546875" style="1" customWidth="1"/>
    <col min="11793" max="11793" width="11.140625" style="1" customWidth="1"/>
    <col min="11794" max="11794" width="11.85546875" style="1" customWidth="1"/>
    <col min="11795" max="11795" width="13.28515625" style="1" customWidth="1"/>
    <col min="11796" max="11796" width="10.42578125" style="1" customWidth="1"/>
    <col min="11797" max="11797" width="12.5703125" style="1" customWidth="1"/>
    <col min="11798" max="11798" width="12.42578125" style="1" customWidth="1"/>
    <col min="11799" max="11799" width="12.140625" style="1" customWidth="1"/>
    <col min="11800" max="11800" width="12.42578125" style="1" customWidth="1"/>
    <col min="11801" max="11801" width="12.5703125" style="1" customWidth="1"/>
    <col min="11802" max="11802" width="13.140625" style="1" customWidth="1"/>
    <col min="11803" max="11803" width="13.28515625" style="1" customWidth="1"/>
    <col min="11804" max="11804" width="11.42578125" style="1"/>
    <col min="11805" max="11805" width="15.28515625" style="1" customWidth="1"/>
    <col min="11806" max="11806" width="6.7109375" style="1" customWidth="1"/>
    <col min="11807" max="12036" width="11.42578125" style="1"/>
    <col min="12037" max="12037" width="26.7109375" style="1" customWidth="1"/>
    <col min="12038" max="12038" width="17.140625" style="1" customWidth="1"/>
    <col min="12039" max="12039" width="30.85546875" style="1" customWidth="1"/>
    <col min="12040" max="12040" width="33" style="1" customWidth="1"/>
    <col min="12041" max="12041" width="24.42578125" style="1" customWidth="1"/>
    <col min="12042" max="12042" width="16" style="1" customWidth="1"/>
    <col min="12043" max="12043" width="22.28515625" style="1" customWidth="1"/>
    <col min="12044" max="12044" width="37.28515625" style="1" customWidth="1"/>
    <col min="12045" max="12045" width="34.28515625" style="1" customWidth="1"/>
    <col min="12046" max="12046" width="15.85546875" style="1" customWidth="1"/>
    <col min="12047" max="12047" width="15" style="1" customWidth="1"/>
    <col min="12048" max="12048" width="11.85546875" style="1" customWidth="1"/>
    <col min="12049" max="12049" width="11.140625" style="1" customWidth="1"/>
    <col min="12050" max="12050" width="11.85546875" style="1" customWidth="1"/>
    <col min="12051" max="12051" width="13.28515625" style="1" customWidth="1"/>
    <col min="12052" max="12052" width="10.42578125" style="1" customWidth="1"/>
    <col min="12053" max="12053" width="12.5703125" style="1" customWidth="1"/>
    <col min="12054" max="12054" width="12.42578125" style="1" customWidth="1"/>
    <col min="12055" max="12055" width="12.140625" style="1" customWidth="1"/>
    <col min="12056" max="12056" width="12.42578125" style="1" customWidth="1"/>
    <col min="12057" max="12057" width="12.5703125" style="1" customWidth="1"/>
    <col min="12058" max="12058" width="13.140625" style="1" customWidth="1"/>
    <col min="12059" max="12059" width="13.28515625" style="1" customWidth="1"/>
    <col min="12060" max="12060" width="11.42578125" style="1"/>
    <col min="12061" max="12061" width="15.28515625" style="1" customWidth="1"/>
    <col min="12062" max="12062" width="6.7109375" style="1" customWidth="1"/>
    <col min="12063" max="12292" width="11.42578125" style="1"/>
    <col min="12293" max="12293" width="26.7109375" style="1" customWidth="1"/>
    <col min="12294" max="12294" width="17.140625" style="1" customWidth="1"/>
    <col min="12295" max="12295" width="30.85546875" style="1" customWidth="1"/>
    <col min="12296" max="12296" width="33" style="1" customWidth="1"/>
    <col min="12297" max="12297" width="24.42578125" style="1" customWidth="1"/>
    <col min="12298" max="12298" width="16" style="1" customWidth="1"/>
    <col min="12299" max="12299" width="22.28515625" style="1" customWidth="1"/>
    <col min="12300" max="12300" width="37.28515625" style="1" customWidth="1"/>
    <col min="12301" max="12301" width="34.28515625" style="1" customWidth="1"/>
    <col min="12302" max="12302" width="15.85546875" style="1" customWidth="1"/>
    <col min="12303" max="12303" width="15" style="1" customWidth="1"/>
    <col min="12304" max="12304" width="11.85546875" style="1" customWidth="1"/>
    <col min="12305" max="12305" width="11.140625" style="1" customWidth="1"/>
    <col min="12306" max="12306" width="11.85546875" style="1" customWidth="1"/>
    <col min="12307" max="12307" width="13.28515625" style="1" customWidth="1"/>
    <col min="12308" max="12308" width="10.42578125" style="1" customWidth="1"/>
    <col min="12309" max="12309" width="12.5703125" style="1" customWidth="1"/>
    <col min="12310" max="12310" width="12.42578125" style="1" customWidth="1"/>
    <col min="12311" max="12311" width="12.140625" style="1" customWidth="1"/>
    <col min="12312" max="12312" width="12.42578125" style="1" customWidth="1"/>
    <col min="12313" max="12313" width="12.5703125" style="1" customWidth="1"/>
    <col min="12314" max="12314" width="13.140625" style="1" customWidth="1"/>
    <col min="12315" max="12315" width="13.28515625" style="1" customWidth="1"/>
    <col min="12316" max="12316" width="11.42578125" style="1"/>
    <col min="12317" max="12317" width="15.28515625" style="1" customWidth="1"/>
    <col min="12318" max="12318" width="6.7109375" style="1" customWidth="1"/>
    <col min="12319" max="12548" width="11.42578125" style="1"/>
    <col min="12549" max="12549" width="26.7109375" style="1" customWidth="1"/>
    <col min="12550" max="12550" width="17.140625" style="1" customWidth="1"/>
    <col min="12551" max="12551" width="30.85546875" style="1" customWidth="1"/>
    <col min="12552" max="12552" width="33" style="1" customWidth="1"/>
    <col min="12553" max="12553" width="24.42578125" style="1" customWidth="1"/>
    <col min="12554" max="12554" width="16" style="1" customWidth="1"/>
    <col min="12555" max="12555" width="22.28515625" style="1" customWidth="1"/>
    <col min="12556" max="12556" width="37.28515625" style="1" customWidth="1"/>
    <col min="12557" max="12557" width="34.28515625" style="1" customWidth="1"/>
    <col min="12558" max="12558" width="15.85546875" style="1" customWidth="1"/>
    <col min="12559" max="12559" width="15" style="1" customWidth="1"/>
    <col min="12560" max="12560" width="11.85546875" style="1" customWidth="1"/>
    <col min="12561" max="12561" width="11.140625" style="1" customWidth="1"/>
    <col min="12562" max="12562" width="11.85546875" style="1" customWidth="1"/>
    <col min="12563" max="12563" width="13.28515625" style="1" customWidth="1"/>
    <col min="12564" max="12564" width="10.42578125" style="1" customWidth="1"/>
    <col min="12565" max="12565" width="12.5703125" style="1" customWidth="1"/>
    <col min="12566" max="12566" width="12.42578125" style="1" customWidth="1"/>
    <col min="12567" max="12567" width="12.140625" style="1" customWidth="1"/>
    <col min="12568" max="12568" width="12.42578125" style="1" customWidth="1"/>
    <col min="12569" max="12569" width="12.5703125" style="1" customWidth="1"/>
    <col min="12570" max="12570" width="13.140625" style="1" customWidth="1"/>
    <col min="12571" max="12571" width="13.28515625" style="1" customWidth="1"/>
    <col min="12572" max="12572" width="11.42578125" style="1"/>
    <col min="12573" max="12573" width="15.28515625" style="1" customWidth="1"/>
    <col min="12574" max="12574" width="6.7109375" style="1" customWidth="1"/>
    <col min="12575" max="12804" width="11.42578125" style="1"/>
    <col min="12805" max="12805" width="26.7109375" style="1" customWidth="1"/>
    <col min="12806" max="12806" width="17.140625" style="1" customWidth="1"/>
    <col min="12807" max="12807" width="30.85546875" style="1" customWidth="1"/>
    <col min="12808" max="12808" width="33" style="1" customWidth="1"/>
    <col min="12809" max="12809" width="24.42578125" style="1" customWidth="1"/>
    <col min="12810" max="12810" width="16" style="1" customWidth="1"/>
    <col min="12811" max="12811" width="22.28515625" style="1" customWidth="1"/>
    <col min="12812" max="12812" width="37.28515625" style="1" customWidth="1"/>
    <col min="12813" max="12813" width="34.28515625" style="1" customWidth="1"/>
    <col min="12814" max="12814" width="15.85546875" style="1" customWidth="1"/>
    <col min="12815" max="12815" width="15" style="1" customWidth="1"/>
    <col min="12816" max="12816" width="11.85546875" style="1" customWidth="1"/>
    <col min="12817" max="12817" width="11.140625" style="1" customWidth="1"/>
    <col min="12818" max="12818" width="11.85546875" style="1" customWidth="1"/>
    <col min="12819" max="12819" width="13.28515625" style="1" customWidth="1"/>
    <col min="12820" max="12820" width="10.42578125" style="1" customWidth="1"/>
    <col min="12821" max="12821" width="12.5703125" style="1" customWidth="1"/>
    <col min="12822" max="12822" width="12.42578125" style="1" customWidth="1"/>
    <col min="12823" max="12823" width="12.140625" style="1" customWidth="1"/>
    <col min="12824" max="12824" width="12.42578125" style="1" customWidth="1"/>
    <col min="12825" max="12825" width="12.5703125" style="1" customWidth="1"/>
    <col min="12826" max="12826" width="13.140625" style="1" customWidth="1"/>
    <col min="12827" max="12827" width="13.28515625" style="1" customWidth="1"/>
    <col min="12828" max="12828" width="11.42578125" style="1"/>
    <col min="12829" max="12829" width="15.28515625" style="1" customWidth="1"/>
    <col min="12830" max="12830" width="6.7109375" style="1" customWidth="1"/>
    <col min="12831" max="13060" width="11.42578125" style="1"/>
    <col min="13061" max="13061" width="26.7109375" style="1" customWidth="1"/>
    <col min="13062" max="13062" width="17.140625" style="1" customWidth="1"/>
    <col min="13063" max="13063" width="30.85546875" style="1" customWidth="1"/>
    <col min="13064" max="13064" width="33" style="1" customWidth="1"/>
    <col min="13065" max="13065" width="24.42578125" style="1" customWidth="1"/>
    <col min="13066" max="13066" width="16" style="1" customWidth="1"/>
    <col min="13067" max="13067" width="22.28515625" style="1" customWidth="1"/>
    <col min="13068" max="13068" width="37.28515625" style="1" customWidth="1"/>
    <col min="13069" max="13069" width="34.28515625" style="1" customWidth="1"/>
    <col min="13070" max="13070" width="15.85546875" style="1" customWidth="1"/>
    <col min="13071" max="13071" width="15" style="1" customWidth="1"/>
    <col min="13072" max="13072" width="11.85546875" style="1" customWidth="1"/>
    <col min="13073" max="13073" width="11.140625" style="1" customWidth="1"/>
    <col min="13074" max="13074" width="11.85546875" style="1" customWidth="1"/>
    <col min="13075" max="13075" width="13.28515625" style="1" customWidth="1"/>
    <col min="13076" max="13076" width="10.42578125" style="1" customWidth="1"/>
    <col min="13077" max="13077" width="12.5703125" style="1" customWidth="1"/>
    <col min="13078" max="13078" width="12.42578125" style="1" customWidth="1"/>
    <col min="13079" max="13079" width="12.140625" style="1" customWidth="1"/>
    <col min="13080" max="13080" width="12.42578125" style="1" customWidth="1"/>
    <col min="13081" max="13081" width="12.5703125" style="1" customWidth="1"/>
    <col min="13082" max="13082" width="13.140625" style="1" customWidth="1"/>
    <col min="13083" max="13083" width="13.28515625" style="1" customWidth="1"/>
    <col min="13084" max="13084" width="11.42578125" style="1"/>
    <col min="13085" max="13085" width="15.28515625" style="1" customWidth="1"/>
    <col min="13086" max="13086" width="6.7109375" style="1" customWidth="1"/>
    <col min="13087" max="13316" width="11.42578125" style="1"/>
    <col min="13317" max="13317" width="26.7109375" style="1" customWidth="1"/>
    <col min="13318" max="13318" width="17.140625" style="1" customWidth="1"/>
    <col min="13319" max="13319" width="30.85546875" style="1" customWidth="1"/>
    <col min="13320" max="13320" width="33" style="1" customWidth="1"/>
    <col min="13321" max="13321" width="24.42578125" style="1" customWidth="1"/>
    <col min="13322" max="13322" width="16" style="1" customWidth="1"/>
    <col min="13323" max="13323" width="22.28515625" style="1" customWidth="1"/>
    <col min="13324" max="13324" width="37.28515625" style="1" customWidth="1"/>
    <col min="13325" max="13325" width="34.28515625" style="1" customWidth="1"/>
    <col min="13326" max="13326" width="15.85546875" style="1" customWidth="1"/>
    <col min="13327" max="13327" width="15" style="1" customWidth="1"/>
    <col min="13328" max="13328" width="11.85546875" style="1" customWidth="1"/>
    <col min="13329" max="13329" width="11.140625" style="1" customWidth="1"/>
    <col min="13330" max="13330" width="11.85546875" style="1" customWidth="1"/>
    <col min="13331" max="13331" width="13.28515625" style="1" customWidth="1"/>
    <col min="13332" max="13332" width="10.42578125" style="1" customWidth="1"/>
    <col min="13333" max="13333" width="12.5703125" style="1" customWidth="1"/>
    <col min="13334" max="13334" width="12.42578125" style="1" customWidth="1"/>
    <col min="13335" max="13335" width="12.140625" style="1" customWidth="1"/>
    <col min="13336" max="13336" width="12.42578125" style="1" customWidth="1"/>
    <col min="13337" max="13337" width="12.5703125" style="1" customWidth="1"/>
    <col min="13338" max="13338" width="13.140625" style="1" customWidth="1"/>
    <col min="13339" max="13339" width="13.28515625" style="1" customWidth="1"/>
    <col min="13340" max="13340" width="11.42578125" style="1"/>
    <col min="13341" max="13341" width="15.28515625" style="1" customWidth="1"/>
    <col min="13342" max="13342" width="6.7109375" style="1" customWidth="1"/>
    <col min="13343" max="13572" width="11.42578125" style="1"/>
    <col min="13573" max="13573" width="26.7109375" style="1" customWidth="1"/>
    <col min="13574" max="13574" width="17.140625" style="1" customWidth="1"/>
    <col min="13575" max="13575" width="30.85546875" style="1" customWidth="1"/>
    <col min="13576" max="13576" width="33" style="1" customWidth="1"/>
    <col min="13577" max="13577" width="24.42578125" style="1" customWidth="1"/>
    <col min="13578" max="13578" width="16" style="1" customWidth="1"/>
    <col min="13579" max="13579" width="22.28515625" style="1" customWidth="1"/>
    <col min="13580" max="13580" width="37.28515625" style="1" customWidth="1"/>
    <col min="13581" max="13581" width="34.28515625" style="1" customWidth="1"/>
    <col min="13582" max="13582" width="15.85546875" style="1" customWidth="1"/>
    <col min="13583" max="13583" width="15" style="1" customWidth="1"/>
    <col min="13584" max="13584" width="11.85546875" style="1" customWidth="1"/>
    <col min="13585" max="13585" width="11.140625" style="1" customWidth="1"/>
    <col min="13586" max="13586" width="11.85546875" style="1" customWidth="1"/>
    <col min="13587" max="13587" width="13.28515625" style="1" customWidth="1"/>
    <col min="13588" max="13588" width="10.42578125" style="1" customWidth="1"/>
    <col min="13589" max="13589" width="12.5703125" style="1" customWidth="1"/>
    <col min="13590" max="13590" width="12.42578125" style="1" customWidth="1"/>
    <col min="13591" max="13591" width="12.140625" style="1" customWidth="1"/>
    <col min="13592" max="13592" width="12.42578125" style="1" customWidth="1"/>
    <col min="13593" max="13593" width="12.5703125" style="1" customWidth="1"/>
    <col min="13594" max="13594" width="13.140625" style="1" customWidth="1"/>
    <col min="13595" max="13595" width="13.28515625" style="1" customWidth="1"/>
    <col min="13596" max="13596" width="11.42578125" style="1"/>
    <col min="13597" max="13597" width="15.28515625" style="1" customWidth="1"/>
    <col min="13598" max="13598" width="6.7109375" style="1" customWidth="1"/>
    <col min="13599" max="13828" width="11.42578125" style="1"/>
    <col min="13829" max="13829" width="26.7109375" style="1" customWidth="1"/>
    <col min="13830" max="13830" width="17.140625" style="1" customWidth="1"/>
    <col min="13831" max="13831" width="30.85546875" style="1" customWidth="1"/>
    <col min="13832" max="13832" width="33" style="1" customWidth="1"/>
    <col min="13833" max="13833" width="24.42578125" style="1" customWidth="1"/>
    <col min="13834" max="13834" width="16" style="1" customWidth="1"/>
    <col min="13835" max="13835" width="22.28515625" style="1" customWidth="1"/>
    <col min="13836" max="13836" width="37.28515625" style="1" customWidth="1"/>
    <col min="13837" max="13837" width="34.28515625" style="1" customWidth="1"/>
    <col min="13838" max="13838" width="15.85546875" style="1" customWidth="1"/>
    <col min="13839" max="13839" width="15" style="1" customWidth="1"/>
    <col min="13840" max="13840" width="11.85546875" style="1" customWidth="1"/>
    <col min="13841" max="13841" width="11.140625" style="1" customWidth="1"/>
    <col min="13842" max="13842" width="11.85546875" style="1" customWidth="1"/>
    <col min="13843" max="13843" width="13.28515625" style="1" customWidth="1"/>
    <col min="13844" max="13844" width="10.42578125" style="1" customWidth="1"/>
    <col min="13845" max="13845" width="12.5703125" style="1" customWidth="1"/>
    <col min="13846" max="13846" width="12.42578125" style="1" customWidth="1"/>
    <col min="13847" max="13847" width="12.140625" style="1" customWidth="1"/>
    <col min="13848" max="13848" width="12.42578125" style="1" customWidth="1"/>
    <col min="13849" max="13849" width="12.5703125" style="1" customWidth="1"/>
    <col min="13850" max="13850" width="13.140625" style="1" customWidth="1"/>
    <col min="13851" max="13851" width="13.28515625" style="1" customWidth="1"/>
    <col min="13852" max="13852" width="11.42578125" style="1"/>
    <col min="13853" max="13853" width="15.28515625" style="1" customWidth="1"/>
    <col min="13854" max="13854" width="6.7109375" style="1" customWidth="1"/>
    <col min="13855" max="14084" width="11.42578125" style="1"/>
    <col min="14085" max="14085" width="26.7109375" style="1" customWidth="1"/>
    <col min="14086" max="14086" width="17.140625" style="1" customWidth="1"/>
    <col min="14087" max="14087" width="30.85546875" style="1" customWidth="1"/>
    <col min="14088" max="14088" width="33" style="1" customWidth="1"/>
    <col min="14089" max="14089" width="24.42578125" style="1" customWidth="1"/>
    <col min="14090" max="14090" width="16" style="1" customWidth="1"/>
    <col min="14091" max="14091" width="22.28515625" style="1" customWidth="1"/>
    <col min="14092" max="14092" width="37.28515625" style="1" customWidth="1"/>
    <col min="14093" max="14093" width="34.28515625" style="1" customWidth="1"/>
    <col min="14094" max="14094" width="15.85546875" style="1" customWidth="1"/>
    <col min="14095" max="14095" width="15" style="1" customWidth="1"/>
    <col min="14096" max="14096" width="11.85546875" style="1" customWidth="1"/>
    <col min="14097" max="14097" width="11.140625" style="1" customWidth="1"/>
    <col min="14098" max="14098" width="11.85546875" style="1" customWidth="1"/>
    <col min="14099" max="14099" width="13.28515625" style="1" customWidth="1"/>
    <col min="14100" max="14100" width="10.42578125" style="1" customWidth="1"/>
    <col min="14101" max="14101" width="12.5703125" style="1" customWidth="1"/>
    <col min="14102" max="14102" width="12.42578125" style="1" customWidth="1"/>
    <col min="14103" max="14103" width="12.140625" style="1" customWidth="1"/>
    <col min="14104" max="14104" width="12.42578125" style="1" customWidth="1"/>
    <col min="14105" max="14105" width="12.5703125" style="1" customWidth="1"/>
    <col min="14106" max="14106" width="13.140625" style="1" customWidth="1"/>
    <col min="14107" max="14107" width="13.28515625" style="1" customWidth="1"/>
    <col min="14108" max="14108" width="11.42578125" style="1"/>
    <col min="14109" max="14109" width="15.28515625" style="1" customWidth="1"/>
    <col min="14110" max="14110" width="6.7109375" style="1" customWidth="1"/>
    <col min="14111" max="14340" width="11.42578125" style="1"/>
    <col min="14341" max="14341" width="26.7109375" style="1" customWidth="1"/>
    <col min="14342" max="14342" width="17.140625" style="1" customWidth="1"/>
    <col min="14343" max="14343" width="30.85546875" style="1" customWidth="1"/>
    <col min="14344" max="14344" width="33" style="1" customWidth="1"/>
    <col min="14345" max="14345" width="24.42578125" style="1" customWidth="1"/>
    <col min="14346" max="14346" width="16" style="1" customWidth="1"/>
    <col min="14347" max="14347" width="22.28515625" style="1" customWidth="1"/>
    <col min="14348" max="14348" width="37.28515625" style="1" customWidth="1"/>
    <col min="14349" max="14349" width="34.28515625" style="1" customWidth="1"/>
    <col min="14350" max="14350" width="15.85546875" style="1" customWidth="1"/>
    <col min="14351" max="14351" width="15" style="1" customWidth="1"/>
    <col min="14352" max="14352" width="11.85546875" style="1" customWidth="1"/>
    <col min="14353" max="14353" width="11.140625" style="1" customWidth="1"/>
    <col min="14354" max="14354" width="11.85546875" style="1" customWidth="1"/>
    <col min="14355" max="14355" width="13.28515625" style="1" customWidth="1"/>
    <col min="14356" max="14356" width="10.42578125" style="1" customWidth="1"/>
    <col min="14357" max="14357" width="12.5703125" style="1" customWidth="1"/>
    <col min="14358" max="14358" width="12.42578125" style="1" customWidth="1"/>
    <col min="14359" max="14359" width="12.140625" style="1" customWidth="1"/>
    <col min="14360" max="14360" width="12.42578125" style="1" customWidth="1"/>
    <col min="14361" max="14361" width="12.5703125" style="1" customWidth="1"/>
    <col min="14362" max="14362" width="13.140625" style="1" customWidth="1"/>
    <col min="14363" max="14363" width="13.28515625" style="1" customWidth="1"/>
    <col min="14364" max="14364" width="11.42578125" style="1"/>
    <col min="14365" max="14365" width="15.28515625" style="1" customWidth="1"/>
    <col min="14366" max="14366" width="6.7109375" style="1" customWidth="1"/>
    <col min="14367" max="14596" width="11.42578125" style="1"/>
    <col min="14597" max="14597" width="26.7109375" style="1" customWidth="1"/>
    <col min="14598" max="14598" width="17.140625" style="1" customWidth="1"/>
    <col min="14599" max="14599" width="30.85546875" style="1" customWidth="1"/>
    <col min="14600" max="14600" width="33" style="1" customWidth="1"/>
    <col min="14601" max="14601" width="24.42578125" style="1" customWidth="1"/>
    <col min="14602" max="14602" width="16" style="1" customWidth="1"/>
    <col min="14603" max="14603" width="22.28515625" style="1" customWidth="1"/>
    <col min="14604" max="14604" width="37.28515625" style="1" customWidth="1"/>
    <col min="14605" max="14605" width="34.28515625" style="1" customWidth="1"/>
    <col min="14606" max="14606" width="15.85546875" style="1" customWidth="1"/>
    <col min="14607" max="14607" width="15" style="1" customWidth="1"/>
    <col min="14608" max="14608" width="11.85546875" style="1" customWidth="1"/>
    <col min="14609" max="14609" width="11.140625" style="1" customWidth="1"/>
    <col min="14610" max="14610" width="11.85546875" style="1" customWidth="1"/>
    <col min="14611" max="14611" width="13.28515625" style="1" customWidth="1"/>
    <col min="14612" max="14612" width="10.42578125" style="1" customWidth="1"/>
    <col min="14613" max="14613" width="12.5703125" style="1" customWidth="1"/>
    <col min="14614" max="14614" width="12.42578125" style="1" customWidth="1"/>
    <col min="14615" max="14615" width="12.140625" style="1" customWidth="1"/>
    <col min="14616" max="14616" width="12.42578125" style="1" customWidth="1"/>
    <col min="14617" max="14617" width="12.5703125" style="1" customWidth="1"/>
    <col min="14618" max="14618" width="13.140625" style="1" customWidth="1"/>
    <col min="14619" max="14619" width="13.28515625" style="1" customWidth="1"/>
    <col min="14620" max="14620" width="11.42578125" style="1"/>
    <col min="14621" max="14621" width="15.28515625" style="1" customWidth="1"/>
    <col min="14622" max="14622" width="6.7109375" style="1" customWidth="1"/>
    <col min="14623" max="14852" width="11.42578125" style="1"/>
    <col min="14853" max="14853" width="26.7109375" style="1" customWidth="1"/>
    <col min="14854" max="14854" width="17.140625" style="1" customWidth="1"/>
    <col min="14855" max="14855" width="30.85546875" style="1" customWidth="1"/>
    <col min="14856" max="14856" width="33" style="1" customWidth="1"/>
    <col min="14857" max="14857" width="24.42578125" style="1" customWidth="1"/>
    <col min="14858" max="14858" width="16" style="1" customWidth="1"/>
    <col min="14859" max="14859" width="22.28515625" style="1" customWidth="1"/>
    <col min="14860" max="14860" width="37.28515625" style="1" customWidth="1"/>
    <col min="14861" max="14861" width="34.28515625" style="1" customWidth="1"/>
    <col min="14862" max="14862" width="15.85546875" style="1" customWidth="1"/>
    <col min="14863" max="14863" width="15" style="1" customWidth="1"/>
    <col min="14864" max="14864" width="11.85546875" style="1" customWidth="1"/>
    <col min="14865" max="14865" width="11.140625" style="1" customWidth="1"/>
    <col min="14866" max="14866" width="11.85546875" style="1" customWidth="1"/>
    <col min="14867" max="14867" width="13.28515625" style="1" customWidth="1"/>
    <col min="14868" max="14868" width="10.42578125" style="1" customWidth="1"/>
    <col min="14869" max="14869" width="12.5703125" style="1" customWidth="1"/>
    <col min="14870" max="14870" width="12.42578125" style="1" customWidth="1"/>
    <col min="14871" max="14871" width="12.140625" style="1" customWidth="1"/>
    <col min="14872" max="14872" width="12.42578125" style="1" customWidth="1"/>
    <col min="14873" max="14873" width="12.5703125" style="1" customWidth="1"/>
    <col min="14874" max="14874" width="13.140625" style="1" customWidth="1"/>
    <col min="14875" max="14875" width="13.28515625" style="1" customWidth="1"/>
    <col min="14876" max="14876" width="11.42578125" style="1"/>
    <col min="14877" max="14877" width="15.28515625" style="1" customWidth="1"/>
    <col min="14878" max="14878" width="6.7109375" style="1" customWidth="1"/>
    <col min="14879" max="15108" width="11.42578125" style="1"/>
    <col min="15109" max="15109" width="26.7109375" style="1" customWidth="1"/>
    <col min="15110" max="15110" width="17.140625" style="1" customWidth="1"/>
    <col min="15111" max="15111" width="30.85546875" style="1" customWidth="1"/>
    <col min="15112" max="15112" width="33" style="1" customWidth="1"/>
    <col min="15113" max="15113" width="24.42578125" style="1" customWidth="1"/>
    <col min="15114" max="15114" width="16" style="1" customWidth="1"/>
    <col min="15115" max="15115" width="22.28515625" style="1" customWidth="1"/>
    <col min="15116" max="15116" width="37.28515625" style="1" customWidth="1"/>
    <col min="15117" max="15117" width="34.28515625" style="1" customWidth="1"/>
    <col min="15118" max="15118" width="15.85546875" style="1" customWidth="1"/>
    <col min="15119" max="15119" width="15" style="1" customWidth="1"/>
    <col min="15120" max="15120" width="11.85546875" style="1" customWidth="1"/>
    <col min="15121" max="15121" width="11.140625" style="1" customWidth="1"/>
    <col min="15122" max="15122" width="11.85546875" style="1" customWidth="1"/>
    <col min="15123" max="15123" width="13.28515625" style="1" customWidth="1"/>
    <col min="15124" max="15124" width="10.42578125" style="1" customWidth="1"/>
    <col min="15125" max="15125" width="12.5703125" style="1" customWidth="1"/>
    <col min="15126" max="15126" width="12.42578125" style="1" customWidth="1"/>
    <col min="15127" max="15127" width="12.140625" style="1" customWidth="1"/>
    <col min="15128" max="15128" width="12.42578125" style="1" customWidth="1"/>
    <col min="15129" max="15129" width="12.5703125" style="1" customWidth="1"/>
    <col min="15130" max="15130" width="13.140625" style="1" customWidth="1"/>
    <col min="15131" max="15131" width="13.28515625" style="1" customWidth="1"/>
    <col min="15132" max="15132" width="11.42578125" style="1"/>
    <col min="15133" max="15133" width="15.28515625" style="1" customWidth="1"/>
    <col min="15134" max="15134" width="6.7109375" style="1" customWidth="1"/>
    <col min="15135" max="15364" width="11.42578125" style="1"/>
    <col min="15365" max="15365" width="26.7109375" style="1" customWidth="1"/>
    <col min="15366" max="15366" width="17.140625" style="1" customWidth="1"/>
    <col min="15367" max="15367" width="30.85546875" style="1" customWidth="1"/>
    <col min="15368" max="15368" width="33" style="1" customWidth="1"/>
    <col min="15369" max="15369" width="24.42578125" style="1" customWidth="1"/>
    <col min="15370" max="15370" width="16" style="1" customWidth="1"/>
    <col min="15371" max="15371" width="22.28515625" style="1" customWidth="1"/>
    <col min="15372" max="15372" width="37.28515625" style="1" customWidth="1"/>
    <col min="15373" max="15373" width="34.28515625" style="1" customWidth="1"/>
    <col min="15374" max="15374" width="15.85546875" style="1" customWidth="1"/>
    <col min="15375" max="15375" width="15" style="1" customWidth="1"/>
    <col min="15376" max="15376" width="11.85546875" style="1" customWidth="1"/>
    <col min="15377" max="15377" width="11.140625" style="1" customWidth="1"/>
    <col min="15378" max="15378" width="11.85546875" style="1" customWidth="1"/>
    <col min="15379" max="15379" width="13.28515625" style="1" customWidth="1"/>
    <col min="15380" max="15380" width="10.42578125" style="1" customWidth="1"/>
    <col min="15381" max="15381" width="12.5703125" style="1" customWidth="1"/>
    <col min="15382" max="15382" width="12.42578125" style="1" customWidth="1"/>
    <col min="15383" max="15383" width="12.140625" style="1" customWidth="1"/>
    <col min="15384" max="15384" width="12.42578125" style="1" customWidth="1"/>
    <col min="15385" max="15385" width="12.5703125" style="1" customWidth="1"/>
    <col min="15386" max="15386" width="13.140625" style="1" customWidth="1"/>
    <col min="15387" max="15387" width="13.28515625" style="1" customWidth="1"/>
    <col min="15388" max="15388" width="11.42578125" style="1"/>
    <col min="15389" max="15389" width="15.28515625" style="1" customWidth="1"/>
    <col min="15390" max="15390" width="6.7109375" style="1" customWidth="1"/>
    <col min="15391" max="15620" width="11.42578125" style="1"/>
    <col min="15621" max="15621" width="26.7109375" style="1" customWidth="1"/>
    <col min="15622" max="15622" width="17.140625" style="1" customWidth="1"/>
    <col min="15623" max="15623" width="30.85546875" style="1" customWidth="1"/>
    <col min="15624" max="15624" width="33" style="1" customWidth="1"/>
    <col min="15625" max="15625" width="24.42578125" style="1" customWidth="1"/>
    <col min="15626" max="15626" width="16" style="1" customWidth="1"/>
    <col min="15627" max="15627" width="22.28515625" style="1" customWidth="1"/>
    <col min="15628" max="15628" width="37.28515625" style="1" customWidth="1"/>
    <col min="15629" max="15629" width="34.28515625" style="1" customWidth="1"/>
    <col min="15630" max="15630" width="15.85546875" style="1" customWidth="1"/>
    <col min="15631" max="15631" width="15" style="1" customWidth="1"/>
    <col min="15632" max="15632" width="11.85546875" style="1" customWidth="1"/>
    <col min="15633" max="15633" width="11.140625" style="1" customWidth="1"/>
    <col min="15634" max="15634" width="11.85546875" style="1" customWidth="1"/>
    <col min="15635" max="15635" width="13.28515625" style="1" customWidth="1"/>
    <col min="15636" max="15636" width="10.42578125" style="1" customWidth="1"/>
    <col min="15637" max="15637" width="12.5703125" style="1" customWidth="1"/>
    <col min="15638" max="15638" width="12.42578125" style="1" customWidth="1"/>
    <col min="15639" max="15639" width="12.140625" style="1" customWidth="1"/>
    <col min="15640" max="15640" width="12.42578125" style="1" customWidth="1"/>
    <col min="15641" max="15641" width="12.5703125" style="1" customWidth="1"/>
    <col min="15642" max="15642" width="13.140625" style="1" customWidth="1"/>
    <col min="15643" max="15643" width="13.28515625" style="1" customWidth="1"/>
    <col min="15644" max="15644" width="11.42578125" style="1"/>
    <col min="15645" max="15645" width="15.28515625" style="1" customWidth="1"/>
    <col min="15646" max="15646" width="6.7109375" style="1" customWidth="1"/>
    <col min="15647" max="15876" width="11.42578125" style="1"/>
    <col min="15877" max="15877" width="26.7109375" style="1" customWidth="1"/>
    <col min="15878" max="15878" width="17.140625" style="1" customWidth="1"/>
    <col min="15879" max="15879" width="30.85546875" style="1" customWidth="1"/>
    <col min="15880" max="15880" width="33" style="1" customWidth="1"/>
    <col min="15881" max="15881" width="24.42578125" style="1" customWidth="1"/>
    <col min="15882" max="15882" width="16" style="1" customWidth="1"/>
    <col min="15883" max="15883" width="22.28515625" style="1" customWidth="1"/>
    <col min="15884" max="15884" width="37.28515625" style="1" customWidth="1"/>
    <col min="15885" max="15885" width="34.28515625" style="1" customWidth="1"/>
    <col min="15886" max="15886" width="15.85546875" style="1" customWidth="1"/>
    <col min="15887" max="15887" width="15" style="1" customWidth="1"/>
    <col min="15888" max="15888" width="11.85546875" style="1" customWidth="1"/>
    <col min="15889" max="15889" width="11.140625" style="1" customWidth="1"/>
    <col min="15890" max="15890" width="11.85546875" style="1" customWidth="1"/>
    <col min="15891" max="15891" width="13.28515625" style="1" customWidth="1"/>
    <col min="15892" max="15892" width="10.42578125" style="1" customWidth="1"/>
    <col min="15893" max="15893" width="12.5703125" style="1" customWidth="1"/>
    <col min="15894" max="15894" width="12.42578125" style="1" customWidth="1"/>
    <col min="15895" max="15895" width="12.140625" style="1" customWidth="1"/>
    <col min="15896" max="15896" width="12.42578125" style="1" customWidth="1"/>
    <col min="15897" max="15897" width="12.5703125" style="1" customWidth="1"/>
    <col min="15898" max="15898" width="13.140625" style="1" customWidth="1"/>
    <col min="15899" max="15899" width="13.28515625" style="1" customWidth="1"/>
    <col min="15900" max="15900" width="11.42578125" style="1"/>
    <col min="15901" max="15901" width="15.28515625" style="1" customWidth="1"/>
    <col min="15902" max="15902" width="6.7109375" style="1" customWidth="1"/>
    <col min="15903" max="16132" width="11.42578125" style="1"/>
    <col min="16133" max="16133" width="26.7109375" style="1" customWidth="1"/>
    <col min="16134" max="16134" width="17.140625" style="1" customWidth="1"/>
    <col min="16135" max="16135" width="30.85546875" style="1" customWidth="1"/>
    <col min="16136" max="16136" width="33" style="1" customWidth="1"/>
    <col min="16137" max="16137" width="24.42578125" style="1" customWidth="1"/>
    <col min="16138" max="16138" width="16" style="1" customWidth="1"/>
    <col min="16139" max="16139" width="22.28515625" style="1" customWidth="1"/>
    <col min="16140" max="16140" width="37.28515625" style="1" customWidth="1"/>
    <col min="16141" max="16141" width="34.28515625" style="1" customWidth="1"/>
    <col min="16142" max="16142" width="15.85546875" style="1" customWidth="1"/>
    <col min="16143" max="16143" width="15" style="1" customWidth="1"/>
    <col min="16144" max="16144" width="11.85546875" style="1" customWidth="1"/>
    <col min="16145" max="16145" width="11.140625" style="1" customWidth="1"/>
    <col min="16146" max="16146" width="11.85546875" style="1" customWidth="1"/>
    <col min="16147" max="16147" width="13.28515625" style="1" customWidth="1"/>
    <col min="16148" max="16148" width="10.42578125" style="1" customWidth="1"/>
    <col min="16149" max="16149" width="12.5703125" style="1" customWidth="1"/>
    <col min="16150" max="16150" width="12.42578125" style="1" customWidth="1"/>
    <col min="16151" max="16151" width="12.140625" style="1" customWidth="1"/>
    <col min="16152" max="16152" width="12.42578125" style="1" customWidth="1"/>
    <col min="16153" max="16153" width="12.5703125" style="1" customWidth="1"/>
    <col min="16154" max="16154" width="13.140625" style="1" customWidth="1"/>
    <col min="16155" max="16155" width="13.28515625" style="1" customWidth="1"/>
    <col min="16156" max="16156" width="11.42578125" style="1"/>
    <col min="16157" max="16157" width="15.28515625" style="1" customWidth="1"/>
    <col min="16158" max="16158" width="6.7109375" style="1" customWidth="1"/>
    <col min="16159" max="16384" width="11.42578125" style="1"/>
  </cols>
  <sheetData>
    <row r="1" spans="1:29" ht="25.5" customHeight="1" x14ac:dyDescent="0.25"/>
    <row r="2" spans="1:29" ht="25.5" customHeight="1" x14ac:dyDescent="0.25"/>
    <row r="3" spans="1:29" ht="25.5" customHeight="1" x14ac:dyDescent="0.25"/>
    <row r="4" spans="1:29" ht="25.5" customHeight="1" x14ac:dyDescent="0.25"/>
    <row r="5" spans="1:29" ht="25.5" customHeight="1" x14ac:dyDescent="0.25"/>
    <row r="6" spans="1:29" ht="25.5" customHeight="1" x14ac:dyDescent="0.25"/>
    <row r="7" spans="1:29" ht="25.5" customHeight="1" thickBot="1" x14ac:dyDescent="0.3"/>
    <row r="8" spans="1:29" ht="25.5" customHeight="1" x14ac:dyDescent="0.25">
      <c r="A8" s="685" t="s">
        <v>0</v>
      </c>
      <c r="B8" s="686"/>
      <c r="C8" s="686"/>
      <c r="D8" s="686"/>
      <c r="E8" s="687"/>
    </row>
    <row r="9" spans="1:29" ht="24" customHeight="1" x14ac:dyDescent="0.25">
      <c r="A9" s="29" t="s">
        <v>1</v>
      </c>
      <c r="B9" s="688" t="s">
        <v>2</v>
      </c>
      <c r="C9" s="689"/>
      <c r="D9" s="688" t="s">
        <v>3</v>
      </c>
      <c r="E9" s="690"/>
      <c r="F9" s="55"/>
      <c r="G9" s="2"/>
      <c r="H9" s="2"/>
      <c r="I9" s="2"/>
      <c r="J9" s="2"/>
      <c r="K9" s="2"/>
      <c r="L9" s="2"/>
      <c r="M9" s="2"/>
      <c r="N9" s="2"/>
      <c r="O9" s="2"/>
      <c r="P9" s="2"/>
      <c r="Q9" s="2"/>
      <c r="R9" s="2"/>
      <c r="S9" s="2"/>
      <c r="T9" s="2"/>
      <c r="U9" s="2"/>
      <c r="V9" s="2"/>
      <c r="W9" s="2"/>
      <c r="X9" s="2"/>
      <c r="Y9" s="2"/>
      <c r="Z9" s="2"/>
      <c r="AA9" s="2"/>
      <c r="AB9" s="2"/>
      <c r="AC9" s="2"/>
    </row>
    <row r="10" spans="1:29" ht="46.5" customHeight="1" thickBot="1" x14ac:dyDescent="0.3">
      <c r="A10" s="30" t="s">
        <v>24</v>
      </c>
      <c r="B10" s="691" t="s">
        <v>25</v>
      </c>
      <c r="C10" s="692"/>
      <c r="D10" s="691" t="s">
        <v>55</v>
      </c>
      <c r="E10" s="693"/>
      <c r="F10" s="55"/>
      <c r="G10" s="2"/>
      <c r="H10" s="2"/>
      <c r="I10" s="2"/>
      <c r="J10" s="2"/>
      <c r="K10" s="2"/>
      <c r="L10" s="2"/>
      <c r="M10" s="2"/>
      <c r="N10" s="2"/>
      <c r="O10" s="2"/>
      <c r="P10" s="2"/>
      <c r="Q10" s="2"/>
      <c r="R10" s="2"/>
      <c r="S10" s="2"/>
      <c r="T10" s="2"/>
      <c r="U10" s="2"/>
      <c r="V10" s="2"/>
      <c r="W10" s="2"/>
      <c r="X10" s="2"/>
      <c r="Y10" s="2"/>
      <c r="Z10" s="2"/>
      <c r="AA10" s="2"/>
      <c r="AB10" s="2"/>
      <c r="AC10" s="2"/>
    </row>
    <row r="11" spans="1:29" ht="19.5" customHeight="1" thickBot="1" x14ac:dyDescent="0.3">
      <c r="F11" s="55"/>
      <c r="G11" s="2"/>
      <c r="H11" s="2"/>
      <c r="I11" s="2"/>
      <c r="J11" s="2"/>
      <c r="K11" s="2"/>
      <c r="L11" s="2"/>
      <c r="M11" s="2"/>
      <c r="N11" s="2"/>
      <c r="O11" s="2"/>
      <c r="P11" s="2"/>
      <c r="Q11" s="2"/>
      <c r="R11" s="2"/>
      <c r="S11" s="2"/>
      <c r="T11" s="2"/>
      <c r="U11" s="2"/>
      <c r="V11" s="2"/>
      <c r="W11" s="2"/>
      <c r="X11" s="2"/>
      <c r="Y11" s="2"/>
      <c r="Z11" s="2"/>
      <c r="AA11" s="2"/>
      <c r="AB11" s="2"/>
      <c r="AC11" s="2"/>
    </row>
    <row r="12" spans="1:29" ht="26.25" customHeight="1" thickBot="1" x14ac:dyDescent="0.3">
      <c r="A12" s="694" t="s">
        <v>4</v>
      </c>
      <c r="B12" s="697" t="s">
        <v>5</v>
      </c>
      <c r="C12" s="694" t="s">
        <v>6</v>
      </c>
      <c r="D12" s="697" t="s">
        <v>7</v>
      </c>
      <c r="E12" s="694" t="s">
        <v>8</v>
      </c>
      <c r="F12" s="709" t="s">
        <v>9</v>
      </c>
      <c r="G12" s="697" t="s">
        <v>27</v>
      </c>
      <c r="H12" s="709" t="s">
        <v>10</v>
      </c>
      <c r="I12" s="694" t="s">
        <v>11</v>
      </c>
      <c r="J12" s="700" t="s">
        <v>12</v>
      </c>
      <c r="K12" s="701"/>
      <c r="L12" s="701"/>
      <c r="M12" s="702"/>
      <c r="N12" s="700" t="s">
        <v>13</v>
      </c>
      <c r="O12" s="701"/>
      <c r="P12" s="701"/>
      <c r="Q12" s="702"/>
      <c r="R12" s="700" t="s">
        <v>14</v>
      </c>
      <c r="S12" s="701"/>
      <c r="T12" s="701"/>
      <c r="U12" s="702"/>
      <c r="V12" s="700" t="s">
        <v>213</v>
      </c>
      <c r="W12" s="701"/>
      <c r="X12" s="701"/>
      <c r="Y12" s="702"/>
      <c r="Z12" s="700" t="s">
        <v>16</v>
      </c>
      <c r="AA12" s="701"/>
      <c r="AB12" s="701"/>
      <c r="AC12" s="702"/>
    </row>
    <row r="13" spans="1:29" ht="21" customHeight="1" thickBot="1" x14ac:dyDescent="0.3">
      <c r="A13" s="695"/>
      <c r="B13" s="698"/>
      <c r="C13" s="695"/>
      <c r="D13" s="698"/>
      <c r="E13" s="695"/>
      <c r="F13" s="710"/>
      <c r="G13" s="698"/>
      <c r="H13" s="710"/>
      <c r="I13" s="695"/>
      <c r="J13" s="703" t="s">
        <v>15</v>
      </c>
      <c r="K13" s="704"/>
      <c r="L13" s="704"/>
      <c r="M13" s="705"/>
      <c r="N13" s="703" t="s">
        <v>15</v>
      </c>
      <c r="O13" s="704"/>
      <c r="P13" s="704"/>
      <c r="Q13" s="705"/>
      <c r="R13" s="703" t="s">
        <v>15</v>
      </c>
      <c r="S13" s="704"/>
      <c r="T13" s="704"/>
      <c r="U13" s="705"/>
      <c r="V13" s="703" t="s">
        <v>15</v>
      </c>
      <c r="W13" s="704"/>
      <c r="X13" s="704"/>
      <c r="Y13" s="705"/>
      <c r="Z13" s="706" t="s">
        <v>15</v>
      </c>
      <c r="AA13" s="707"/>
      <c r="AB13" s="707"/>
      <c r="AC13" s="708"/>
    </row>
    <row r="14" spans="1:29" ht="21" customHeight="1" thickBot="1" x14ac:dyDescent="0.3">
      <c r="A14" s="696"/>
      <c r="B14" s="699"/>
      <c r="C14" s="696"/>
      <c r="D14" s="699"/>
      <c r="E14" s="696"/>
      <c r="F14" s="711"/>
      <c r="G14" s="699"/>
      <c r="H14" s="711"/>
      <c r="I14" s="696"/>
      <c r="J14" s="3" t="s">
        <v>28</v>
      </c>
      <c r="K14" s="4" t="s">
        <v>29</v>
      </c>
      <c r="L14" s="4" t="s">
        <v>30</v>
      </c>
      <c r="M14" s="5" t="s">
        <v>31</v>
      </c>
      <c r="N14" s="3" t="s">
        <v>28</v>
      </c>
      <c r="O14" s="4" t="s">
        <v>29</v>
      </c>
      <c r="P14" s="4" t="s">
        <v>32</v>
      </c>
      <c r="Q14" s="5" t="s">
        <v>31</v>
      </c>
      <c r="R14" s="3" t="s">
        <v>28</v>
      </c>
      <c r="S14" s="4" t="s">
        <v>29</v>
      </c>
      <c r="T14" s="4" t="s">
        <v>32</v>
      </c>
      <c r="U14" s="5" t="s">
        <v>31</v>
      </c>
      <c r="V14" s="3" t="s">
        <v>28</v>
      </c>
      <c r="W14" s="4" t="s">
        <v>29</v>
      </c>
      <c r="X14" s="4" t="s">
        <v>32</v>
      </c>
      <c r="Y14" s="5" t="s">
        <v>31</v>
      </c>
      <c r="Z14" s="3" t="s">
        <v>28</v>
      </c>
      <c r="AA14" s="4" t="s">
        <v>29</v>
      </c>
      <c r="AB14" s="4" t="s">
        <v>32</v>
      </c>
      <c r="AC14" s="5" t="s">
        <v>31</v>
      </c>
    </row>
    <row r="15" spans="1:29" ht="26.1" customHeight="1" x14ac:dyDescent="0.25">
      <c r="A15" s="754" t="s">
        <v>104</v>
      </c>
      <c r="B15" s="745">
        <v>15498</v>
      </c>
      <c r="C15" s="748" t="s">
        <v>56</v>
      </c>
      <c r="D15" s="751" t="s">
        <v>57</v>
      </c>
      <c r="E15" s="458" t="s">
        <v>187</v>
      </c>
      <c r="F15" s="721">
        <v>20800</v>
      </c>
      <c r="G15" s="499" t="s">
        <v>188</v>
      </c>
      <c r="H15" s="712" t="s">
        <v>17</v>
      </c>
      <c r="I15" s="31" t="s">
        <v>35</v>
      </c>
      <c r="J15" s="23">
        <v>2</v>
      </c>
      <c r="K15" s="24">
        <v>4</v>
      </c>
      <c r="L15" s="24">
        <v>0</v>
      </c>
      <c r="M15" s="141">
        <f>SUM(J15:L15)</f>
        <v>6</v>
      </c>
      <c r="N15" s="23">
        <v>2</v>
      </c>
      <c r="O15" s="24">
        <v>1</v>
      </c>
      <c r="P15" s="24">
        <v>0</v>
      </c>
      <c r="Q15" s="141">
        <f>SUM(N15:P15)</f>
        <v>3</v>
      </c>
      <c r="R15" s="23">
        <v>3</v>
      </c>
      <c r="S15" s="24">
        <v>4</v>
      </c>
      <c r="T15" s="24">
        <v>0</v>
      </c>
      <c r="U15" s="141">
        <f>SUM(R15:T15)</f>
        <v>7</v>
      </c>
      <c r="V15" s="23">
        <v>0</v>
      </c>
      <c r="W15" s="24">
        <v>11</v>
      </c>
      <c r="X15" s="24">
        <v>0</v>
      </c>
      <c r="Y15" s="27">
        <f>SUM(V15:X15)</f>
        <v>11</v>
      </c>
      <c r="Z15" s="23">
        <f>J15+N15+R15+V15</f>
        <v>7</v>
      </c>
      <c r="AA15" s="24">
        <f>K15+O15+S15+W15</f>
        <v>20</v>
      </c>
      <c r="AB15" s="24">
        <f>L15+P15+T15+X15</f>
        <v>0</v>
      </c>
      <c r="AC15" s="25">
        <f>SUM(Z15:AB15)</f>
        <v>27</v>
      </c>
    </row>
    <row r="16" spans="1:29" ht="26.1" customHeight="1" x14ac:dyDescent="0.25">
      <c r="A16" s="486"/>
      <c r="B16" s="746"/>
      <c r="C16" s="749"/>
      <c r="D16" s="752"/>
      <c r="E16" s="459"/>
      <c r="F16" s="722"/>
      <c r="G16" s="500"/>
      <c r="H16" s="713"/>
      <c r="I16" s="32" t="s">
        <v>36</v>
      </c>
      <c r="J16" s="9">
        <v>5</v>
      </c>
      <c r="K16" s="10">
        <v>2</v>
      </c>
      <c r="L16" s="10">
        <v>0</v>
      </c>
      <c r="M16" s="142">
        <f t="shared" ref="M16:M24" si="0">SUM(J16:L16)</f>
        <v>7</v>
      </c>
      <c r="N16" s="9">
        <v>5</v>
      </c>
      <c r="O16" s="10">
        <v>3</v>
      </c>
      <c r="P16" s="10">
        <v>0</v>
      </c>
      <c r="Q16" s="142">
        <f t="shared" ref="Q16:Q24" si="1">SUM(N16:P16)</f>
        <v>8</v>
      </c>
      <c r="R16" s="9">
        <v>8</v>
      </c>
      <c r="S16" s="10">
        <v>4</v>
      </c>
      <c r="T16" s="10">
        <v>0</v>
      </c>
      <c r="U16" s="142">
        <f t="shared" ref="U16:U24" si="2">SUM(R16:T16)</f>
        <v>12</v>
      </c>
      <c r="V16" s="9">
        <v>3</v>
      </c>
      <c r="W16" s="10">
        <v>7</v>
      </c>
      <c r="X16" s="10">
        <v>0</v>
      </c>
      <c r="Y16" s="11">
        <f t="shared" ref="Y16:Y24" si="3">SUM(V16:X16)</f>
        <v>10</v>
      </c>
      <c r="Z16" s="9">
        <f t="shared" ref="Z16:Z79" si="4">J16+N16+R16+V16</f>
        <v>21</v>
      </c>
      <c r="AA16" s="10">
        <f t="shared" ref="AA16:AA79" si="5">K16+O16+S16+W16</f>
        <v>16</v>
      </c>
      <c r="AB16" s="10">
        <f t="shared" ref="AB16:AB79" si="6">L16+P16+T16+X16</f>
        <v>0</v>
      </c>
      <c r="AC16" s="11">
        <f t="shared" ref="AC16:AC79" si="7">SUM(Z16:AB16)</f>
        <v>37</v>
      </c>
    </row>
    <row r="17" spans="1:29" ht="26.1" customHeight="1" x14ac:dyDescent="0.25">
      <c r="A17" s="486"/>
      <c r="B17" s="746"/>
      <c r="C17" s="749"/>
      <c r="D17" s="752"/>
      <c r="E17" s="459"/>
      <c r="F17" s="722"/>
      <c r="G17" s="500"/>
      <c r="H17" s="713"/>
      <c r="I17" s="32" t="s">
        <v>37</v>
      </c>
      <c r="J17" s="6">
        <v>12</v>
      </c>
      <c r="K17" s="7">
        <v>6</v>
      </c>
      <c r="L17" s="7">
        <v>0</v>
      </c>
      <c r="M17" s="142">
        <f t="shared" si="0"/>
        <v>18</v>
      </c>
      <c r="N17" s="6">
        <v>19</v>
      </c>
      <c r="O17" s="7">
        <v>11</v>
      </c>
      <c r="P17" s="7">
        <v>0</v>
      </c>
      <c r="Q17" s="142">
        <f t="shared" si="1"/>
        <v>30</v>
      </c>
      <c r="R17" s="6">
        <v>20</v>
      </c>
      <c r="S17" s="7">
        <v>12</v>
      </c>
      <c r="T17" s="7">
        <v>0</v>
      </c>
      <c r="U17" s="142">
        <f t="shared" si="2"/>
        <v>32</v>
      </c>
      <c r="V17" s="6">
        <v>4</v>
      </c>
      <c r="W17" s="7">
        <v>30</v>
      </c>
      <c r="X17" s="7">
        <v>0</v>
      </c>
      <c r="Y17" s="11">
        <f t="shared" si="3"/>
        <v>34</v>
      </c>
      <c r="Z17" s="9">
        <f t="shared" si="4"/>
        <v>55</v>
      </c>
      <c r="AA17" s="10">
        <f t="shared" si="5"/>
        <v>59</v>
      </c>
      <c r="AB17" s="10">
        <f t="shared" si="6"/>
        <v>0</v>
      </c>
      <c r="AC17" s="11">
        <f t="shared" si="7"/>
        <v>114</v>
      </c>
    </row>
    <row r="18" spans="1:29" ht="26.1" customHeight="1" x14ac:dyDescent="0.25">
      <c r="A18" s="486"/>
      <c r="B18" s="746"/>
      <c r="C18" s="749"/>
      <c r="D18" s="752"/>
      <c r="E18" s="459"/>
      <c r="F18" s="722"/>
      <c r="G18" s="500"/>
      <c r="H18" s="713"/>
      <c r="I18" s="32" t="s">
        <v>38</v>
      </c>
      <c r="J18" s="9">
        <v>97</v>
      </c>
      <c r="K18" s="10">
        <v>106</v>
      </c>
      <c r="L18" s="10">
        <v>0</v>
      </c>
      <c r="M18" s="142">
        <f t="shared" si="0"/>
        <v>203</v>
      </c>
      <c r="N18" s="9">
        <v>150</v>
      </c>
      <c r="O18" s="10">
        <v>119</v>
      </c>
      <c r="P18" s="10">
        <v>0</v>
      </c>
      <c r="Q18" s="142">
        <f t="shared" si="1"/>
        <v>269</v>
      </c>
      <c r="R18" s="9">
        <v>236</v>
      </c>
      <c r="S18" s="10">
        <v>108</v>
      </c>
      <c r="T18" s="10">
        <v>0</v>
      </c>
      <c r="U18" s="142">
        <f t="shared" si="2"/>
        <v>344</v>
      </c>
      <c r="V18" s="9">
        <v>226</v>
      </c>
      <c r="W18" s="10">
        <v>104</v>
      </c>
      <c r="X18" s="10">
        <v>0</v>
      </c>
      <c r="Y18" s="11">
        <f t="shared" si="3"/>
        <v>330</v>
      </c>
      <c r="Z18" s="9">
        <f t="shared" si="4"/>
        <v>709</v>
      </c>
      <c r="AA18" s="10">
        <f t="shared" si="5"/>
        <v>437</v>
      </c>
      <c r="AB18" s="10">
        <f t="shared" si="6"/>
        <v>0</v>
      </c>
      <c r="AC18" s="11">
        <f t="shared" si="7"/>
        <v>1146</v>
      </c>
    </row>
    <row r="19" spans="1:29" ht="26.1" customHeight="1" thickBot="1" x14ac:dyDescent="0.3">
      <c r="A19" s="486"/>
      <c r="B19" s="746"/>
      <c r="C19" s="749"/>
      <c r="D19" s="752"/>
      <c r="E19" s="459"/>
      <c r="F19" s="722"/>
      <c r="G19" s="500"/>
      <c r="H19" s="713"/>
      <c r="I19" s="33" t="s">
        <v>39</v>
      </c>
      <c r="J19" s="15">
        <v>218</v>
      </c>
      <c r="K19" s="16">
        <v>60</v>
      </c>
      <c r="L19" s="16">
        <v>0</v>
      </c>
      <c r="M19" s="143">
        <f t="shared" si="0"/>
        <v>278</v>
      </c>
      <c r="N19" s="15">
        <v>236</v>
      </c>
      <c r="O19" s="16">
        <v>111</v>
      </c>
      <c r="P19" s="16">
        <v>0</v>
      </c>
      <c r="Q19" s="143">
        <f t="shared" si="1"/>
        <v>347</v>
      </c>
      <c r="R19" s="15">
        <v>303</v>
      </c>
      <c r="S19" s="16">
        <v>200</v>
      </c>
      <c r="T19" s="16">
        <v>0</v>
      </c>
      <c r="U19" s="143">
        <f t="shared" si="2"/>
        <v>503</v>
      </c>
      <c r="V19" s="15">
        <v>262</v>
      </c>
      <c r="W19" s="16">
        <v>173</v>
      </c>
      <c r="X19" s="16">
        <v>0</v>
      </c>
      <c r="Y19" s="14">
        <f t="shared" si="3"/>
        <v>435</v>
      </c>
      <c r="Z19" s="12">
        <f t="shared" si="4"/>
        <v>1019</v>
      </c>
      <c r="AA19" s="13">
        <f t="shared" si="5"/>
        <v>544</v>
      </c>
      <c r="AB19" s="13">
        <f t="shared" si="6"/>
        <v>0</v>
      </c>
      <c r="AC19" s="14">
        <f t="shared" si="7"/>
        <v>1563</v>
      </c>
    </row>
    <row r="20" spans="1:29" ht="39" customHeight="1" thickBot="1" x14ac:dyDescent="0.3">
      <c r="A20" s="486"/>
      <c r="B20" s="746"/>
      <c r="C20" s="749"/>
      <c r="D20" s="752"/>
      <c r="E20" s="459"/>
      <c r="F20" s="722"/>
      <c r="G20" s="500"/>
      <c r="H20" s="714"/>
      <c r="I20" s="34" t="s">
        <v>50</v>
      </c>
      <c r="J20" s="35">
        <f>SUM(J15:J19)</f>
        <v>334</v>
      </c>
      <c r="K20" s="36">
        <f>SUM(K15:K19)</f>
        <v>178</v>
      </c>
      <c r="L20" s="36">
        <f>SUM(L15:L19)</f>
        <v>0</v>
      </c>
      <c r="M20" s="37">
        <f t="shared" si="0"/>
        <v>512</v>
      </c>
      <c r="N20" s="35">
        <f>SUM(N15:N19)</f>
        <v>412</v>
      </c>
      <c r="O20" s="36">
        <f>SUM(O15:O19)</f>
        <v>245</v>
      </c>
      <c r="P20" s="36">
        <f>SUM(P15:P19)</f>
        <v>0</v>
      </c>
      <c r="Q20" s="37">
        <f t="shared" si="1"/>
        <v>657</v>
      </c>
      <c r="R20" s="35">
        <f>SUM(R15:R19)</f>
        <v>570</v>
      </c>
      <c r="S20" s="36">
        <f>SUM(S15:S19)</f>
        <v>328</v>
      </c>
      <c r="T20" s="36">
        <f>SUM(T15:T19)</f>
        <v>0</v>
      </c>
      <c r="U20" s="37">
        <f t="shared" si="2"/>
        <v>898</v>
      </c>
      <c r="V20" s="35">
        <f>SUM(V15:V19)</f>
        <v>495</v>
      </c>
      <c r="W20" s="36">
        <f>SUM(W15:W19)</f>
        <v>325</v>
      </c>
      <c r="X20" s="36">
        <f>SUM(X15:X19)</f>
        <v>0</v>
      </c>
      <c r="Y20" s="37">
        <f t="shared" si="3"/>
        <v>820</v>
      </c>
      <c r="Z20" s="35">
        <f t="shared" si="4"/>
        <v>1811</v>
      </c>
      <c r="AA20" s="36">
        <f t="shared" si="5"/>
        <v>1076</v>
      </c>
      <c r="AB20" s="36">
        <f t="shared" si="6"/>
        <v>0</v>
      </c>
      <c r="AC20" s="37">
        <f t="shared" si="7"/>
        <v>2887</v>
      </c>
    </row>
    <row r="21" spans="1:29" ht="26.1" customHeight="1" x14ac:dyDescent="0.25">
      <c r="A21" s="486"/>
      <c r="B21" s="746"/>
      <c r="C21" s="749"/>
      <c r="D21" s="752"/>
      <c r="E21" s="459"/>
      <c r="F21" s="722"/>
      <c r="G21" s="500"/>
      <c r="H21" s="715" t="s">
        <v>18</v>
      </c>
      <c r="I21" s="32" t="s">
        <v>19</v>
      </c>
      <c r="J21" s="6">
        <v>200</v>
      </c>
      <c r="K21" s="7">
        <v>166</v>
      </c>
      <c r="L21" s="7">
        <v>0</v>
      </c>
      <c r="M21" s="144">
        <f t="shared" si="0"/>
        <v>366</v>
      </c>
      <c r="N21" s="6">
        <v>325</v>
      </c>
      <c r="O21" s="7">
        <v>198</v>
      </c>
      <c r="P21" s="7">
        <v>0</v>
      </c>
      <c r="Q21" s="144">
        <f t="shared" si="1"/>
        <v>523</v>
      </c>
      <c r="R21" s="6">
        <v>366</v>
      </c>
      <c r="S21" s="7">
        <v>372</v>
      </c>
      <c r="T21" s="7">
        <v>0</v>
      </c>
      <c r="U21" s="144">
        <f t="shared" si="2"/>
        <v>738</v>
      </c>
      <c r="V21" s="6">
        <v>402</v>
      </c>
      <c r="W21" s="7">
        <v>262</v>
      </c>
      <c r="X21" s="7">
        <v>0</v>
      </c>
      <c r="Y21" s="8">
        <f t="shared" si="3"/>
        <v>664</v>
      </c>
      <c r="Z21" s="6">
        <f t="shared" si="4"/>
        <v>1293</v>
      </c>
      <c r="AA21" s="7">
        <f t="shared" si="5"/>
        <v>998</v>
      </c>
      <c r="AB21" s="7">
        <f t="shared" si="6"/>
        <v>0</v>
      </c>
      <c r="AC21" s="8">
        <f t="shared" si="7"/>
        <v>2291</v>
      </c>
    </row>
    <row r="22" spans="1:29" ht="26.1" customHeight="1" x14ac:dyDescent="0.25">
      <c r="A22" s="486"/>
      <c r="B22" s="746"/>
      <c r="C22" s="749"/>
      <c r="D22" s="752"/>
      <c r="E22" s="459"/>
      <c r="F22" s="722"/>
      <c r="G22" s="500"/>
      <c r="H22" s="716"/>
      <c r="I22" s="32" t="s">
        <v>41</v>
      </c>
      <c r="J22" s="9">
        <v>106</v>
      </c>
      <c r="K22" s="10">
        <v>40</v>
      </c>
      <c r="L22" s="10">
        <v>0</v>
      </c>
      <c r="M22" s="142">
        <f t="shared" si="0"/>
        <v>146</v>
      </c>
      <c r="N22" s="9">
        <v>68</v>
      </c>
      <c r="O22" s="10">
        <v>66</v>
      </c>
      <c r="P22" s="10">
        <v>0</v>
      </c>
      <c r="Q22" s="142">
        <f t="shared" si="1"/>
        <v>134</v>
      </c>
      <c r="R22" s="9">
        <v>90</v>
      </c>
      <c r="S22" s="10">
        <v>70</v>
      </c>
      <c r="T22" s="10">
        <v>0</v>
      </c>
      <c r="U22" s="142">
        <f t="shared" si="2"/>
        <v>160</v>
      </c>
      <c r="V22" s="9">
        <v>93</v>
      </c>
      <c r="W22" s="10">
        <v>63</v>
      </c>
      <c r="X22" s="10">
        <v>0</v>
      </c>
      <c r="Y22" s="11">
        <f t="shared" si="3"/>
        <v>156</v>
      </c>
      <c r="Z22" s="9">
        <f t="shared" si="4"/>
        <v>357</v>
      </c>
      <c r="AA22" s="10">
        <f t="shared" si="5"/>
        <v>239</v>
      </c>
      <c r="AB22" s="10">
        <f t="shared" si="6"/>
        <v>0</v>
      </c>
      <c r="AC22" s="11">
        <f t="shared" si="7"/>
        <v>596</v>
      </c>
    </row>
    <row r="23" spans="1:29" ht="26.1" customHeight="1" x14ac:dyDescent="0.25">
      <c r="A23" s="486"/>
      <c r="B23" s="746"/>
      <c r="C23" s="749"/>
      <c r="D23" s="752"/>
      <c r="E23" s="459"/>
      <c r="F23" s="722"/>
      <c r="G23" s="500"/>
      <c r="H23" s="715" t="s">
        <v>54</v>
      </c>
      <c r="I23" s="32" t="s">
        <v>42</v>
      </c>
      <c r="J23" s="9">
        <v>0</v>
      </c>
      <c r="K23" s="10">
        <v>0</v>
      </c>
      <c r="L23" s="7">
        <v>0</v>
      </c>
      <c r="M23" s="142">
        <f t="shared" si="0"/>
        <v>0</v>
      </c>
      <c r="N23" s="9">
        <v>0</v>
      </c>
      <c r="O23" s="10">
        <v>0</v>
      </c>
      <c r="P23" s="7">
        <v>0</v>
      </c>
      <c r="Q23" s="142">
        <f t="shared" si="1"/>
        <v>0</v>
      </c>
      <c r="R23" s="9">
        <v>0</v>
      </c>
      <c r="S23" s="10">
        <v>0</v>
      </c>
      <c r="T23" s="7">
        <v>0</v>
      </c>
      <c r="U23" s="142">
        <f t="shared" si="2"/>
        <v>0</v>
      </c>
      <c r="V23" s="9">
        <v>495</v>
      </c>
      <c r="W23" s="10">
        <v>325</v>
      </c>
      <c r="X23" s="7">
        <v>0</v>
      </c>
      <c r="Y23" s="11">
        <f t="shared" si="3"/>
        <v>820</v>
      </c>
      <c r="Z23" s="9">
        <f t="shared" si="4"/>
        <v>495</v>
      </c>
      <c r="AA23" s="10">
        <f t="shared" si="5"/>
        <v>325</v>
      </c>
      <c r="AB23" s="10">
        <f t="shared" si="6"/>
        <v>0</v>
      </c>
      <c r="AC23" s="11">
        <f t="shared" si="7"/>
        <v>820</v>
      </c>
    </row>
    <row r="24" spans="1:29" ht="26.1" customHeight="1" thickBot="1" x14ac:dyDescent="0.3">
      <c r="A24" s="486"/>
      <c r="B24" s="746"/>
      <c r="C24" s="749"/>
      <c r="D24" s="752"/>
      <c r="E24" s="460"/>
      <c r="F24" s="723"/>
      <c r="G24" s="501"/>
      <c r="H24" s="717"/>
      <c r="I24" s="38" t="s">
        <v>21</v>
      </c>
      <c r="J24" s="20">
        <v>0</v>
      </c>
      <c r="K24" s="21">
        <v>0</v>
      </c>
      <c r="L24" s="21">
        <v>0</v>
      </c>
      <c r="M24" s="145">
        <f t="shared" si="0"/>
        <v>0</v>
      </c>
      <c r="N24" s="20">
        <v>0</v>
      </c>
      <c r="O24" s="21">
        <v>0</v>
      </c>
      <c r="P24" s="21">
        <v>0</v>
      </c>
      <c r="Q24" s="145">
        <f t="shared" si="1"/>
        <v>0</v>
      </c>
      <c r="R24" s="20">
        <v>0</v>
      </c>
      <c r="S24" s="21">
        <v>0</v>
      </c>
      <c r="T24" s="21">
        <v>0</v>
      </c>
      <c r="U24" s="145">
        <f t="shared" si="2"/>
        <v>0</v>
      </c>
      <c r="V24" s="20">
        <v>0</v>
      </c>
      <c r="W24" s="21">
        <v>0</v>
      </c>
      <c r="X24" s="21">
        <v>0</v>
      </c>
      <c r="Y24" s="28">
        <f t="shared" si="3"/>
        <v>0</v>
      </c>
      <c r="Z24" s="12">
        <f t="shared" si="4"/>
        <v>0</v>
      </c>
      <c r="AA24" s="13">
        <f t="shared" si="5"/>
        <v>0</v>
      </c>
      <c r="AB24" s="13">
        <f t="shared" si="6"/>
        <v>0</v>
      </c>
      <c r="AC24" s="14">
        <f t="shared" si="7"/>
        <v>0</v>
      </c>
    </row>
    <row r="25" spans="1:29" ht="26.1" customHeight="1" x14ac:dyDescent="0.25">
      <c r="A25" s="486"/>
      <c r="B25" s="746"/>
      <c r="C25" s="749"/>
      <c r="D25" s="752"/>
      <c r="E25" s="718" t="s">
        <v>189</v>
      </c>
      <c r="F25" s="721">
        <v>44000</v>
      </c>
      <c r="G25" s="724" t="s">
        <v>191</v>
      </c>
      <c r="H25" s="727" t="s">
        <v>17</v>
      </c>
      <c r="I25" s="39" t="s">
        <v>35</v>
      </c>
      <c r="J25" s="23">
        <v>289</v>
      </c>
      <c r="K25" s="24">
        <v>175</v>
      </c>
      <c r="L25" s="24">
        <v>0</v>
      </c>
      <c r="M25" s="27">
        <f>SUM(J25:L25)</f>
        <v>464</v>
      </c>
      <c r="N25" s="23">
        <v>220</v>
      </c>
      <c r="O25" s="24">
        <v>120</v>
      </c>
      <c r="P25" s="24">
        <v>0</v>
      </c>
      <c r="Q25" s="27">
        <f>SUM(N25:P25)</f>
        <v>340</v>
      </c>
      <c r="R25" s="23">
        <v>324</v>
      </c>
      <c r="S25" s="24">
        <v>205</v>
      </c>
      <c r="T25" s="24">
        <v>0</v>
      </c>
      <c r="U25" s="27">
        <f>SUM(R25:T25)</f>
        <v>529</v>
      </c>
      <c r="V25" s="23">
        <v>232</v>
      </c>
      <c r="W25" s="24">
        <v>125</v>
      </c>
      <c r="X25" s="24">
        <v>0</v>
      </c>
      <c r="Y25" s="27">
        <f>SUM(V25:X25)</f>
        <v>357</v>
      </c>
      <c r="Z25" s="23">
        <f t="shared" si="4"/>
        <v>1065</v>
      </c>
      <c r="AA25" s="24">
        <f t="shared" si="5"/>
        <v>625</v>
      </c>
      <c r="AB25" s="24">
        <f t="shared" si="6"/>
        <v>0</v>
      </c>
      <c r="AC25" s="25">
        <f t="shared" si="7"/>
        <v>1690</v>
      </c>
    </row>
    <row r="26" spans="1:29" ht="26.1" customHeight="1" x14ac:dyDescent="0.25">
      <c r="A26" s="486"/>
      <c r="B26" s="746"/>
      <c r="C26" s="749"/>
      <c r="D26" s="752"/>
      <c r="E26" s="719"/>
      <c r="F26" s="722"/>
      <c r="G26" s="725"/>
      <c r="H26" s="728"/>
      <c r="I26" s="32" t="s">
        <v>36</v>
      </c>
      <c r="J26" s="9">
        <v>51</v>
      </c>
      <c r="K26" s="10">
        <v>25</v>
      </c>
      <c r="L26" s="10">
        <v>0</v>
      </c>
      <c r="M26" s="11">
        <f t="shared" ref="M26:M34" si="8">SUM(J26:L26)</f>
        <v>76</v>
      </c>
      <c r="N26" s="9">
        <v>44</v>
      </c>
      <c r="O26" s="10">
        <v>15</v>
      </c>
      <c r="P26" s="10">
        <v>0</v>
      </c>
      <c r="Q26" s="11">
        <f t="shared" ref="Q26:Q34" si="9">SUM(N26:P26)</f>
        <v>59</v>
      </c>
      <c r="R26" s="9">
        <v>199</v>
      </c>
      <c r="S26" s="10">
        <v>79</v>
      </c>
      <c r="T26" s="10">
        <v>0</v>
      </c>
      <c r="U26" s="11">
        <f t="shared" ref="U26:U34" si="10">SUM(R26:T26)</f>
        <v>278</v>
      </c>
      <c r="V26" s="9">
        <v>58</v>
      </c>
      <c r="W26" s="10">
        <v>15</v>
      </c>
      <c r="X26" s="10">
        <v>0</v>
      </c>
      <c r="Y26" s="11">
        <f t="shared" ref="Y26:Y34" si="11">SUM(V26:X26)</f>
        <v>73</v>
      </c>
      <c r="Z26" s="9">
        <f t="shared" si="4"/>
        <v>352</v>
      </c>
      <c r="AA26" s="10">
        <f t="shared" si="5"/>
        <v>134</v>
      </c>
      <c r="AB26" s="10">
        <f t="shared" si="6"/>
        <v>0</v>
      </c>
      <c r="AC26" s="11">
        <f t="shared" si="7"/>
        <v>486</v>
      </c>
    </row>
    <row r="27" spans="1:29" ht="26.1" customHeight="1" x14ac:dyDescent="0.25">
      <c r="A27" s="486"/>
      <c r="B27" s="746"/>
      <c r="C27" s="749"/>
      <c r="D27" s="752"/>
      <c r="E27" s="719"/>
      <c r="F27" s="722"/>
      <c r="G27" s="725"/>
      <c r="H27" s="728"/>
      <c r="I27" s="49" t="s">
        <v>37</v>
      </c>
      <c r="J27" s="6">
        <v>91</v>
      </c>
      <c r="K27" s="7">
        <v>51</v>
      </c>
      <c r="L27" s="7">
        <v>0</v>
      </c>
      <c r="M27" s="11">
        <f t="shared" si="8"/>
        <v>142</v>
      </c>
      <c r="N27" s="6">
        <v>76</v>
      </c>
      <c r="O27" s="7">
        <v>55</v>
      </c>
      <c r="P27" s="7">
        <v>0</v>
      </c>
      <c r="Q27" s="11">
        <f t="shared" si="9"/>
        <v>131</v>
      </c>
      <c r="R27" s="6">
        <v>113</v>
      </c>
      <c r="S27" s="7">
        <v>70</v>
      </c>
      <c r="T27" s="7">
        <v>0</v>
      </c>
      <c r="U27" s="11">
        <f t="shared" si="10"/>
        <v>183</v>
      </c>
      <c r="V27" s="6">
        <v>85</v>
      </c>
      <c r="W27" s="7">
        <v>27</v>
      </c>
      <c r="X27" s="7">
        <v>0</v>
      </c>
      <c r="Y27" s="11">
        <f t="shared" si="11"/>
        <v>112</v>
      </c>
      <c r="Z27" s="9">
        <f t="shared" si="4"/>
        <v>365</v>
      </c>
      <c r="AA27" s="10">
        <f t="shared" si="5"/>
        <v>203</v>
      </c>
      <c r="AB27" s="10">
        <f t="shared" si="6"/>
        <v>0</v>
      </c>
      <c r="AC27" s="11">
        <f t="shared" si="7"/>
        <v>568</v>
      </c>
    </row>
    <row r="28" spans="1:29" ht="26.1" customHeight="1" x14ac:dyDescent="0.25">
      <c r="A28" s="486"/>
      <c r="B28" s="746"/>
      <c r="C28" s="749"/>
      <c r="D28" s="752"/>
      <c r="E28" s="719"/>
      <c r="F28" s="722"/>
      <c r="G28" s="725"/>
      <c r="H28" s="728"/>
      <c r="I28" s="49" t="s">
        <v>38</v>
      </c>
      <c r="J28" s="9">
        <v>338</v>
      </c>
      <c r="K28" s="10">
        <v>121</v>
      </c>
      <c r="L28" s="10">
        <v>0</v>
      </c>
      <c r="M28" s="11">
        <f t="shared" si="8"/>
        <v>459</v>
      </c>
      <c r="N28" s="9">
        <v>289</v>
      </c>
      <c r="O28" s="10">
        <v>156</v>
      </c>
      <c r="P28" s="10">
        <v>0</v>
      </c>
      <c r="Q28" s="11">
        <f t="shared" si="9"/>
        <v>445</v>
      </c>
      <c r="R28" s="9">
        <v>440</v>
      </c>
      <c r="S28" s="10">
        <v>219</v>
      </c>
      <c r="T28" s="10">
        <v>0</v>
      </c>
      <c r="U28" s="11">
        <f t="shared" si="10"/>
        <v>659</v>
      </c>
      <c r="V28" s="9">
        <v>195</v>
      </c>
      <c r="W28" s="10">
        <v>161</v>
      </c>
      <c r="X28" s="10">
        <v>0</v>
      </c>
      <c r="Y28" s="11">
        <f t="shared" si="11"/>
        <v>356</v>
      </c>
      <c r="Z28" s="9">
        <f t="shared" si="4"/>
        <v>1262</v>
      </c>
      <c r="AA28" s="10">
        <f t="shared" si="5"/>
        <v>657</v>
      </c>
      <c r="AB28" s="10">
        <f t="shared" si="6"/>
        <v>0</v>
      </c>
      <c r="AC28" s="11">
        <f t="shared" si="7"/>
        <v>1919</v>
      </c>
    </row>
    <row r="29" spans="1:29" ht="26.1" customHeight="1" thickBot="1" x14ac:dyDescent="0.3">
      <c r="A29" s="486"/>
      <c r="B29" s="746"/>
      <c r="C29" s="749"/>
      <c r="D29" s="752"/>
      <c r="E29" s="719"/>
      <c r="F29" s="722"/>
      <c r="G29" s="725"/>
      <c r="H29" s="728"/>
      <c r="I29" s="40" t="s">
        <v>39</v>
      </c>
      <c r="J29" s="15">
        <v>241</v>
      </c>
      <c r="K29" s="16">
        <v>179</v>
      </c>
      <c r="L29" s="16">
        <v>0</v>
      </c>
      <c r="M29" s="14">
        <f t="shared" si="8"/>
        <v>420</v>
      </c>
      <c r="N29" s="15">
        <v>301</v>
      </c>
      <c r="O29" s="16">
        <v>144</v>
      </c>
      <c r="P29" s="16">
        <v>0</v>
      </c>
      <c r="Q29" s="14">
        <f t="shared" si="9"/>
        <v>445</v>
      </c>
      <c r="R29" s="15">
        <v>412</v>
      </c>
      <c r="S29" s="16">
        <v>215</v>
      </c>
      <c r="T29" s="16">
        <v>0</v>
      </c>
      <c r="U29" s="14">
        <f t="shared" si="10"/>
        <v>627</v>
      </c>
      <c r="V29" s="15">
        <v>247</v>
      </c>
      <c r="W29" s="16">
        <v>105</v>
      </c>
      <c r="X29" s="16">
        <v>0</v>
      </c>
      <c r="Y29" s="14">
        <f t="shared" si="11"/>
        <v>352</v>
      </c>
      <c r="Z29" s="12">
        <f t="shared" si="4"/>
        <v>1201</v>
      </c>
      <c r="AA29" s="13">
        <f t="shared" si="5"/>
        <v>643</v>
      </c>
      <c r="AB29" s="13">
        <f t="shared" si="6"/>
        <v>0</v>
      </c>
      <c r="AC29" s="14">
        <f t="shared" si="7"/>
        <v>1844</v>
      </c>
    </row>
    <row r="30" spans="1:29" ht="33" customHeight="1" thickBot="1" x14ac:dyDescent="0.3">
      <c r="A30" s="486"/>
      <c r="B30" s="746"/>
      <c r="C30" s="749"/>
      <c r="D30" s="752"/>
      <c r="E30" s="719"/>
      <c r="F30" s="722"/>
      <c r="G30" s="725"/>
      <c r="H30" s="728"/>
      <c r="I30" s="41" t="s">
        <v>50</v>
      </c>
      <c r="J30" s="35">
        <f>SUM(J25:J29)</f>
        <v>1010</v>
      </c>
      <c r="K30" s="36">
        <f>SUM(K25:K29)</f>
        <v>551</v>
      </c>
      <c r="L30" s="36">
        <f>SUM(L25:L29)</f>
        <v>0</v>
      </c>
      <c r="M30" s="37">
        <f t="shared" si="8"/>
        <v>1561</v>
      </c>
      <c r="N30" s="35">
        <f>SUM(N25:N29)</f>
        <v>930</v>
      </c>
      <c r="O30" s="36">
        <f>SUM(O25:O29)</f>
        <v>490</v>
      </c>
      <c r="P30" s="36">
        <f>SUM(P25:P29)</f>
        <v>0</v>
      </c>
      <c r="Q30" s="37">
        <f t="shared" si="9"/>
        <v>1420</v>
      </c>
      <c r="R30" s="35">
        <f>SUM(R25:R29)</f>
        <v>1488</v>
      </c>
      <c r="S30" s="36">
        <v>788</v>
      </c>
      <c r="T30" s="36">
        <f>SUM(T25:T29)</f>
        <v>0</v>
      </c>
      <c r="U30" s="37">
        <f t="shared" si="10"/>
        <v>2276</v>
      </c>
      <c r="V30" s="35">
        <f>SUM(V25:V29)</f>
        <v>817</v>
      </c>
      <c r="W30" s="36">
        <f>SUM(W25:W29)</f>
        <v>433</v>
      </c>
      <c r="X30" s="36">
        <f>SUM(X25:X29)</f>
        <v>0</v>
      </c>
      <c r="Y30" s="37">
        <f t="shared" si="11"/>
        <v>1250</v>
      </c>
      <c r="Z30" s="35">
        <f t="shared" si="4"/>
        <v>4245</v>
      </c>
      <c r="AA30" s="36">
        <f t="shared" si="5"/>
        <v>2262</v>
      </c>
      <c r="AB30" s="36">
        <f t="shared" si="6"/>
        <v>0</v>
      </c>
      <c r="AC30" s="37">
        <f t="shared" si="7"/>
        <v>6507</v>
      </c>
    </row>
    <row r="31" spans="1:29" ht="26.1" customHeight="1" x14ac:dyDescent="0.25">
      <c r="A31" s="486"/>
      <c r="B31" s="746"/>
      <c r="C31" s="749"/>
      <c r="D31" s="752"/>
      <c r="E31" s="719"/>
      <c r="F31" s="722"/>
      <c r="G31" s="725"/>
      <c r="H31" s="729" t="s">
        <v>18</v>
      </c>
      <c r="I31" s="42" t="s">
        <v>19</v>
      </c>
      <c r="J31" s="6">
        <v>526</v>
      </c>
      <c r="K31" s="7">
        <v>291</v>
      </c>
      <c r="L31" s="7">
        <v>0</v>
      </c>
      <c r="M31" s="8">
        <f t="shared" si="8"/>
        <v>817</v>
      </c>
      <c r="N31" s="6">
        <v>534</v>
      </c>
      <c r="O31" s="7">
        <v>297</v>
      </c>
      <c r="P31" s="7">
        <v>0</v>
      </c>
      <c r="Q31" s="8">
        <f t="shared" si="9"/>
        <v>831</v>
      </c>
      <c r="R31" s="6">
        <v>837</v>
      </c>
      <c r="S31" s="7">
        <v>456</v>
      </c>
      <c r="T31" s="7">
        <v>0</v>
      </c>
      <c r="U31" s="8">
        <f t="shared" si="10"/>
        <v>1293</v>
      </c>
      <c r="V31" s="6">
        <v>483</v>
      </c>
      <c r="W31" s="7">
        <v>257</v>
      </c>
      <c r="X31" s="7">
        <v>0</v>
      </c>
      <c r="Y31" s="8">
        <f t="shared" si="11"/>
        <v>740</v>
      </c>
      <c r="Z31" s="6">
        <f t="shared" si="4"/>
        <v>2380</v>
      </c>
      <c r="AA31" s="7">
        <f t="shared" si="5"/>
        <v>1301</v>
      </c>
      <c r="AB31" s="7">
        <f t="shared" si="6"/>
        <v>0</v>
      </c>
      <c r="AC31" s="8">
        <f t="shared" si="7"/>
        <v>3681</v>
      </c>
    </row>
    <row r="32" spans="1:29" ht="26.1" customHeight="1" x14ac:dyDescent="0.25">
      <c r="A32" s="486"/>
      <c r="B32" s="746"/>
      <c r="C32" s="749"/>
      <c r="D32" s="752"/>
      <c r="E32" s="719"/>
      <c r="F32" s="722"/>
      <c r="G32" s="725"/>
      <c r="H32" s="729"/>
      <c r="I32" s="49" t="s">
        <v>41</v>
      </c>
      <c r="J32" s="9">
        <v>484</v>
      </c>
      <c r="K32" s="10">
        <v>260</v>
      </c>
      <c r="L32" s="10">
        <v>0</v>
      </c>
      <c r="M32" s="11">
        <f t="shared" si="8"/>
        <v>744</v>
      </c>
      <c r="N32" s="9">
        <v>396</v>
      </c>
      <c r="O32" s="10">
        <v>193</v>
      </c>
      <c r="P32" s="10">
        <v>0</v>
      </c>
      <c r="Q32" s="11">
        <f t="shared" si="9"/>
        <v>589</v>
      </c>
      <c r="R32" s="9">
        <v>651</v>
      </c>
      <c r="S32" s="10">
        <v>332</v>
      </c>
      <c r="T32" s="10">
        <v>0</v>
      </c>
      <c r="U32" s="11">
        <f t="shared" si="10"/>
        <v>983</v>
      </c>
      <c r="V32" s="9">
        <v>334</v>
      </c>
      <c r="W32" s="10">
        <v>176</v>
      </c>
      <c r="X32" s="10">
        <v>0</v>
      </c>
      <c r="Y32" s="11">
        <f t="shared" si="11"/>
        <v>510</v>
      </c>
      <c r="Z32" s="9">
        <f t="shared" si="4"/>
        <v>1865</v>
      </c>
      <c r="AA32" s="10">
        <f t="shared" si="5"/>
        <v>961</v>
      </c>
      <c r="AB32" s="10">
        <f t="shared" si="6"/>
        <v>0</v>
      </c>
      <c r="AC32" s="11">
        <f t="shared" si="7"/>
        <v>2826</v>
      </c>
    </row>
    <row r="33" spans="1:29" ht="26.1" customHeight="1" x14ac:dyDescent="0.25">
      <c r="A33" s="486"/>
      <c r="B33" s="746"/>
      <c r="C33" s="749"/>
      <c r="D33" s="752"/>
      <c r="E33" s="719"/>
      <c r="F33" s="722"/>
      <c r="G33" s="725"/>
      <c r="H33" s="729" t="s">
        <v>54</v>
      </c>
      <c r="I33" s="49" t="s">
        <v>42</v>
      </c>
      <c r="J33" s="9">
        <v>0</v>
      </c>
      <c r="K33" s="10">
        <v>0</v>
      </c>
      <c r="L33" s="7">
        <v>0</v>
      </c>
      <c r="M33" s="11">
        <f t="shared" si="8"/>
        <v>0</v>
      </c>
      <c r="N33" s="9">
        <v>0</v>
      </c>
      <c r="O33" s="10">
        <v>0</v>
      </c>
      <c r="P33" s="7">
        <v>0</v>
      </c>
      <c r="Q33" s="11">
        <f t="shared" si="9"/>
        <v>0</v>
      </c>
      <c r="R33" s="9">
        <v>0</v>
      </c>
      <c r="S33" s="10">
        <v>0</v>
      </c>
      <c r="T33" s="7">
        <v>0</v>
      </c>
      <c r="U33" s="11">
        <f t="shared" si="10"/>
        <v>0</v>
      </c>
      <c r="V33" s="9">
        <v>0</v>
      </c>
      <c r="W33" s="10">
        <v>0</v>
      </c>
      <c r="X33" s="7">
        <v>0</v>
      </c>
      <c r="Y33" s="11">
        <f t="shared" si="11"/>
        <v>0</v>
      </c>
      <c r="Z33" s="9">
        <f t="shared" si="4"/>
        <v>0</v>
      </c>
      <c r="AA33" s="10">
        <f t="shared" si="5"/>
        <v>0</v>
      </c>
      <c r="AB33" s="10">
        <f t="shared" si="6"/>
        <v>0</v>
      </c>
      <c r="AC33" s="11">
        <f t="shared" si="7"/>
        <v>0</v>
      </c>
    </row>
    <row r="34" spans="1:29" ht="26.1" customHeight="1" thickBot="1" x14ac:dyDescent="0.3">
      <c r="A34" s="486"/>
      <c r="B34" s="746"/>
      <c r="C34" s="749"/>
      <c r="D34" s="752"/>
      <c r="E34" s="720"/>
      <c r="F34" s="723"/>
      <c r="G34" s="726"/>
      <c r="H34" s="730"/>
      <c r="I34" s="50" t="s">
        <v>21</v>
      </c>
      <c r="J34" s="20">
        <v>0</v>
      </c>
      <c r="K34" s="21">
        <v>0</v>
      </c>
      <c r="L34" s="21">
        <v>0</v>
      </c>
      <c r="M34" s="28">
        <f t="shared" si="8"/>
        <v>0</v>
      </c>
      <c r="N34" s="20">
        <v>0</v>
      </c>
      <c r="O34" s="21">
        <v>0</v>
      </c>
      <c r="P34" s="21">
        <v>0</v>
      </c>
      <c r="Q34" s="28">
        <f t="shared" si="9"/>
        <v>0</v>
      </c>
      <c r="R34" s="20">
        <v>0</v>
      </c>
      <c r="S34" s="21">
        <v>0</v>
      </c>
      <c r="T34" s="21">
        <v>0</v>
      </c>
      <c r="U34" s="28">
        <f t="shared" si="10"/>
        <v>0</v>
      </c>
      <c r="V34" s="20">
        <v>0</v>
      </c>
      <c r="W34" s="21">
        <v>0</v>
      </c>
      <c r="X34" s="21">
        <v>0</v>
      </c>
      <c r="Y34" s="28">
        <f t="shared" si="11"/>
        <v>0</v>
      </c>
      <c r="Z34" s="20">
        <f t="shared" si="4"/>
        <v>0</v>
      </c>
      <c r="AA34" s="21">
        <f t="shared" si="5"/>
        <v>0</v>
      </c>
      <c r="AB34" s="21">
        <f t="shared" si="6"/>
        <v>0</v>
      </c>
      <c r="AC34" s="22">
        <f t="shared" si="7"/>
        <v>0</v>
      </c>
    </row>
    <row r="35" spans="1:29" ht="26.1" customHeight="1" x14ac:dyDescent="0.25">
      <c r="A35" s="486"/>
      <c r="B35" s="746"/>
      <c r="C35" s="749"/>
      <c r="D35" s="752"/>
      <c r="E35" s="718" t="s">
        <v>190</v>
      </c>
      <c r="F35" s="721">
        <v>23000</v>
      </c>
      <c r="G35" s="724" t="s">
        <v>192</v>
      </c>
      <c r="H35" s="731" t="s">
        <v>17</v>
      </c>
      <c r="I35" s="48" t="s">
        <v>35</v>
      </c>
      <c r="J35" s="23">
        <v>130</v>
      </c>
      <c r="K35" s="24">
        <v>128</v>
      </c>
      <c r="L35" s="24">
        <v>0</v>
      </c>
      <c r="M35" s="27">
        <f>SUM(J35:L35)</f>
        <v>258</v>
      </c>
      <c r="N35" s="23">
        <v>143</v>
      </c>
      <c r="O35" s="24">
        <v>170</v>
      </c>
      <c r="P35" s="24">
        <v>0</v>
      </c>
      <c r="Q35" s="27">
        <f>SUM(N35:P35)</f>
        <v>313</v>
      </c>
      <c r="R35" s="23">
        <v>156</v>
      </c>
      <c r="S35" s="24">
        <v>167</v>
      </c>
      <c r="T35" s="24">
        <v>0</v>
      </c>
      <c r="U35" s="27">
        <f>SUM(R35:T35)</f>
        <v>323</v>
      </c>
      <c r="V35" s="23">
        <v>105</v>
      </c>
      <c r="W35" s="24">
        <v>91</v>
      </c>
      <c r="X35" s="24">
        <v>0</v>
      </c>
      <c r="Y35" s="27">
        <f>SUM(V35:X35)</f>
        <v>196</v>
      </c>
      <c r="Z35" s="23">
        <f t="shared" si="4"/>
        <v>534</v>
      </c>
      <c r="AA35" s="24">
        <f t="shared" si="5"/>
        <v>556</v>
      </c>
      <c r="AB35" s="24">
        <f t="shared" si="6"/>
        <v>0</v>
      </c>
      <c r="AC35" s="25">
        <f t="shared" si="7"/>
        <v>1090</v>
      </c>
    </row>
    <row r="36" spans="1:29" ht="26.1" customHeight="1" x14ac:dyDescent="0.25">
      <c r="A36" s="486"/>
      <c r="B36" s="746"/>
      <c r="C36" s="749"/>
      <c r="D36" s="752"/>
      <c r="E36" s="719"/>
      <c r="F36" s="722"/>
      <c r="G36" s="725"/>
      <c r="H36" s="729"/>
      <c r="I36" s="49" t="s">
        <v>36</v>
      </c>
      <c r="J36" s="9">
        <v>32</v>
      </c>
      <c r="K36" s="10">
        <v>25</v>
      </c>
      <c r="L36" s="10">
        <v>0</v>
      </c>
      <c r="M36" s="11">
        <f t="shared" ref="M36:M44" si="12">SUM(J36:L36)</f>
        <v>57</v>
      </c>
      <c r="N36" s="9">
        <v>28</v>
      </c>
      <c r="O36" s="10">
        <v>20</v>
      </c>
      <c r="P36" s="10">
        <v>0</v>
      </c>
      <c r="Q36" s="11">
        <f t="shared" ref="Q36:Q44" si="13">SUM(N36:P36)</f>
        <v>48</v>
      </c>
      <c r="R36" s="9">
        <v>47</v>
      </c>
      <c r="S36" s="10">
        <v>29</v>
      </c>
      <c r="T36" s="10">
        <v>0</v>
      </c>
      <c r="U36" s="11">
        <f t="shared" ref="U36:U44" si="14">SUM(R36:T36)</f>
        <v>76</v>
      </c>
      <c r="V36" s="9">
        <v>33</v>
      </c>
      <c r="W36" s="10">
        <v>20</v>
      </c>
      <c r="X36" s="10">
        <v>0</v>
      </c>
      <c r="Y36" s="11">
        <f t="shared" ref="Y36:Y44" si="15">SUM(V36:X36)</f>
        <v>53</v>
      </c>
      <c r="Z36" s="9">
        <f t="shared" si="4"/>
        <v>140</v>
      </c>
      <c r="AA36" s="10">
        <f t="shared" si="5"/>
        <v>94</v>
      </c>
      <c r="AB36" s="10">
        <f t="shared" si="6"/>
        <v>0</v>
      </c>
      <c r="AC36" s="11">
        <f t="shared" si="7"/>
        <v>234</v>
      </c>
    </row>
    <row r="37" spans="1:29" ht="26.1" customHeight="1" x14ac:dyDescent="0.25">
      <c r="A37" s="486"/>
      <c r="B37" s="746"/>
      <c r="C37" s="749"/>
      <c r="D37" s="752"/>
      <c r="E37" s="719"/>
      <c r="F37" s="722"/>
      <c r="G37" s="725"/>
      <c r="H37" s="729"/>
      <c r="I37" s="49" t="s">
        <v>37</v>
      </c>
      <c r="J37" s="6">
        <v>65</v>
      </c>
      <c r="K37" s="7">
        <v>49</v>
      </c>
      <c r="L37" s="7">
        <v>0</v>
      </c>
      <c r="M37" s="11">
        <f t="shared" si="12"/>
        <v>114</v>
      </c>
      <c r="N37" s="6">
        <v>78</v>
      </c>
      <c r="O37" s="7">
        <v>68</v>
      </c>
      <c r="P37" s="7">
        <v>0</v>
      </c>
      <c r="Q37" s="11">
        <f t="shared" si="13"/>
        <v>146</v>
      </c>
      <c r="R37" s="6">
        <v>99</v>
      </c>
      <c r="S37" s="7">
        <v>50</v>
      </c>
      <c r="T37" s="7">
        <v>0</v>
      </c>
      <c r="U37" s="11">
        <f t="shared" si="14"/>
        <v>149</v>
      </c>
      <c r="V37" s="6">
        <v>71</v>
      </c>
      <c r="W37" s="7">
        <v>35</v>
      </c>
      <c r="X37" s="7">
        <v>0</v>
      </c>
      <c r="Y37" s="11">
        <f t="shared" si="15"/>
        <v>106</v>
      </c>
      <c r="Z37" s="9">
        <f t="shared" si="4"/>
        <v>313</v>
      </c>
      <c r="AA37" s="10">
        <f t="shared" si="5"/>
        <v>202</v>
      </c>
      <c r="AB37" s="10">
        <f t="shared" si="6"/>
        <v>0</v>
      </c>
      <c r="AC37" s="11">
        <f t="shared" si="7"/>
        <v>515</v>
      </c>
    </row>
    <row r="38" spans="1:29" ht="26.1" customHeight="1" x14ac:dyDescent="0.25">
      <c r="A38" s="486"/>
      <c r="B38" s="746"/>
      <c r="C38" s="749"/>
      <c r="D38" s="752"/>
      <c r="E38" s="719"/>
      <c r="F38" s="722"/>
      <c r="G38" s="725"/>
      <c r="H38" s="729"/>
      <c r="I38" s="49" t="s">
        <v>38</v>
      </c>
      <c r="J38" s="9">
        <v>252</v>
      </c>
      <c r="K38" s="10">
        <v>169</v>
      </c>
      <c r="L38" s="10">
        <v>0</v>
      </c>
      <c r="M38" s="11">
        <f t="shared" si="12"/>
        <v>421</v>
      </c>
      <c r="N38" s="9">
        <v>310</v>
      </c>
      <c r="O38" s="10">
        <v>152</v>
      </c>
      <c r="P38" s="10">
        <v>0</v>
      </c>
      <c r="Q38" s="11">
        <f t="shared" si="13"/>
        <v>462</v>
      </c>
      <c r="R38" s="9">
        <v>375</v>
      </c>
      <c r="S38" s="10">
        <v>189</v>
      </c>
      <c r="T38" s="10">
        <v>0</v>
      </c>
      <c r="U38" s="11">
        <f t="shared" si="14"/>
        <v>564</v>
      </c>
      <c r="V38" s="9">
        <v>301</v>
      </c>
      <c r="W38" s="10">
        <v>133</v>
      </c>
      <c r="X38" s="10">
        <v>0</v>
      </c>
      <c r="Y38" s="11">
        <f t="shared" si="15"/>
        <v>434</v>
      </c>
      <c r="Z38" s="9">
        <f t="shared" si="4"/>
        <v>1238</v>
      </c>
      <c r="AA38" s="10">
        <f t="shared" si="5"/>
        <v>643</v>
      </c>
      <c r="AB38" s="10">
        <f t="shared" si="6"/>
        <v>0</v>
      </c>
      <c r="AC38" s="11">
        <f t="shared" si="7"/>
        <v>1881</v>
      </c>
    </row>
    <row r="39" spans="1:29" ht="26.1" customHeight="1" thickBot="1" x14ac:dyDescent="0.3">
      <c r="A39" s="486"/>
      <c r="B39" s="746"/>
      <c r="C39" s="749"/>
      <c r="D39" s="752"/>
      <c r="E39" s="719"/>
      <c r="F39" s="722"/>
      <c r="G39" s="725"/>
      <c r="H39" s="729"/>
      <c r="I39" s="40" t="s">
        <v>39</v>
      </c>
      <c r="J39" s="15">
        <v>109</v>
      </c>
      <c r="K39" s="16">
        <v>102</v>
      </c>
      <c r="L39" s="16">
        <v>0</v>
      </c>
      <c r="M39" s="14">
        <f t="shared" si="12"/>
        <v>211</v>
      </c>
      <c r="N39" s="15">
        <v>157</v>
      </c>
      <c r="O39" s="16">
        <v>107</v>
      </c>
      <c r="P39" s="16">
        <v>0</v>
      </c>
      <c r="Q39" s="14">
        <f t="shared" si="13"/>
        <v>264</v>
      </c>
      <c r="R39" s="15">
        <v>177</v>
      </c>
      <c r="S39" s="16">
        <v>142</v>
      </c>
      <c r="T39" s="16">
        <v>0</v>
      </c>
      <c r="U39" s="14">
        <f t="shared" si="14"/>
        <v>319</v>
      </c>
      <c r="V39" s="15">
        <v>101</v>
      </c>
      <c r="W39" s="16">
        <v>88</v>
      </c>
      <c r="X39" s="16">
        <v>0</v>
      </c>
      <c r="Y39" s="14">
        <f t="shared" si="15"/>
        <v>189</v>
      </c>
      <c r="Z39" s="12">
        <f t="shared" si="4"/>
        <v>544</v>
      </c>
      <c r="AA39" s="13">
        <f t="shared" si="5"/>
        <v>439</v>
      </c>
      <c r="AB39" s="13">
        <f t="shared" si="6"/>
        <v>0</v>
      </c>
      <c r="AC39" s="14">
        <f t="shared" si="7"/>
        <v>983</v>
      </c>
    </row>
    <row r="40" spans="1:29" ht="42.75" customHeight="1" thickBot="1" x14ac:dyDescent="0.3">
      <c r="A40" s="486"/>
      <c r="B40" s="746"/>
      <c r="C40" s="749"/>
      <c r="D40" s="752"/>
      <c r="E40" s="719"/>
      <c r="F40" s="722"/>
      <c r="G40" s="725"/>
      <c r="H40" s="729"/>
      <c r="I40" s="41" t="s">
        <v>50</v>
      </c>
      <c r="J40" s="35">
        <f>SUM(J35:J39)</f>
        <v>588</v>
      </c>
      <c r="K40" s="36">
        <f>SUM(K35:K39)</f>
        <v>473</v>
      </c>
      <c r="L40" s="36">
        <f>SUM(L35:L39)</f>
        <v>0</v>
      </c>
      <c r="M40" s="37">
        <f t="shared" si="12"/>
        <v>1061</v>
      </c>
      <c r="N40" s="35">
        <f>SUM(N35:N39)</f>
        <v>716</v>
      </c>
      <c r="O40" s="36">
        <f>SUM(O35:O39)</f>
        <v>517</v>
      </c>
      <c r="P40" s="36">
        <f>SUM(P35:P39)</f>
        <v>0</v>
      </c>
      <c r="Q40" s="37">
        <f t="shared" si="13"/>
        <v>1233</v>
      </c>
      <c r="R40" s="35">
        <f>SUM(R35:R39)</f>
        <v>854</v>
      </c>
      <c r="S40" s="36">
        <f>SUM(S35:S39)</f>
        <v>577</v>
      </c>
      <c r="T40" s="36">
        <f>SUM(T35:T39)</f>
        <v>0</v>
      </c>
      <c r="U40" s="37">
        <f t="shared" si="14"/>
        <v>1431</v>
      </c>
      <c r="V40" s="35">
        <f>SUM(V35:V39)</f>
        <v>611</v>
      </c>
      <c r="W40" s="36">
        <f>SUM(W35:W39)</f>
        <v>367</v>
      </c>
      <c r="X40" s="36">
        <f>SUM(X35:X39)</f>
        <v>0</v>
      </c>
      <c r="Y40" s="37">
        <f t="shared" si="15"/>
        <v>978</v>
      </c>
      <c r="Z40" s="35">
        <f t="shared" si="4"/>
        <v>2769</v>
      </c>
      <c r="AA40" s="36">
        <f t="shared" si="5"/>
        <v>1934</v>
      </c>
      <c r="AB40" s="36">
        <f t="shared" si="6"/>
        <v>0</v>
      </c>
      <c r="AC40" s="37">
        <f t="shared" si="7"/>
        <v>4703</v>
      </c>
    </row>
    <row r="41" spans="1:29" ht="26.1" customHeight="1" x14ac:dyDescent="0.25">
      <c r="A41" s="486"/>
      <c r="B41" s="746"/>
      <c r="C41" s="749"/>
      <c r="D41" s="752"/>
      <c r="E41" s="719"/>
      <c r="F41" s="722"/>
      <c r="G41" s="725"/>
      <c r="H41" s="729" t="s">
        <v>18</v>
      </c>
      <c r="I41" s="42" t="s">
        <v>19</v>
      </c>
      <c r="J41" s="6">
        <v>407</v>
      </c>
      <c r="K41" s="7">
        <v>338</v>
      </c>
      <c r="L41" s="7">
        <v>0</v>
      </c>
      <c r="M41" s="8">
        <f t="shared" si="12"/>
        <v>745</v>
      </c>
      <c r="N41" s="6">
        <v>494</v>
      </c>
      <c r="O41" s="7">
        <v>349</v>
      </c>
      <c r="P41" s="7">
        <v>0</v>
      </c>
      <c r="Q41" s="8">
        <f t="shared" si="13"/>
        <v>843</v>
      </c>
      <c r="R41" s="6">
        <v>602</v>
      </c>
      <c r="S41" s="7">
        <v>428</v>
      </c>
      <c r="T41" s="7">
        <v>0</v>
      </c>
      <c r="U41" s="8">
        <f t="shared" si="14"/>
        <v>1030</v>
      </c>
      <c r="V41" s="6">
        <v>384</v>
      </c>
      <c r="W41" s="7">
        <v>266</v>
      </c>
      <c r="X41" s="7">
        <v>0</v>
      </c>
      <c r="Y41" s="8">
        <f t="shared" si="15"/>
        <v>650</v>
      </c>
      <c r="Z41" s="6">
        <f t="shared" si="4"/>
        <v>1887</v>
      </c>
      <c r="AA41" s="7">
        <f t="shared" si="5"/>
        <v>1381</v>
      </c>
      <c r="AB41" s="7">
        <f t="shared" si="6"/>
        <v>0</v>
      </c>
      <c r="AC41" s="8">
        <f t="shared" si="7"/>
        <v>3268</v>
      </c>
    </row>
    <row r="42" spans="1:29" ht="26.1" customHeight="1" x14ac:dyDescent="0.25">
      <c r="A42" s="486"/>
      <c r="B42" s="746"/>
      <c r="C42" s="749"/>
      <c r="D42" s="752"/>
      <c r="E42" s="719"/>
      <c r="F42" s="722"/>
      <c r="G42" s="725"/>
      <c r="H42" s="729"/>
      <c r="I42" s="49" t="s">
        <v>41</v>
      </c>
      <c r="J42" s="9">
        <v>181</v>
      </c>
      <c r="K42" s="10">
        <v>135</v>
      </c>
      <c r="L42" s="10">
        <v>0</v>
      </c>
      <c r="M42" s="11">
        <f t="shared" si="12"/>
        <v>316</v>
      </c>
      <c r="N42" s="9">
        <v>222</v>
      </c>
      <c r="O42" s="10">
        <v>168</v>
      </c>
      <c r="P42" s="10">
        <v>0</v>
      </c>
      <c r="Q42" s="11">
        <f t="shared" si="13"/>
        <v>390</v>
      </c>
      <c r="R42" s="9">
        <v>252</v>
      </c>
      <c r="S42" s="10">
        <v>149</v>
      </c>
      <c r="T42" s="10">
        <v>0</v>
      </c>
      <c r="U42" s="11">
        <f t="shared" si="14"/>
        <v>401</v>
      </c>
      <c r="V42" s="9">
        <v>227</v>
      </c>
      <c r="W42" s="10">
        <v>101</v>
      </c>
      <c r="X42" s="10">
        <v>0</v>
      </c>
      <c r="Y42" s="11">
        <f t="shared" si="15"/>
        <v>328</v>
      </c>
      <c r="Z42" s="9">
        <f t="shared" si="4"/>
        <v>882</v>
      </c>
      <c r="AA42" s="10">
        <f t="shared" si="5"/>
        <v>553</v>
      </c>
      <c r="AB42" s="10">
        <f t="shared" si="6"/>
        <v>0</v>
      </c>
      <c r="AC42" s="11">
        <f t="shared" si="7"/>
        <v>1435</v>
      </c>
    </row>
    <row r="43" spans="1:29" ht="26.1" customHeight="1" x14ac:dyDescent="0.25">
      <c r="A43" s="486"/>
      <c r="B43" s="746"/>
      <c r="C43" s="749"/>
      <c r="D43" s="752"/>
      <c r="E43" s="719"/>
      <c r="F43" s="722"/>
      <c r="G43" s="725"/>
      <c r="H43" s="729" t="s">
        <v>20</v>
      </c>
      <c r="I43" s="49" t="s">
        <v>42</v>
      </c>
      <c r="J43" s="9">
        <v>2</v>
      </c>
      <c r="K43" s="10">
        <v>1</v>
      </c>
      <c r="L43" s="7">
        <v>0</v>
      </c>
      <c r="M43" s="11">
        <f t="shared" si="12"/>
        <v>3</v>
      </c>
      <c r="N43" s="9">
        <v>0</v>
      </c>
      <c r="O43" s="10">
        <v>1</v>
      </c>
      <c r="P43" s="7">
        <v>0</v>
      </c>
      <c r="Q43" s="11">
        <f t="shared" si="13"/>
        <v>1</v>
      </c>
      <c r="R43" s="9">
        <v>3</v>
      </c>
      <c r="S43" s="10">
        <v>5</v>
      </c>
      <c r="T43" s="7">
        <v>0</v>
      </c>
      <c r="U43" s="11">
        <f t="shared" si="14"/>
        <v>8</v>
      </c>
      <c r="V43" s="9">
        <v>4</v>
      </c>
      <c r="W43" s="10">
        <v>2</v>
      </c>
      <c r="X43" s="7">
        <v>0</v>
      </c>
      <c r="Y43" s="11">
        <f t="shared" si="15"/>
        <v>6</v>
      </c>
      <c r="Z43" s="9">
        <f t="shared" si="4"/>
        <v>9</v>
      </c>
      <c r="AA43" s="10">
        <f t="shared" si="5"/>
        <v>9</v>
      </c>
      <c r="AB43" s="10">
        <f t="shared" si="6"/>
        <v>0</v>
      </c>
      <c r="AC43" s="11">
        <f t="shared" si="7"/>
        <v>18</v>
      </c>
    </row>
    <row r="44" spans="1:29" ht="26.1" customHeight="1" thickBot="1" x14ac:dyDescent="0.3">
      <c r="A44" s="486"/>
      <c r="B44" s="746"/>
      <c r="C44" s="749"/>
      <c r="D44" s="752"/>
      <c r="E44" s="720"/>
      <c r="F44" s="723"/>
      <c r="G44" s="726"/>
      <c r="H44" s="730"/>
      <c r="I44" s="50" t="s">
        <v>21</v>
      </c>
      <c r="J44" s="20">
        <v>0</v>
      </c>
      <c r="K44" s="21">
        <v>0</v>
      </c>
      <c r="L44" s="21">
        <v>0</v>
      </c>
      <c r="M44" s="28">
        <f t="shared" si="12"/>
        <v>0</v>
      </c>
      <c r="N44" s="20">
        <v>0</v>
      </c>
      <c r="O44" s="21">
        <v>0</v>
      </c>
      <c r="P44" s="21">
        <v>0</v>
      </c>
      <c r="Q44" s="28">
        <f t="shared" si="13"/>
        <v>0</v>
      </c>
      <c r="R44" s="20">
        <v>0</v>
      </c>
      <c r="S44" s="21">
        <v>0</v>
      </c>
      <c r="T44" s="21">
        <v>0</v>
      </c>
      <c r="U44" s="28">
        <f t="shared" si="14"/>
        <v>0</v>
      </c>
      <c r="V44" s="20">
        <v>0</v>
      </c>
      <c r="W44" s="21">
        <v>0</v>
      </c>
      <c r="X44" s="21">
        <v>0</v>
      </c>
      <c r="Y44" s="28">
        <f t="shared" si="15"/>
        <v>0</v>
      </c>
      <c r="Z44" s="20">
        <f t="shared" si="4"/>
        <v>0</v>
      </c>
      <c r="AA44" s="21">
        <f t="shared" si="5"/>
        <v>0</v>
      </c>
      <c r="AB44" s="21">
        <f t="shared" si="6"/>
        <v>0</v>
      </c>
      <c r="AC44" s="22">
        <f t="shared" si="7"/>
        <v>0</v>
      </c>
    </row>
    <row r="45" spans="1:29" ht="26.1" customHeight="1" x14ac:dyDescent="0.25">
      <c r="A45" s="486"/>
      <c r="B45" s="746"/>
      <c r="C45" s="749"/>
      <c r="D45" s="752"/>
      <c r="E45" s="718" t="s">
        <v>193</v>
      </c>
      <c r="F45" s="721">
        <v>62230</v>
      </c>
      <c r="G45" s="732" t="s">
        <v>194</v>
      </c>
      <c r="H45" s="731" t="s">
        <v>17</v>
      </c>
      <c r="I45" s="48" t="s">
        <v>35</v>
      </c>
      <c r="J45" s="23">
        <v>171</v>
      </c>
      <c r="K45" s="24">
        <v>160</v>
      </c>
      <c r="L45" s="24">
        <v>0</v>
      </c>
      <c r="M45" s="27">
        <f>SUM(J45:L45)</f>
        <v>331</v>
      </c>
      <c r="N45" s="23">
        <v>165</v>
      </c>
      <c r="O45" s="24">
        <v>192</v>
      </c>
      <c r="P45" s="24">
        <v>0</v>
      </c>
      <c r="Q45" s="27">
        <f>SUM(N45:P45)</f>
        <v>357</v>
      </c>
      <c r="R45" s="23">
        <v>276</v>
      </c>
      <c r="S45" s="24">
        <v>273</v>
      </c>
      <c r="T45" s="24">
        <v>0</v>
      </c>
      <c r="U45" s="27">
        <f>SUM(R45:T45)</f>
        <v>549</v>
      </c>
      <c r="V45" s="23">
        <v>232</v>
      </c>
      <c r="W45" s="24">
        <v>200</v>
      </c>
      <c r="X45" s="24">
        <v>0</v>
      </c>
      <c r="Y45" s="27">
        <f>SUM(V45:X45)</f>
        <v>432</v>
      </c>
      <c r="Z45" s="6">
        <f t="shared" si="4"/>
        <v>844</v>
      </c>
      <c r="AA45" s="7">
        <f t="shared" si="5"/>
        <v>825</v>
      </c>
      <c r="AB45" s="7">
        <f t="shared" si="6"/>
        <v>0</v>
      </c>
      <c r="AC45" s="8">
        <f t="shared" si="7"/>
        <v>1669</v>
      </c>
    </row>
    <row r="46" spans="1:29" ht="26.1" customHeight="1" x14ac:dyDescent="0.25">
      <c r="A46" s="486"/>
      <c r="B46" s="746"/>
      <c r="C46" s="749"/>
      <c r="D46" s="752"/>
      <c r="E46" s="719"/>
      <c r="F46" s="722"/>
      <c r="G46" s="733"/>
      <c r="H46" s="729"/>
      <c r="I46" s="49" t="s">
        <v>36</v>
      </c>
      <c r="J46" s="9">
        <v>152</v>
      </c>
      <c r="K46" s="10">
        <v>107</v>
      </c>
      <c r="L46" s="10">
        <v>0</v>
      </c>
      <c r="M46" s="11">
        <f t="shared" ref="M46:M54" si="16">SUM(J46:L46)</f>
        <v>259</v>
      </c>
      <c r="N46" s="9">
        <v>131</v>
      </c>
      <c r="O46" s="10">
        <v>81</v>
      </c>
      <c r="P46" s="10">
        <v>0</v>
      </c>
      <c r="Q46" s="11">
        <f t="shared" ref="Q46:Q54" si="17">SUM(N46:P46)</f>
        <v>212</v>
      </c>
      <c r="R46" s="9">
        <v>133</v>
      </c>
      <c r="S46" s="10">
        <v>131</v>
      </c>
      <c r="T46" s="10">
        <v>0</v>
      </c>
      <c r="U46" s="11">
        <f t="shared" ref="U46:U54" si="18">SUM(R46:T46)</f>
        <v>264</v>
      </c>
      <c r="V46" s="9">
        <v>106</v>
      </c>
      <c r="W46" s="10">
        <v>60</v>
      </c>
      <c r="X46" s="10">
        <v>0</v>
      </c>
      <c r="Y46" s="11">
        <f t="shared" ref="Y46:Y54" si="19">SUM(V46:X46)</f>
        <v>166</v>
      </c>
      <c r="Z46" s="9">
        <f t="shared" si="4"/>
        <v>522</v>
      </c>
      <c r="AA46" s="10">
        <f t="shared" si="5"/>
        <v>379</v>
      </c>
      <c r="AB46" s="10">
        <f t="shared" si="6"/>
        <v>0</v>
      </c>
      <c r="AC46" s="11">
        <f t="shared" si="7"/>
        <v>901</v>
      </c>
    </row>
    <row r="47" spans="1:29" ht="26.1" customHeight="1" x14ac:dyDescent="0.25">
      <c r="A47" s="486"/>
      <c r="B47" s="746"/>
      <c r="C47" s="749"/>
      <c r="D47" s="752"/>
      <c r="E47" s="719"/>
      <c r="F47" s="722"/>
      <c r="G47" s="733"/>
      <c r="H47" s="729"/>
      <c r="I47" s="49" t="s">
        <v>37</v>
      </c>
      <c r="J47" s="6">
        <v>192</v>
      </c>
      <c r="K47" s="7">
        <v>104</v>
      </c>
      <c r="L47" s="7">
        <v>0</v>
      </c>
      <c r="M47" s="11">
        <f t="shared" si="16"/>
        <v>296</v>
      </c>
      <c r="N47" s="6">
        <v>142</v>
      </c>
      <c r="O47" s="7">
        <v>105</v>
      </c>
      <c r="P47" s="7">
        <v>0</v>
      </c>
      <c r="Q47" s="11">
        <f t="shared" si="17"/>
        <v>247</v>
      </c>
      <c r="R47" s="6">
        <v>217</v>
      </c>
      <c r="S47" s="7">
        <v>74</v>
      </c>
      <c r="T47" s="7">
        <v>0</v>
      </c>
      <c r="U47" s="11">
        <f t="shared" si="18"/>
        <v>291</v>
      </c>
      <c r="V47" s="6">
        <v>239</v>
      </c>
      <c r="W47" s="7">
        <v>103</v>
      </c>
      <c r="X47" s="7">
        <v>0</v>
      </c>
      <c r="Y47" s="11">
        <f t="shared" si="19"/>
        <v>342</v>
      </c>
      <c r="Z47" s="9">
        <f t="shared" si="4"/>
        <v>790</v>
      </c>
      <c r="AA47" s="10">
        <f t="shared" si="5"/>
        <v>386</v>
      </c>
      <c r="AB47" s="10">
        <f t="shared" si="6"/>
        <v>0</v>
      </c>
      <c r="AC47" s="11">
        <f t="shared" si="7"/>
        <v>1176</v>
      </c>
    </row>
    <row r="48" spans="1:29" ht="26.1" customHeight="1" x14ac:dyDescent="0.25">
      <c r="A48" s="486"/>
      <c r="B48" s="746"/>
      <c r="C48" s="749"/>
      <c r="D48" s="752"/>
      <c r="E48" s="719"/>
      <c r="F48" s="722"/>
      <c r="G48" s="733"/>
      <c r="H48" s="729"/>
      <c r="I48" s="49" t="s">
        <v>38</v>
      </c>
      <c r="J48" s="9">
        <v>520</v>
      </c>
      <c r="K48" s="10">
        <v>199</v>
      </c>
      <c r="L48" s="10">
        <v>0</v>
      </c>
      <c r="M48" s="11">
        <f t="shared" si="16"/>
        <v>719</v>
      </c>
      <c r="N48" s="9">
        <v>594</v>
      </c>
      <c r="O48" s="10">
        <v>234</v>
      </c>
      <c r="P48" s="10">
        <v>0</v>
      </c>
      <c r="Q48" s="11">
        <f t="shared" si="17"/>
        <v>828</v>
      </c>
      <c r="R48" s="9">
        <v>932</v>
      </c>
      <c r="S48" s="10">
        <v>282</v>
      </c>
      <c r="T48" s="10">
        <v>0</v>
      </c>
      <c r="U48" s="11">
        <f t="shared" si="18"/>
        <v>1214</v>
      </c>
      <c r="V48" s="9">
        <v>719</v>
      </c>
      <c r="W48" s="10">
        <v>291</v>
      </c>
      <c r="X48" s="10">
        <v>0</v>
      </c>
      <c r="Y48" s="11">
        <f t="shared" si="19"/>
        <v>1010</v>
      </c>
      <c r="Z48" s="9">
        <f t="shared" si="4"/>
        <v>2765</v>
      </c>
      <c r="AA48" s="10">
        <f t="shared" si="5"/>
        <v>1006</v>
      </c>
      <c r="AB48" s="10">
        <f t="shared" si="6"/>
        <v>0</v>
      </c>
      <c r="AC48" s="11">
        <f t="shared" si="7"/>
        <v>3771</v>
      </c>
    </row>
    <row r="49" spans="1:29" ht="26.1" customHeight="1" thickBot="1" x14ac:dyDescent="0.3">
      <c r="A49" s="486"/>
      <c r="B49" s="746"/>
      <c r="C49" s="749"/>
      <c r="D49" s="752"/>
      <c r="E49" s="719"/>
      <c r="F49" s="722"/>
      <c r="G49" s="733"/>
      <c r="H49" s="729"/>
      <c r="I49" s="40" t="s">
        <v>39</v>
      </c>
      <c r="J49" s="15">
        <v>361</v>
      </c>
      <c r="K49" s="16">
        <v>194</v>
      </c>
      <c r="L49" s="16">
        <v>0</v>
      </c>
      <c r="M49" s="14">
        <f t="shared" si="16"/>
        <v>555</v>
      </c>
      <c r="N49" s="15">
        <v>382</v>
      </c>
      <c r="O49" s="16">
        <v>251</v>
      </c>
      <c r="P49" s="16">
        <v>0</v>
      </c>
      <c r="Q49" s="14">
        <f t="shared" si="17"/>
        <v>633</v>
      </c>
      <c r="R49" s="15">
        <v>582</v>
      </c>
      <c r="S49" s="16">
        <v>325</v>
      </c>
      <c r="T49" s="16">
        <v>0</v>
      </c>
      <c r="U49" s="14">
        <f t="shared" si="18"/>
        <v>907</v>
      </c>
      <c r="V49" s="15">
        <v>528</v>
      </c>
      <c r="W49" s="16">
        <v>381</v>
      </c>
      <c r="X49" s="16">
        <v>0</v>
      </c>
      <c r="Y49" s="14">
        <f t="shared" si="19"/>
        <v>909</v>
      </c>
      <c r="Z49" s="12">
        <f t="shared" si="4"/>
        <v>1853</v>
      </c>
      <c r="AA49" s="13">
        <f t="shared" si="5"/>
        <v>1151</v>
      </c>
      <c r="AB49" s="13">
        <f t="shared" si="6"/>
        <v>0</v>
      </c>
      <c r="AC49" s="14">
        <f t="shared" si="7"/>
        <v>3004</v>
      </c>
    </row>
    <row r="50" spans="1:29" ht="39" customHeight="1" thickBot="1" x14ac:dyDescent="0.3">
      <c r="A50" s="486"/>
      <c r="B50" s="746"/>
      <c r="C50" s="749"/>
      <c r="D50" s="752"/>
      <c r="E50" s="719"/>
      <c r="F50" s="722"/>
      <c r="G50" s="733"/>
      <c r="H50" s="729"/>
      <c r="I50" s="41" t="s">
        <v>50</v>
      </c>
      <c r="J50" s="35">
        <f>SUM(J45:J49)</f>
        <v>1396</v>
      </c>
      <c r="K50" s="36">
        <f>SUM(K45:K49)</f>
        <v>764</v>
      </c>
      <c r="L50" s="36">
        <f>SUM(L45:L49)</f>
        <v>0</v>
      </c>
      <c r="M50" s="37">
        <f t="shared" si="16"/>
        <v>2160</v>
      </c>
      <c r="N50" s="35">
        <f>SUM(N45:N49)</f>
        <v>1414</v>
      </c>
      <c r="O50" s="36">
        <f>SUM(O45:O49)</f>
        <v>863</v>
      </c>
      <c r="P50" s="36">
        <f>SUM(P45:P49)</f>
        <v>0</v>
      </c>
      <c r="Q50" s="37">
        <f t="shared" si="17"/>
        <v>2277</v>
      </c>
      <c r="R50" s="17">
        <f>SUM(R45:R49)</f>
        <v>2140</v>
      </c>
      <c r="S50" s="18">
        <f>SUM(S45:S49)</f>
        <v>1085</v>
      </c>
      <c r="T50" s="18">
        <f>SUM(T45:T49)</f>
        <v>0</v>
      </c>
      <c r="U50" s="19">
        <f t="shared" si="18"/>
        <v>3225</v>
      </c>
      <c r="V50" s="17">
        <f>SUM(V45:V49)</f>
        <v>1824</v>
      </c>
      <c r="W50" s="18">
        <f>SUM(W45:W49)</f>
        <v>1035</v>
      </c>
      <c r="X50" s="18">
        <f>SUM(X45:X49)</f>
        <v>0</v>
      </c>
      <c r="Y50" s="19">
        <f t="shared" si="19"/>
        <v>2859</v>
      </c>
      <c r="Z50" s="35">
        <f t="shared" si="4"/>
        <v>6774</v>
      </c>
      <c r="AA50" s="36">
        <f t="shared" si="5"/>
        <v>3747</v>
      </c>
      <c r="AB50" s="36">
        <f t="shared" si="6"/>
        <v>0</v>
      </c>
      <c r="AC50" s="37">
        <f t="shared" si="7"/>
        <v>10521</v>
      </c>
    </row>
    <row r="51" spans="1:29" ht="26.1" customHeight="1" x14ac:dyDescent="0.25">
      <c r="A51" s="486"/>
      <c r="B51" s="746"/>
      <c r="C51" s="749"/>
      <c r="D51" s="752"/>
      <c r="E51" s="719"/>
      <c r="F51" s="722"/>
      <c r="G51" s="733"/>
      <c r="H51" s="735" t="s">
        <v>18</v>
      </c>
      <c r="I51" s="42" t="s">
        <v>19</v>
      </c>
      <c r="J51" s="6">
        <v>22</v>
      </c>
      <c r="K51" s="7">
        <v>0</v>
      </c>
      <c r="L51" s="7">
        <v>0</v>
      </c>
      <c r="M51" s="8">
        <f t="shared" si="16"/>
        <v>22</v>
      </c>
      <c r="N51" s="6">
        <v>22</v>
      </c>
      <c r="O51" s="7">
        <v>0</v>
      </c>
      <c r="P51" s="7">
        <v>0</v>
      </c>
      <c r="Q51" s="8">
        <f t="shared" si="17"/>
        <v>22</v>
      </c>
      <c r="R51" s="6">
        <v>22</v>
      </c>
      <c r="S51" s="7">
        <v>0</v>
      </c>
      <c r="T51" s="7">
        <v>0</v>
      </c>
      <c r="U51" s="8">
        <f t="shared" si="18"/>
        <v>22</v>
      </c>
      <c r="V51" s="6">
        <v>22</v>
      </c>
      <c r="W51" s="7">
        <v>0</v>
      </c>
      <c r="X51" s="7">
        <v>0</v>
      </c>
      <c r="Y51" s="8">
        <f t="shared" si="19"/>
        <v>22</v>
      </c>
      <c r="Z51" s="6">
        <f t="shared" si="4"/>
        <v>88</v>
      </c>
      <c r="AA51" s="7">
        <f t="shared" si="5"/>
        <v>0</v>
      </c>
      <c r="AB51" s="7">
        <f t="shared" si="6"/>
        <v>0</v>
      </c>
      <c r="AC51" s="8">
        <f t="shared" si="7"/>
        <v>88</v>
      </c>
    </row>
    <row r="52" spans="1:29" ht="26.1" customHeight="1" x14ac:dyDescent="0.25">
      <c r="A52" s="486"/>
      <c r="B52" s="746"/>
      <c r="C52" s="749"/>
      <c r="D52" s="752"/>
      <c r="E52" s="719"/>
      <c r="F52" s="722"/>
      <c r="G52" s="733"/>
      <c r="H52" s="714"/>
      <c r="I52" s="49" t="s">
        <v>41</v>
      </c>
      <c r="J52" s="9">
        <v>6</v>
      </c>
      <c r="K52" s="10">
        <v>0</v>
      </c>
      <c r="L52" s="10">
        <v>0</v>
      </c>
      <c r="M52" s="11">
        <f t="shared" si="16"/>
        <v>6</v>
      </c>
      <c r="N52" s="9">
        <v>6</v>
      </c>
      <c r="O52" s="10">
        <v>0</v>
      </c>
      <c r="P52" s="10">
        <v>0</v>
      </c>
      <c r="Q52" s="11">
        <f t="shared" si="17"/>
        <v>6</v>
      </c>
      <c r="R52" s="9">
        <v>6</v>
      </c>
      <c r="S52" s="10">
        <v>0</v>
      </c>
      <c r="T52" s="10">
        <v>0</v>
      </c>
      <c r="U52" s="11">
        <f t="shared" si="18"/>
        <v>6</v>
      </c>
      <c r="V52" s="9">
        <v>6</v>
      </c>
      <c r="W52" s="10">
        <v>0</v>
      </c>
      <c r="X52" s="10">
        <v>0</v>
      </c>
      <c r="Y52" s="11">
        <f t="shared" si="19"/>
        <v>6</v>
      </c>
      <c r="Z52" s="9">
        <f t="shared" si="4"/>
        <v>24</v>
      </c>
      <c r="AA52" s="10">
        <f t="shared" si="5"/>
        <v>0</v>
      </c>
      <c r="AB52" s="10">
        <f t="shared" si="6"/>
        <v>0</v>
      </c>
      <c r="AC52" s="11">
        <f t="shared" si="7"/>
        <v>24</v>
      </c>
    </row>
    <row r="53" spans="1:29" ht="26.1" customHeight="1" x14ac:dyDescent="0.25">
      <c r="A53" s="487"/>
      <c r="B53" s="746"/>
      <c r="C53" s="749"/>
      <c r="D53" s="752"/>
      <c r="E53" s="719"/>
      <c r="F53" s="722"/>
      <c r="G53" s="733"/>
      <c r="H53" s="735" t="s">
        <v>54</v>
      </c>
      <c r="I53" s="49" t="s">
        <v>42</v>
      </c>
      <c r="J53" s="9">
        <v>0</v>
      </c>
      <c r="K53" s="10">
        <v>0</v>
      </c>
      <c r="L53" s="7">
        <v>0</v>
      </c>
      <c r="M53" s="11">
        <f t="shared" si="16"/>
        <v>0</v>
      </c>
      <c r="N53" s="9">
        <v>0</v>
      </c>
      <c r="O53" s="10">
        <v>0</v>
      </c>
      <c r="P53" s="7">
        <v>0</v>
      </c>
      <c r="Q53" s="11">
        <f t="shared" si="17"/>
        <v>0</v>
      </c>
      <c r="R53" s="9">
        <v>0</v>
      </c>
      <c r="S53" s="10">
        <v>0</v>
      </c>
      <c r="T53" s="7">
        <v>0</v>
      </c>
      <c r="U53" s="11">
        <f t="shared" si="18"/>
        <v>0</v>
      </c>
      <c r="V53" s="9">
        <v>0</v>
      </c>
      <c r="W53" s="10">
        <v>0</v>
      </c>
      <c r="X53" s="7">
        <v>0</v>
      </c>
      <c r="Y53" s="11">
        <f t="shared" si="19"/>
        <v>0</v>
      </c>
      <c r="Z53" s="9">
        <f t="shared" si="4"/>
        <v>0</v>
      </c>
      <c r="AA53" s="10">
        <f t="shared" si="5"/>
        <v>0</v>
      </c>
      <c r="AB53" s="10">
        <f t="shared" si="6"/>
        <v>0</v>
      </c>
      <c r="AC53" s="11">
        <f t="shared" si="7"/>
        <v>0</v>
      </c>
    </row>
    <row r="54" spans="1:29" ht="26.1" customHeight="1" thickBot="1" x14ac:dyDescent="0.3">
      <c r="A54" s="486" t="s">
        <v>105</v>
      </c>
      <c r="B54" s="746"/>
      <c r="C54" s="749"/>
      <c r="D54" s="752"/>
      <c r="E54" s="720"/>
      <c r="F54" s="723"/>
      <c r="G54" s="734"/>
      <c r="H54" s="736"/>
      <c r="I54" s="50" t="s">
        <v>21</v>
      </c>
      <c r="J54" s="20">
        <v>0</v>
      </c>
      <c r="K54" s="21">
        <v>0</v>
      </c>
      <c r="L54" s="21">
        <v>0</v>
      </c>
      <c r="M54" s="28">
        <f t="shared" si="16"/>
        <v>0</v>
      </c>
      <c r="N54" s="20">
        <v>0</v>
      </c>
      <c r="O54" s="21">
        <v>0</v>
      </c>
      <c r="P54" s="21">
        <v>0</v>
      </c>
      <c r="Q54" s="28">
        <f t="shared" si="17"/>
        <v>0</v>
      </c>
      <c r="R54" s="20">
        <v>0</v>
      </c>
      <c r="S54" s="21">
        <v>0</v>
      </c>
      <c r="T54" s="21">
        <v>0</v>
      </c>
      <c r="U54" s="28">
        <f t="shared" si="18"/>
        <v>0</v>
      </c>
      <c r="V54" s="20">
        <v>0</v>
      </c>
      <c r="W54" s="21">
        <v>0</v>
      </c>
      <c r="X54" s="21">
        <v>0</v>
      </c>
      <c r="Y54" s="28">
        <f t="shared" si="19"/>
        <v>0</v>
      </c>
      <c r="Z54" s="12">
        <f t="shared" si="4"/>
        <v>0</v>
      </c>
      <c r="AA54" s="13">
        <f t="shared" si="5"/>
        <v>0</v>
      </c>
      <c r="AB54" s="13">
        <f t="shared" si="6"/>
        <v>0</v>
      </c>
      <c r="AC54" s="14">
        <f t="shared" si="7"/>
        <v>0</v>
      </c>
    </row>
    <row r="55" spans="1:29" ht="26.1" customHeight="1" x14ac:dyDescent="0.25">
      <c r="A55" s="486"/>
      <c r="B55" s="746"/>
      <c r="C55" s="749"/>
      <c r="D55" s="752"/>
      <c r="E55" s="718" t="s">
        <v>60</v>
      </c>
      <c r="F55" s="737">
        <v>380</v>
      </c>
      <c r="G55" s="724" t="s">
        <v>61</v>
      </c>
      <c r="H55" s="731" t="s">
        <v>17</v>
      </c>
      <c r="I55" s="48" t="s">
        <v>35</v>
      </c>
      <c r="J55" s="23">
        <v>0</v>
      </c>
      <c r="K55" s="24">
        <v>0</v>
      </c>
      <c r="L55" s="24">
        <v>0</v>
      </c>
      <c r="M55" s="27">
        <f>SUM(J55:L55)</f>
        <v>0</v>
      </c>
      <c r="N55" s="23">
        <v>0</v>
      </c>
      <c r="O55" s="24">
        <v>0</v>
      </c>
      <c r="P55" s="24">
        <v>0</v>
      </c>
      <c r="Q55" s="27">
        <f>SUM(N55:P55)</f>
        <v>0</v>
      </c>
      <c r="R55" s="23">
        <v>0</v>
      </c>
      <c r="S55" s="24">
        <v>0</v>
      </c>
      <c r="T55" s="24">
        <v>0</v>
      </c>
      <c r="U55" s="27">
        <f>SUM(R55:T55)</f>
        <v>0</v>
      </c>
      <c r="V55" s="23">
        <v>0</v>
      </c>
      <c r="W55" s="24">
        <v>0</v>
      </c>
      <c r="X55" s="24">
        <v>0</v>
      </c>
      <c r="Y55" s="27">
        <f>SUM(V55:X55)</f>
        <v>0</v>
      </c>
      <c r="Z55" s="23">
        <f t="shared" si="4"/>
        <v>0</v>
      </c>
      <c r="AA55" s="24">
        <f t="shared" si="5"/>
        <v>0</v>
      </c>
      <c r="AB55" s="24">
        <f t="shared" si="6"/>
        <v>0</v>
      </c>
      <c r="AC55" s="25">
        <f t="shared" si="7"/>
        <v>0</v>
      </c>
    </row>
    <row r="56" spans="1:29" ht="26.1" customHeight="1" x14ac:dyDescent="0.25">
      <c r="A56" s="486"/>
      <c r="B56" s="746"/>
      <c r="C56" s="749"/>
      <c r="D56" s="752"/>
      <c r="E56" s="719"/>
      <c r="F56" s="722"/>
      <c r="G56" s="725"/>
      <c r="H56" s="729"/>
      <c r="I56" s="49" t="s">
        <v>36</v>
      </c>
      <c r="J56" s="9">
        <v>0</v>
      </c>
      <c r="K56" s="10">
        <v>0</v>
      </c>
      <c r="L56" s="10">
        <v>0</v>
      </c>
      <c r="M56" s="11">
        <f t="shared" ref="M56:M64" si="20">SUM(J56:L56)</f>
        <v>0</v>
      </c>
      <c r="N56" s="9">
        <v>0</v>
      </c>
      <c r="O56" s="10">
        <v>0</v>
      </c>
      <c r="P56" s="10">
        <v>0</v>
      </c>
      <c r="Q56" s="11">
        <f t="shared" ref="Q56:Q64" si="21">SUM(N56:P56)</f>
        <v>0</v>
      </c>
      <c r="R56" s="9">
        <v>0</v>
      </c>
      <c r="S56" s="10">
        <v>0</v>
      </c>
      <c r="T56" s="10">
        <v>0</v>
      </c>
      <c r="U56" s="11">
        <f t="shared" ref="U56:U64" si="22">SUM(R56:T56)</f>
        <v>0</v>
      </c>
      <c r="V56" s="9">
        <v>0</v>
      </c>
      <c r="W56" s="10">
        <v>0</v>
      </c>
      <c r="X56" s="10">
        <v>0</v>
      </c>
      <c r="Y56" s="11">
        <f t="shared" ref="Y56:Y64" si="23">SUM(V56:X56)</f>
        <v>0</v>
      </c>
      <c r="Z56" s="9">
        <f t="shared" si="4"/>
        <v>0</v>
      </c>
      <c r="AA56" s="10">
        <f t="shared" si="5"/>
        <v>0</v>
      </c>
      <c r="AB56" s="10">
        <f t="shared" si="6"/>
        <v>0</v>
      </c>
      <c r="AC56" s="11">
        <f t="shared" si="7"/>
        <v>0</v>
      </c>
    </row>
    <row r="57" spans="1:29" ht="26.1" customHeight="1" x14ac:dyDescent="0.25">
      <c r="A57" s="486"/>
      <c r="B57" s="746"/>
      <c r="C57" s="749"/>
      <c r="D57" s="752"/>
      <c r="E57" s="719"/>
      <c r="F57" s="722"/>
      <c r="G57" s="725"/>
      <c r="H57" s="729"/>
      <c r="I57" s="49" t="s">
        <v>37</v>
      </c>
      <c r="J57" s="6">
        <v>0</v>
      </c>
      <c r="K57" s="7">
        <v>0</v>
      </c>
      <c r="L57" s="7">
        <v>0</v>
      </c>
      <c r="M57" s="11">
        <f t="shared" si="20"/>
        <v>0</v>
      </c>
      <c r="N57" s="6">
        <v>0</v>
      </c>
      <c r="O57" s="7">
        <v>0</v>
      </c>
      <c r="P57" s="7">
        <v>0</v>
      </c>
      <c r="Q57" s="11">
        <f t="shared" si="21"/>
        <v>0</v>
      </c>
      <c r="R57" s="6">
        <v>0</v>
      </c>
      <c r="S57" s="7">
        <v>0</v>
      </c>
      <c r="T57" s="7">
        <v>0</v>
      </c>
      <c r="U57" s="11">
        <f t="shared" si="22"/>
        <v>0</v>
      </c>
      <c r="V57" s="6">
        <v>0</v>
      </c>
      <c r="W57" s="7">
        <v>0</v>
      </c>
      <c r="X57" s="7">
        <v>0</v>
      </c>
      <c r="Y57" s="11">
        <f t="shared" si="23"/>
        <v>0</v>
      </c>
      <c r="Z57" s="9">
        <f t="shared" si="4"/>
        <v>0</v>
      </c>
      <c r="AA57" s="10">
        <f t="shared" si="5"/>
        <v>0</v>
      </c>
      <c r="AB57" s="10">
        <f t="shared" si="6"/>
        <v>0</v>
      </c>
      <c r="AC57" s="11">
        <f t="shared" si="7"/>
        <v>0</v>
      </c>
    </row>
    <row r="58" spans="1:29" ht="26.1" customHeight="1" x14ac:dyDescent="0.25">
      <c r="A58" s="486"/>
      <c r="B58" s="746"/>
      <c r="C58" s="749"/>
      <c r="D58" s="752"/>
      <c r="E58" s="719"/>
      <c r="F58" s="722"/>
      <c r="G58" s="725"/>
      <c r="H58" s="729"/>
      <c r="I58" s="49" t="s">
        <v>38</v>
      </c>
      <c r="J58" s="9">
        <v>0</v>
      </c>
      <c r="K58" s="10">
        <v>0</v>
      </c>
      <c r="L58" s="10">
        <v>0</v>
      </c>
      <c r="M58" s="11">
        <f t="shared" si="20"/>
        <v>0</v>
      </c>
      <c r="N58" s="9">
        <v>0</v>
      </c>
      <c r="O58" s="10">
        <v>0</v>
      </c>
      <c r="P58" s="10">
        <v>0</v>
      </c>
      <c r="Q58" s="11">
        <f t="shared" si="21"/>
        <v>0</v>
      </c>
      <c r="R58" s="9">
        <v>0</v>
      </c>
      <c r="S58" s="10">
        <v>0</v>
      </c>
      <c r="T58" s="10">
        <v>0</v>
      </c>
      <c r="U58" s="11">
        <f t="shared" si="22"/>
        <v>0</v>
      </c>
      <c r="V58" s="9">
        <v>0</v>
      </c>
      <c r="W58" s="10">
        <v>0</v>
      </c>
      <c r="X58" s="10">
        <v>0</v>
      </c>
      <c r="Y58" s="11">
        <f t="shared" si="23"/>
        <v>0</v>
      </c>
      <c r="Z58" s="9">
        <f t="shared" si="4"/>
        <v>0</v>
      </c>
      <c r="AA58" s="10">
        <f t="shared" si="5"/>
        <v>0</v>
      </c>
      <c r="AB58" s="10">
        <f t="shared" si="6"/>
        <v>0</v>
      </c>
      <c r="AC58" s="11">
        <f t="shared" si="7"/>
        <v>0</v>
      </c>
    </row>
    <row r="59" spans="1:29" ht="29.25" customHeight="1" thickBot="1" x14ac:dyDescent="0.3">
      <c r="A59" s="486"/>
      <c r="B59" s="746"/>
      <c r="C59" s="749"/>
      <c r="D59" s="752"/>
      <c r="E59" s="719"/>
      <c r="F59" s="722"/>
      <c r="G59" s="725"/>
      <c r="H59" s="729"/>
      <c r="I59" s="40" t="s">
        <v>39</v>
      </c>
      <c r="J59" s="15">
        <v>0</v>
      </c>
      <c r="K59" s="16">
        <v>0</v>
      </c>
      <c r="L59" s="16">
        <v>0</v>
      </c>
      <c r="M59" s="14">
        <f t="shared" si="20"/>
        <v>0</v>
      </c>
      <c r="N59" s="15">
        <v>0</v>
      </c>
      <c r="O59" s="16">
        <v>0</v>
      </c>
      <c r="P59" s="16">
        <v>0</v>
      </c>
      <c r="Q59" s="14">
        <f t="shared" si="21"/>
        <v>0</v>
      </c>
      <c r="R59" s="15">
        <v>0</v>
      </c>
      <c r="S59" s="16">
        <v>0</v>
      </c>
      <c r="T59" s="16">
        <v>0</v>
      </c>
      <c r="U59" s="14">
        <f t="shared" si="22"/>
        <v>0</v>
      </c>
      <c r="V59" s="15">
        <v>0</v>
      </c>
      <c r="W59" s="16">
        <v>0</v>
      </c>
      <c r="X59" s="16">
        <v>0</v>
      </c>
      <c r="Y59" s="14">
        <f t="shared" si="23"/>
        <v>0</v>
      </c>
      <c r="Z59" s="12">
        <f t="shared" si="4"/>
        <v>0</v>
      </c>
      <c r="AA59" s="13">
        <f t="shared" si="5"/>
        <v>0</v>
      </c>
      <c r="AB59" s="13">
        <f t="shared" si="6"/>
        <v>0</v>
      </c>
      <c r="AC59" s="14">
        <f t="shared" si="7"/>
        <v>0</v>
      </c>
    </row>
    <row r="60" spans="1:29" ht="39" customHeight="1" thickBot="1" x14ac:dyDescent="0.3">
      <c r="A60" s="486"/>
      <c r="B60" s="746"/>
      <c r="C60" s="749"/>
      <c r="D60" s="752"/>
      <c r="E60" s="719"/>
      <c r="F60" s="722"/>
      <c r="G60" s="725"/>
      <c r="H60" s="729"/>
      <c r="I60" s="41" t="s">
        <v>50</v>
      </c>
      <c r="J60" s="35">
        <f>SUM(J55:J59)</f>
        <v>0</v>
      </c>
      <c r="K60" s="36">
        <f>SUM(K55:K59)</f>
        <v>0</v>
      </c>
      <c r="L60" s="36">
        <f>SUM(L55:L59)</f>
        <v>0</v>
      </c>
      <c r="M60" s="37">
        <f t="shared" si="20"/>
        <v>0</v>
      </c>
      <c r="N60" s="35">
        <f>SUM(N55:N59)</f>
        <v>0</v>
      </c>
      <c r="O60" s="36">
        <f>SUM(O55:O59)</f>
        <v>0</v>
      </c>
      <c r="P60" s="36">
        <f>SUM(P55:P59)</f>
        <v>0</v>
      </c>
      <c r="Q60" s="37">
        <f t="shared" si="21"/>
        <v>0</v>
      </c>
      <c r="R60" s="17">
        <f>SUM(R55:R59)</f>
        <v>0</v>
      </c>
      <c r="S60" s="18">
        <f>SUM(S55:S59)</f>
        <v>0</v>
      </c>
      <c r="T60" s="18">
        <f>SUM(T55:T59)</f>
        <v>0</v>
      </c>
      <c r="U60" s="19">
        <f t="shared" si="22"/>
        <v>0</v>
      </c>
      <c r="V60" s="17">
        <f>SUM(V55:V59)</f>
        <v>0</v>
      </c>
      <c r="W60" s="18">
        <f>SUM(W55:W59)</f>
        <v>0</v>
      </c>
      <c r="X60" s="18">
        <f>SUM(X55:X59)</f>
        <v>0</v>
      </c>
      <c r="Y60" s="19">
        <f t="shared" si="23"/>
        <v>0</v>
      </c>
      <c r="Z60" s="35">
        <f t="shared" si="4"/>
        <v>0</v>
      </c>
      <c r="AA60" s="36">
        <f t="shared" si="5"/>
        <v>0</v>
      </c>
      <c r="AB60" s="36">
        <f t="shared" si="6"/>
        <v>0</v>
      </c>
      <c r="AC60" s="37">
        <f t="shared" si="7"/>
        <v>0</v>
      </c>
    </row>
    <row r="61" spans="1:29" ht="26.1" customHeight="1" x14ac:dyDescent="0.25">
      <c r="A61" s="486"/>
      <c r="B61" s="746"/>
      <c r="C61" s="749"/>
      <c r="D61" s="752"/>
      <c r="E61" s="719"/>
      <c r="F61" s="722"/>
      <c r="G61" s="725"/>
      <c r="H61" s="735" t="s">
        <v>18</v>
      </c>
      <c r="I61" s="42" t="s">
        <v>19</v>
      </c>
      <c r="J61" s="6">
        <v>0</v>
      </c>
      <c r="K61" s="7">
        <v>0</v>
      </c>
      <c r="L61" s="7">
        <v>0</v>
      </c>
      <c r="M61" s="8">
        <f t="shared" si="20"/>
        <v>0</v>
      </c>
      <c r="N61" s="6">
        <v>0</v>
      </c>
      <c r="O61" s="7">
        <v>0</v>
      </c>
      <c r="P61" s="7">
        <v>0</v>
      </c>
      <c r="Q61" s="8">
        <f t="shared" si="21"/>
        <v>0</v>
      </c>
      <c r="R61" s="6">
        <v>0</v>
      </c>
      <c r="S61" s="7">
        <v>0</v>
      </c>
      <c r="T61" s="7">
        <v>0</v>
      </c>
      <c r="U61" s="8">
        <f t="shared" si="22"/>
        <v>0</v>
      </c>
      <c r="V61" s="6">
        <v>0</v>
      </c>
      <c r="W61" s="7">
        <v>0</v>
      </c>
      <c r="X61" s="7">
        <v>0</v>
      </c>
      <c r="Y61" s="8">
        <f t="shared" si="23"/>
        <v>0</v>
      </c>
      <c r="Z61" s="6">
        <f t="shared" si="4"/>
        <v>0</v>
      </c>
      <c r="AA61" s="7">
        <f t="shared" si="5"/>
        <v>0</v>
      </c>
      <c r="AB61" s="7">
        <f t="shared" si="6"/>
        <v>0</v>
      </c>
      <c r="AC61" s="8">
        <f t="shared" si="7"/>
        <v>0</v>
      </c>
    </row>
    <row r="62" spans="1:29" ht="26.1" customHeight="1" x14ac:dyDescent="0.25">
      <c r="A62" s="486"/>
      <c r="B62" s="746"/>
      <c r="C62" s="749"/>
      <c r="D62" s="752"/>
      <c r="E62" s="719"/>
      <c r="F62" s="722"/>
      <c r="G62" s="725"/>
      <c r="H62" s="714"/>
      <c r="I62" s="49" t="s">
        <v>41</v>
      </c>
      <c r="J62" s="9">
        <v>0</v>
      </c>
      <c r="K62" s="10">
        <v>0</v>
      </c>
      <c r="L62" s="10">
        <v>0</v>
      </c>
      <c r="M62" s="11">
        <f t="shared" si="20"/>
        <v>0</v>
      </c>
      <c r="N62" s="9">
        <v>0</v>
      </c>
      <c r="O62" s="10">
        <v>0</v>
      </c>
      <c r="P62" s="10">
        <v>0</v>
      </c>
      <c r="Q62" s="11">
        <f t="shared" si="21"/>
        <v>0</v>
      </c>
      <c r="R62" s="9">
        <v>0</v>
      </c>
      <c r="S62" s="10">
        <v>0</v>
      </c>
      <c r="T62" s="10">
        <v>0</v>
      </c>
      <c r="U62" s="11">
        <f t="shared" si="22"/>
        <v>0</v>
      </c>
      <c r="V62" s="9">
        <v>0</v>
      </c>
      <c r="W62" s="10">
        <v>0</v>
      </c>
      <c r="X62" s="10">
        <v>0</v>
      </c>
      <c r="Y62" s="11">
        <f t="shared" si="23"/>
        <v>0</v>
      </c>
      <c r="Z62" s="9">
        <f t="shared" si="4"/>
        <v>0</v>
      </c>
      <c r="AA62" s="10">
        <f t="shared" si="5"/>
        <v>0</v>
      </c>
      <c r="AB62" s="10">
        <f t="shared" si="6"/>
        <v>0</v>
      </c>
      <c r="AC62" s="11">
        <f t="shared" si="7"/>
        <v>0</v>
      </c>
    </row>
    <row r="63" spans="1:29" ht="26.1" customHeight="1" x14ac:dyDescent="0.25">
      <c r="A63" s="486"/>
      <c r="B63" s="746"/>
      <c r="C63" s="749"/>
      <c r="D63" s="752"/>
      <c r="E63" s="719"/>
      <c r="F63" s="722"/>
      <c r="G63" s="725"/>
      <c r="H63" s="735" t="s">
        <v>54</v>
      </c>
      <c r="I63" s="49" t="s">
        <v>42</v>
      </c>
      <c r="J63" s="9">
        <v>0</v>
      </c>
      <c r="K63" s="10">
        <v>0</v>
      </c>
      <c r="L63" s="7">
        <v>0</v>
      </c>
      <c r="M63" s="11">
        <f t="shared" si="20"/>
        <v>0</v>
      </c>
      <c r="N63" s="9">
        <v>0</v>
      </c>
      <c r="O63" s="10">
        <v>0</v>
      </c>
      <c r="P63" s="7">
        <v>0</v>
      </c>
      <c r="Q63" s="11">
        <f t="shared" si="21"/>
        <v>0</v>
      </c>
      <c r="R63" s="9">
        <v>0</v>
      </c>
      <c r="S63" s="10">
        <v>0</v>
      </c>
      <c r="T63" s="7">
        <v>0</v>
      </c>
      <c r="U63" s="11">
        <f t="shared" si="22"/>
        <v>0</v>
      </c>
      <c r="V63" s="9">
        <v>0</v>
      </c>
      <c r="W63" s="10">
        <v>0</v>
      </c>
      <c r="X63" s="7">
        <v>0</v>
      </c>
      <c r="Y63" s="11">
        <f t="shared" si="23"/>
        <v>0</v>
      </c>
      <c r="Z63" s="9">
        <f t="shared" si="4"/>
        <v>0</v>
      </c>
      <c r="AA63" s="10">
        <f t="shared" si="5"/>
        <v>0</v>
      </c>
      <c r="AB63" s="10">
        <f t="shared" si="6"/>
        <v>0</v>
      </c>
      <c r="AC63" s="11">
        <f t="shared" si="7"/>
        <v>0</v>
      </c>
    </row>
    <row r="64" spans="1:29" ht="26.1" customHeight="1" thickBot="1" x14ac:dyDescent="0.3">
      <c r="A64" s="486"/>
      <c r="B64" s="746"/>
      <c r="C64" s="749"/>
      <c r="D64" s="752"/>
      <c r="E64" s="720"/>
      <c r="F64" s="723"/>
      <c r="G64" s="726"/>
      <c r="H64" s="736"/>
      <c r="I64" s="50" t="s">
        <v>21</v>
      </c>
      <c r="J64" s="20">
        <v>0</v>
      </c>
      <c r="K64" s="21">
        <v>0</v>
      </c>
      <c r="L64" s="21">
        <v>0</v>
      </c>
      <c r="M64" s="28">
        <f t="shared" si="20"/>
        <v>0</v>
      </c>
      <c r="N64" s="20">
        <v>0</v>
      </c>
      <c r="O64" s="21">
        <v>0</v>
      </c>
      <c r="P64" s="21">
        <v>0</v>
      </c>
      <c r="Q64" s="28">
        <f t="shared" si="21"/>
        <v>0</v>
      </c>
      <c r="R64" s="20">
        <v>0</v>
      </c>
      <c r="S64" s="21">
        <v>0</v>
      </c>
      <c r="T64" s="21">
        <v>0</v>
      </c>
      <c r="U64" s="28">
        <f t="shared" si="22"/>
        <v>0</v>
      </c>
      <c r="V64" s="20">
        <v>0</v>
      </c>
      <c r="W64" s="21">
        <v>0</v>
      </c>
      <c r="X64" s="21">
        <v>0</v>
      </c>
      <c r="Y64" s="28">
        <f t="shared" si="23"/>
        <v>0</v>
      </c>
      <c r="Z64" s="20">
        <f t="shared" si="4"/>
        <v>0</v>
      </c>
      <c r="AA64" s="21">
        <f t="shared" si="5"/>
        <v>0</v>
      </c>
      <c r="AB64" s="21">
        <f t="shared" si="6"/>
        <v>0</v>
      </c>
      <c r="AC64" s="22">
        <f t="shared" si="7"/>
        <v>0</v>
      </c>
    </row>
    <row r="65" spans="1:29" ht="26.1" customHeight="1" x14ac:dyDescent="0.25">
      <c r="A65" s="486"/>
      <c r="B65" s="746"/>
      <c r="C65" s="749"/>
      <c r="D65" s="752"/>
      <c r="E65" s="718" t="s">
        <v>62</v>
      </c>
      <c r="F65" s="737">
        <v>400</v>
      </c>
      <c r="G65" s="724" t="s">
        <v>61</v>
      </c>
      <c r="H65" s="731" t="s">
        <v>17</v>
      </c>
      <c r="I65" s="48" t="s">
        <v>35</v>
      </c>
      <c r="J65" s="23">
        <v>0</v>
      </c>
      <c r="K65" s="24">
        <v>0</v>
      </c>
      <c r="L65" s="24">
        <v>0</v>
      </c>
      <c r="M65" s="27">
        <f>SUM(J65:L65)</f>
        <v>0</v>
      </c>
      <c r="N65" s="23">
        <v>0</v>
      </c>
      <c r="O65" s="24">
        <v>0</v>
      </c>
      <c r="P65" s="24">
        <v>0</v>
      </c>
      <c r="Q65" s="27">
        <f>SUM(N65:P65)</f>
        <v>0</v>
      </c>
      <c r="R65" s="23">
        <v>0</v>
      </c>
      <c r="S65" s="24">
        <v>0</v>
      </c>
      <c r="T65" s="24">
        <v>0</v>
      </c>
      <c r="U65" s="27">
        <f>SUM(R65:T65)</f>
        <v>0</v>
      </c>
      <c r="V65" s="23">
        <v>0</v>
      </c>
      <c r="W65" s="24">
        <v>0</v>
      </c>
      <c r="X65" s="24">
        <v>0</v>
      </c>
      <c r="Y65" s="27">
        <f>SUM(V65:X65)</f>
        <v>0</v>
      </c>
      <c r="Z65" s="6">
        <f t="shared" si="4"/>
        <v>0</v>
      </c>
      <c r="AA65" s="7">
        <f t="shared" si="5"/>
        <v>0</v>
      </c>
      <c r="AB65" s="7">
        <f t="shared" si="6"/>
        <v>0</v>
      </c>
      <c r="AC65" s="8">
        <f t="shared" si="7"/>
        <v>0</v>
      </c>
    </row>
    <row r="66" spans="1:29" ht="26.1" customHeight="1" x14ac:dyDescent="0.25">
      <c r="A66" s="486"/>
      <c r="B66" s="746"/>
      <c r="C66" s="749"/>
      <c r="D66" s="752"/>
      <c r="E66" s="719"/>
      <c r="F66" s="722"/>
      <c r="G66" s="725"/>
      <c r="H66" s="729"/>
      <c r="I66" s="49" t="s">
        <v>36</v>
      </c>
      <c r="J66" s="9">
        <v>0</v>
      </c>
      <c r="K66" s="10">
        <v>0</v>
      </c>
      <c r="L66" s="10">
        <v>0</v>
      </c>
      <c r="M66" s="11">
        <f t="shared" ref="M66:M74" si="24">SUM(J66:L66)</f>
        <v>0</v>
      </c>
      <c r="N66" s="9">
        <v>0</v>
      </c>
      <c r="O66" s="10">
        <v>0</v>
      </c>
      <c r="P66" s="10">
        <v>0</v>
      </c>
      <c r="Q66" s="11">
        <f t="shared" ref="Q66:Q74" si="25">SUM(N66:P66)</f>
        <v>0</v>
      </c>
      <c r="R66" s="9">
        <v>0</v>
      </c>
      <c r="S66" s="10">
        <v>0</v>
      </c>
      <c r="T66" s="10">
        <v>0</v>
      </c>
      <c r="U66" s="11">
        <f t="shared" ref="U66:U74" si="26">SUM(R66:T66)</f>
        <v>0</v>
      </c>
      <c r="V66" s="9">
        <v>0</v>
      </c>
      <c r="W66" s="10">
        <v>0</v>
      </c>
      <c r="X66" s="10">
        <v>0</v>
      </c>
      <c r="Y66" s="11">
        <f t="shared" ref="Y66:Y74" si="27">SUM(V66:X66)</f>
        <v>0</v>
      </c>
      <c r="Z66" s="9">
        <f t="shared" si="4"/>
        <v>0</v>
      </c>
      <c r="AA66" s="10">
        <f t="shared" si="5"/>
        <v>0</v>
      </c>
      <c r="AB66" s="10">
        <f t="shared" si="6"/>
        <v>0</v>
      </c>
      <c r="AC66" s="11">
        <f t="shared" si="7"/>
        <v>0</v>
      </c>
    </row>
    <row r="67" spans="1:29" ht="26.1" customHeight="1" x14ac:dyDescent="0.25">
      <c r="A67" s="486"/>
      <c r="B67" s="746"/>
      <c r="C67" s="749"/>
      <c r="D67" s="752"/>
      <c r="E67" s="719"/>
      <c r="F67" s="722"/>
      <c r="G67" s="725"/>
      <c r="H67" s="729"/>
      <c r="I67" s="49" t="s">
        <v>37</v>
      </c>
      <c r="J67" s="6">
        <v>0</v>
      </c>
      <c r="K67" s="7">
        <v>0</v>
      </c>
      <c r="L67" s="7">
        <v>0</v>
      </c>
      <c r="M67" s="11">
        <f t="shared" si="24"/>
        <v>0</v>
      </c>
      <c r="N67" s="6">
        <v>0</v>
      </c>
      <c r="O67" s="7">
        <v>0</v>
      </c>
      <c r="P67" s="7">
        <v>0</v>
      </c>
      <c r="Q67" s="11">
        <f t="shared" si="25"/>
        <v>0</v>
      </c>
      <c r="R67" s="6">
        <v>0</v>
      </c>
      <c r="S67" s="7">
        <v>0</v>
      </c>
      <c r="T67" s="7">
        <v>0</v>
      </c>
      <c r="U67" s="11">
        <f t="shared" si="26"/>
        <v>0</v>
      </c>
      <c r="V67" s="6">
        <v>0</v>
      </c>
      <c r="W67" s="7">
        <v>0</v>
      </c>
      <c r="X67" s="7">
        <v>0</v>
      </c>
      <c r="Y67" s="11">
        <f t="shared" si="27"/>
        <v>0</v>
      </c>
      <c r="Z67" s="9">
        <f t="shared" si="4"/>
        <v>0</v>
      </c>
      <c r="AA67" s="10">
        <f t="shared" si="5"/>
        <v>0</v>
      </c>
      <c r="AB67" s="10">
        <f t="shared" si="6"/>
        <v>0</v>
      </c>
      <c r="AC67" s="11">
        <f t="shared" si="7"/>
        <v>0</v>
      </c>
    </row>
    <row r="68" spans="1:29" ht="26.1" customHeight="1" x14ac:dyDescent="0.25">
      <c r="A68" s="486"/>
      <c r="B68" s="746"/>
      <c r="C68" s="749"/>
      <c r="D68" s="752"/>
      <c r="E68" s="719"/>
      <c r="F68" s="722"/>
      <c r="G68" s="725"/>
      <c r="H68" s="729"/>
      <c r="I68" s="49" t="s">
        <v>38</v>
      </c>
      <c r="J68" s="9">
        <v>0</v>
      </c>
      <c r="K68" s="10">
        <v>0</v>
      </c>
      <c r="L68" s="10">
        <v>0</v>
      </c>
      <c r="M68" s="11">
        <f t="shared" si="24"/>
        <v>0</v>
      </c>
      <c r="N68" s="9">
        <v>0</v>
      </c>
      <c r="O68" s="10">
        <v>0</v>
      </c>
      <c r="P68" s="10">
        <v>0</v>
      </c>
      <c r="Q68" s="11">
        <f t="shared" si="25"/>
        <v>0</v>
      </c>
      <c r="R68" s="9">
        <v>0</v>
      </c>
      <c r="S68" s="10">
        <v>0</v>
      </c>
      <c r="T68" s="10">
        <v>0</v>
      </c>
      <c r="U68" s="11">
        <f t="shared" si="26"/>
        <v>0</v>
      </c>
      <c r="V68" s="9">
        <v>0</v>
      </c>
      <c r="W68" s="10">
        <v>0</v>
      </c>
      <c r="X68" s="10">
        <v>0</v>
      </c>
      <c r="Y68" s="11">
        <f t="shared" si="27"/>
        <v>0</v>
      </c>
      <c r="Z68" s="9">
        <f t="shared" si="4"/>
        <v>0</v>
      </c>
      <c r="AA68" s="10">
        <f t="shared" si="5"/>
        <v>0</v>
      </c>
      <c r="AB68" s="10">
        <f t="shared" si="6"/>
        <v>0</v>
      </c>
      <c r="AC68" s="11">
        <f t="shared" si="7"/>
        <v>0</v>
      </c>
    </row>
    <row r="69" spans="1:29" ht="26.1" customHeight="1" thickBot="1" x14ac:dyDescent="0.3">
      <c r="A69" s="486"/>
      <c r="B69" s="746"/>
      <c r="C69" s="749"/>
      <c r="D69" s="752"/>
      <c r="E69" s="719"/>
      <c r="F69" s="722"/>
      <c r="G69" s="725"/>
      <c r="H69" s="729"/>
      <c r="I69" s="40" t="s">
        <v>39</v>
      </c>
      <c r="J69" s="15">
        <v>0</v>
      </c>
      <c r="K69" s="16">
        <v>0</v>
      </c>
      <c r="L69" s="16">
        <v>0</v>
      </c>
      <c r="M69" s="14">
        <f t="shared" si="24"/>
        <v>0</v>
      </c>
      <c r="N69" s="15">
        <v>0</v>
      </c>
      <c r="O69" s="16">
        <v>0</v>
      </c>
      <c r="P69" s="16">
        <v>0</v>
      </c>
      <c r="Q69" s="14">
        <f t="shared" si="25"/>
        <v>0</v>
      </c>
      <c r="R69" s="15">
        <v>0</v>
      </c>
      <c r="S69" s="16">
        <v>0</v>
      </c>
      <c r="T69" s="16">
        <v>0</v>
      </c>
      <c r="U69" s="14">
        <f t="shared" si="26"/>
        <v>0</v>
      </c>
      <c r="V69" s="15">
        <v>0</v>
      </c>
      <c r="W69" s="16">
        <v>0</v>
      </c>
      <c r="X69" s="16">
        <v>0</v>
      </c>
      <c r="Y69" s="14">
        <f t="shared" si="27"/>
        <v>0</v>
      </c>
      <c r="Z69" s="12">
        <f t="shared" si="4"/>
        <v>0</v>
      </c>
      <c r="AA69" s="13">
        <f t="shared" si="5"/>
        <v>0</v>
      </c>
      <c r="AB69" s="13">
        <f t="shared" si="6"/>
        <v>0</v>
      </c>
      <c r="AC69" s="14">
        <f t="shared" si="7"/>
        <v>0</v>
      </c>
    </row>
    <row r="70" spans="1:29" ht="40.5" customHeight="1" thickBot="1" x14ac:dyDescent="0.3">
      <c r="A70" s="486"/>
      <c r="B70" s="746"/>
      <c r="C70" s="749"/>
      <c r="D70" s="752"/>
      <c r="E70" s="719"/>
      <c r="F70" s="722"/>
      <c r="G70" s="725"/>
      <c r="H70" s="729"/>
      <c r="I70" s="41" t="s">
        <v>50</v>
      </c>
      <c r="J70" s="35">
        <f>SUM(J65:J69)</f>
        <v>0</v>
      </c>
      <c r="K70" s="36">
        <f>SUM(K65:K69)</f>
        <v>0</v>
      </c>
      <c r="L70" s="36">
        <f>SUM(L65:L69)</f>
        <v>0</v>
      </c>
      <c r="M70" s="37">
        <f t="shared" si="24"/>
        <v>0</v>
      </c>
      <c r="N70" s="35">
        <f>SUM(N65:N69)</f>
        <v>0</v>
      </c>
      <c r="O70" s="36">
        <f>SUM(O65:O69)</f>
        <v>0</v>
      </c>
      <c r="P70" s="36">
        <f>SUM(P65:P69)</f>
        <v>0</v>
      </c>
      <c r="Q70" s="37">
        <f t="shared" si="25"/>
        <v>0</v>
      </c>
      <c r="R70" s="17">
        <f>SUM(R65:R69)</f>
        <v>0</v>
      </c>
      <c r="S70" s="18">
        <f>SUM(S65:S69)</f>
        <v>0</v>
      </c>
      <c r="T70" s="18">
        <f>SUM(T65:T69)</f>
        <v>0</v>
      </c>
      <c r="U70" s="19">
        <f t="shared" si="26"/>
        <v>0</v>
      </c>
      <c r="V70" s="17">
        <f>SUM(V65:V69)</f>
        <v>0</v>
      </c>
      <c r="W70" s="18">
        <f>SUM(W65:W69)</f>
        <v>0</v>
      </c>
      <c r="X70" s="18">
        <f>SUM(X65:X69)</f>
        <v>0</v>
      </c>
      <c r="Y70" s="19">
        <f t="shared" si="27"/>
        <v>0</v>
      </c>
      <c r="Z70" s="17">
        <f t="shared" si="4"/>
        <v>0</v>
      </c>
      <c r="AA70" s="18">
        <f t="shared" si="5"/>
        <v>0</v>
      </c>
      <c r="AB70" s="18">
        <f t="shared" si="6"/>
        <v>0</v>
      </c>
      <c r="AC70" s="19">
        <f t="shared" si="7"/>
        <v>0</v>
      </c>
    </row>
    <row r="71" spans="1:29" ht="26.1" customHeight="1" x14ac:dyDescent="0.25">
      <c r="A71" s="486"/>
      <c r="B71" s="746"/>
      <c r="C71" s="749"/>
      <c r="D71" s="752"/>
      <c r="E71" s="719"/>
      <c r="F71" s="722"/>
      <c r="G71" s="725"/>
      <c r="H71" s="735" t="s">
        <v>18</v>
      </c>
      <c r="I71" s="42" t="s">
        <v>19</v>
      </c>
      <c r="J71" s="6">
        <v>0</v>
      </c>
      <c r="K71" s="7">
        <v>0</v>
      </c>
      <c r="L71" s="7">
        <v>0</v>
      </c>
      <c r="M71" s="8">
        <f t="shared" si="24"/>
        <v>0</v>
      </c>
      <c r="N71" s="6">
        <v>0</v>
      </c>
      <c r="O71" s="7">
        <v>0</v>
      </c>
      <c r="P71" s="7">
        <v>0</v>
      </c>
      <c r="Q71" s="8">
        <f t="shared" si="25"/>
        <v>0</v>
      </c>
      <c r="R71" s="6">
        <v>0</v>
      </c>
      <c r="S71" s="7">
        <v>0</v>
      </c>
      <c r="T71" s="7">
        <v>0</v>
      </c>
      <c r="U71" s="8">
        <f t="shared" si="26"/>
        <v>0</v>
      </c>
      <c r="V71" s="6">
        <v>0</v>
      </c>
      <c r="W71" s="7">
        <v>0</v>
      </c>
      <c r="X71" s="7">
        <v>0</v>
      </c>
      <c r="Y71" s="8">
        <f t="shared" si="27"/>
        <v>0</v>
      </c>
      <c r="Z71" s="6">
        <f t="shared" si="4"/>
        <v>0</v>
      </c>
      <c r="AA71" s="7">
        <f t="shared" si="5"/>
        <v>0</v>
      </c>
      <c r="AB71" s="7">
        <f t="shared" si="6"/>
        <v>0</v>
      </c>
      <c r="AC71" s="8">
        <f t="shared" si="7"/>
        <v>0</v>
      </c>
    </row>
    <row r="72" spans="1:29" ht="26.1" customHeight="1" x14ac:dyDescent="0.25">
      <c r="A72" s="486"/>
      <c r="B72" s="746"/>
      <c r="C72" s="749"/>
      <c r="D72" s="752"/>
      <c r="E72" s="719"/>
      <c r="F72" s="722"/>
      <c r="G72" s="725"/>
      <c r="H72" s="714"/>
      <c r="I72" s="49" t="s">
        <v>41</v>
      </c>
      <c r="J72" s="9">
        <v>0</v>
      </c>
      <c r="K72" s="10">
        <v>0</v>
      </c>
      <c r="L72" s="10">
        <v>0</v>
      </c>
      <c r="M72" s="11">
        <f t="shared" si="24"/>
        <v>0</v>
      </c>
      <c r="N72" s="9">
        <v>0</v>
      </c>
      <c r="O72" s="10">
        <v>0</v>
      </c>
      <c r="P72" s="10">
        <v>0</v>
      </c>
      <c r="Q72" s="11">
        <f t="shared" si="25"/>
        <v>0</v>
      </c>
      <c r="R72" s="9">
        <v>0</v>
      </c>
      <c r="S72" s="10">
        <v>0</v>
      </c>
      <c r="T72" s="10">
        <v>0</v>
      </c>
      <c r="U72" s="11">
        <f t="shared" si="26"/>
        <v>0</v>
      </c>
      <c r="V72" s="9">
        <v>0</v>
      </c>
      <c r="W72" s="10">
        <v>0</v>
      </c>
      <c r="X72" s="10">
        <v>0</v>
      </c>
      <c r="Y72" s="11">
        <f t="shared" si="27"/>
        <v>0</v>
      </c>
      <c r="Z72" s="9">
        <f t="shared" si="4"/>
        <v>0</v>
      </c>
      <c r="AA72" s="10">
        <f t="shared" si="5"/>
        <v>0</v>
      </c>
      <c r="AB72" s="10">
        <f t="shared" si="6"/>
        <v>0</v>
      </c>
      <c r="AC72" s="11">
        <f t="shared" si="7"/>
        <v>0</v>
      </c>
    </row>
    <row r="73" spans="1:29" ht="26.1" customHeight="1" x14ac:dyDescent="0.25">
      <c r="A73" s="486"/>
      <c r="B73" s="746"/>
      <c r="C73" s="749"/>
      <c r="D73" s="752"/>
      <c r="E73" s="719"/>
      <c r="F73" s="722"/>
      <c r="G73" s="725"/>
      <c r="H73" s="735" t="s">
        <v>54</v>
      </c>
      <c r="I73" s="49" t="s">
        <v>42</v>
      </c>
      <c r="J73" s="9">
        <v>0</v>
      </c>
      <c r="K73" s="10">
        <v>0</v>
      </c>
      <c r="L73" s="7">
        <v>0</v>
      </c>
      <c r="M73" s="11">
        <f t="shared" si="24"/>
        <v>0</v>
      </c>
      <c r="N73" s="9">
        <v>0</v>
      </c>
      <c r="O73" s="10">
        <v>0</v>
      </c>
      <c r="P73" s="7">
        <v>0</v>
      </c>
      <c r="Q73" s="11">
        <f t="shared" si="25"/>
        <v>0</v>
      </c>
      <c r="R73" s="9">
        <v>0</v>
      </c>
      <c r="S73" s="10">
        <v>0</v>
      </c>
      <c r="T73" s="7">
        <v>0</v>
      </c>
      <c r="U73" s="11">
        <f t="shared" si="26"/>
        <v>0</v>
      </c>
      <c r="V73" s="9">
        <v>0</v>
      </c>
      <c r="W73" s="10">
        <v>0</v>
      </c>
      <c r="X73" s="7">
        <v>0</v>
      </c>
      <c r="Y73" s="11">
        <f t="shared" si="27"/>
        <v>0</v>
      </c>
      <c r="Z73" s="9">
        <f t="shared" si="4"/>
        <v>0</v>
      </c>
      <c r="AA73" s="10">
        <f t="shared" si="5"/>
        <v>0</v>
      </c>
      <c r="AB73" s="10">
        <f t="shared" si="6"/>
        <v>0</v>
      </c>
      <c r="AC73" s="11">
        <f t="shared" si="7"/>
        <v>0</v>
      </c>
    </row>
    <row r="74" spans="1:29" ht="26.1" customHeight="1" thickBot="1" x14ac:dyDescent="0.3">
      <c r="A74" s="486"/>
      <c r="B74" s="746"/>
      <c r="C74" s="749"/>
      <c r="D74" s="752"/>
      <c r="E74" s="720"/>
      <c r="F74" s="723"/>
      <c r="G74" s="726"/>
      <c r="H74" s="736"/>
      <c r="I74" s="50" t="s">
        <v>21</v>
      </c>
      <c r="J74" s="20">
        <v>0</v>
      </c>
      <c r="K74" s="21">
        <v>0</v>
      </c>
      <c r="L74" s="21">
        <v>0</v>
      </c>
      <c r="M74" s="28">
        <f t="shared" si="24"/>
        <v>0</v>
      </c>
      <c r="N74" s="20">
        <v>0</v>
      </c>
      <c r="O74" s="21">
        <v>0</v>
      </c>
      <c r="P74" s="21">
        <v>0</v>
      </c>
      <c r="Q74" s="28">
        <f t="shared" si="25"/>
        <v>0</v>
      </c>
      <c r="R74" s="20">
        <v>0</v>
      </c>
      <c r="S74" s="21">
        <v>0</v>
      </c>
      <c r="T74" s="21">
        <v>0</v>
      </c>
      <c r="U74" s="28">
        <f t="shared" si="26"/>
        <v>0</v>
      </c>
      <c r="V74" s="20">
        <v>0</v>
      </c>
      <c r="W74" s="21">
        <v>0</v>
      </c>
      <c r="X74" s="21">
        <v>0</v>
      </c>
      <c r="Y74" s="28">
        <f t="shared" si="27"/>
        <v>0</v>
      </c>
      <c r="Z74" s="12">
        <f t="shared" si="4"/>
        <v>0</v>
      </c>
      <c r="AA74" s="13">
        <f t="shared" si="5"/>
        <v>0</v>
      </c>
      <c r="AB74" s="13">
        <f t="shared" si="6"/>
        <v>0</v>
      </c>
      <c r="AC74" s="14">
        <f t="shared" si="7"/>
        <v>0</v>
      </c>
    </row>
    <row r="75" spans="1:29" ht="26.1" customHeight="1" x14ac:dyDescent="0.25">
      <c r="A75" s="486"/>
      <c r="B75" s="746"/>
      <c r="C75" s="749"/>
      <c r="D75" s="752"/>
      <c r="E75" s="718" t="s">
        <v>186</v>
      </c>
      <c r="F75" s="738">
        <v>380</v>
      </c>
      <c r="G75" s="724" t="s">
        <v>61</v>
      </c>
      <c r="H75" s="731" t="s">
        <v>17</v>
      </c>
      <c r="I75" s="48" t="s">
        <v>35</v>
      </c>
      <c r="J75" s="23">
        <v>0</v>
      </c>
      <c r="K75" s="24">
        <v>0</v>
      </c>
      <c r="L75" s="24">
        <v>0</v>
      </c>
      <c r="M75" s="27">
        <f>SUM(J75:L75)</f>
        <v>0</v>
      </c>
      <c r="N75" s="23">
        <v>0</v>
      </c>
      <c r="O75" s="24">
        <v>0</v>
      </c>
      <c r="P75" s="24">
        <v>0</v>
      </c>
      <c r="Q75" s="27">
        <f>SUM(N75:P75)</f>
        <v>0</v>
      </c>
      <c r="R75" s="23">
        <v>0</v>
      </c>
      <c r="S75" s="24">
        <v>0</v>
      </c>
      <c r="T75" s="24">
        <v>0</v>
      </c>
      <c r="U75" s="27">
        <f>SUM(R75:T75)</f>
        <v>0</v>
      </c>
      <c r="V75" s="23">
        <v>0</v>
      </c>
      <c r="W75" s="24">
        <v>0</v>
      </c>
      <c r="X75" s="24">
        <v>0</v>
      </c>
      <c r="Y75" s="27">
        <f>SUM(V75:X75)</f>
        <v>0</v>
      </c>
      <c r="Z75" s="23">
        <f t="shared" si="4"/>
        <v>0</v>
      </c>
      <c r="AA75" s="24">
        <f t="shared" si="5"/>
        <v>0</v>
      </c>
      <c r="AB75" s="24">
        <f t="shared" si="6"/>
        <v>0</v>
      </c>
      <c r="AC75" s="25">
        <f t="shared" si="7"/>
        <v>0</v>
      </c>
    </row>
    <row r="76" spans="1:29" ht="26.1" customHeight="1" x14ac:dyDescent="0.25">
      <c r="A76" s="486"/>
      <c r="B76" s="746"/>
      <c r="C76" s="749"/>
      <c r="D76" s="752"/>
      <c r="E76" s="719"/>
      <c r="F76" s="739"/>
      <c r="G76" s="725"/>
      <c r="H76" s="729"/>
      <c r="I76" s="49" t="s">
        <v>36</v>
      </c>
      <c r="J76" s="9">
        <v>0</v>
      </c>
      <c r="K76" s="10">
        <v>0</v>
      </c>
      <c r="L76" s="10">
        <v>0</v>
      </c>
      <c r="M76" s="11">
        <f t="shared" ref="M76:M84" si="28">SUM(J76:L76)</f>
        <v>0</v>
      </c>
      <c r="N76" s="9">
        <v>0</v>
      </c>
      <c r="O76" s="10">
        <v>0</v>
      </c>
      <c r="P76" s="10">
        <v>0</v>
      </c>
      <c r="Q76" s="11">
        <f t="shared" ref="Q76:Q84" si="29">SUM(N76:P76)</f>
        <v>0</v>
      </c>
      <c r="R76" s="9">
        <v>0</v>
      </c>
      <c r="S76" s="10">
        <v>0</v>
      </c>
      <c r="T76" s="10">
        <v>0</v>
      </c>
      <c r="U76" s="11">
        <f t="shared" ref="U76:U84" si="30">SUM(R76:T76)</f>
        <v>0</v>
      </c>
      <c r="V76" s="9">
        <v>0</v>
      </c>
      <c r="W76" s="10">
        <v>0</v>
      </c>
      <c r="X76" s="10">
        <v>0</v>
      </c>
      <c r="Y76" s="11">
        <f t="shared" ref="Y76:Y84" si="31">SUM(V76:X76)</f>
        <v>0</v>
      </c>
      <c r="Z76" s="9">
        <f t="shared" si="4"/>
        <v>0</v>
      </c>
      <c r="AA76" s="10">
        <f t="shared" si="5"/>
        <v>0</v>
      </c>
      <c r="AB76" s="10">
        <f t="shared" si="6"/>
        <v>0</v>
      </c>
      <c r="AC76" s="11">
        <f t="shared" si="7"/>
        <v>0</v>
      </c>
    </row>
    <row r="77" spans="1:29" ht="26.1" customHeight="1" x14ac:dyDescent="0.25">
      <c r="A77" s="486"/>
      <c r="B77" s="746"/>
      <c r="C77" s="749"/>
      <c r="D77" s="752"/>
      <c r="E77" s="719"/>
      <c r="F77" s="739"/>
      <c r="G77" s="725"/>
      <c r="H77" s="729"/>
      <c r="I77" s="49" t="s">
        <v>37</v>
      </c>
      <c r="J77" s="6">
        <v>0</v>
      </c>
      <c r="K77" s="7">
        <v>0</v>
      </c>
      <c r="L77" s="7">
        <v>0</v>
      </c>
      <c r="M77" s="11">
        <f t="shared" si="28"/>
        <v>0</v>
      </c>
      <c r="N77" s="6">
        <v>0</v>
      </c>
      <c r="O77" s="7">
        <v>0</v>
      </c>
      <c r="P77" s="7">
        <v>0</v>
      </c>
      <c r="Q77" s="11">
        <f t="shared" si="29"/>
        <v>0</v>
      </c>
      <c r="R77" s="6">
        <v>0</v>
      </c>
      <c r="S77" s="7">
        <v>0</v>
      </c>
      <c r="T77" s="7">
        <v>0</v>
      </c>
      <c r="U77" s="11">
        <f t="shared" si="30"/>
        <v>0</v>
      </c>
      <c r="V77" s="6">
        <v>0</v>
      </c>
      <c r="W77" s="7">
        <v>0</v>
      </c>
      <c r="X77" s="7">
        <v>0</v>
      </c>
      <c r="Y77" s="11">
        <f t="shared" si="31"/>
        <v>0</v>
      </c>
      <c r="Z77" s="9">
        <f t="shared" si="4"/>
        <v>0</v>
      </c>
      <c r="AA77" s="10">
        <f t="shared" si="5"/>
        <v>0</v>
      </c>
      <c r="AB77" s="10">
        <f t="shared" si="6"/>
        <v>0</v>
      </c>
      <c r="AC77" s="11">
        <f t="shared" si="7"/>
        <v>0</v>
      </c>
    </row>
    <row r="78" spans="1:29" ht="26.1" customHeight="1" x14ac:dyDescent="0.25">
      <c r="A78" s="486"/>
      <c r="B78" s="746"/>
      <c r="C78" s="749"/>
      <c r="D78" s="752"/>
      <c r="E78" s="719"/>
      <c r="F78" s="739"/>
      <c r="G78" s="725"/>
      <c r="H78" s="729"/>
      <c r="I78" s="49" t="s">
        <v>38</v>
      </c>
      <c r="J78" s="9">
        <v>0</v>
      </c>
      <c r="K78" s="10">
        <v>0</v>
      </c>
      <c r="L78" s="10">
        <v>0</v>
      </c>
      <c r="M78" s="11">
        <f t="shared" si="28"/>
        <v>0</v>
      </c>
      <c r="N78" s="9">
        <v>0</v>
      </c>
      <c r="O78" s="10">
        <v>0</v>
      </c>
      <c r="P78" s="10">
        <v>0</v>
      </c>
      <c r="Q78" s="11">
        <f t="shared" si="29"/>
        <v>0</v>
      </c>
      <c r="R78" s="9">
        <v>0</v>
      </c>
      <c r="S78" s="10">
        <v>0</v>
      </c>
      <c r="T78" s="10">
        <v>0</v>
      </c>
      <c r="U78" s="11">
        <f t="shared" si="30"/>
        <v>0</v>
      </c>
      <c r="V78" s="9">
        <v>0</v>
      </c>
      <c r="W78" s="10">
        <v>0</v>
      </c>
      <c r="X78" s="10">
        <v>0</v>
      </c>
      <c r="Y78" s="11">
        <f t="shared" si="31"/>
        <v>0</v>
      </c>
      <c r="Z78" s="9">
        <f t="shared" si="4"/>
        <v>0</v>
      </c>
      <c r="AA78" s="10">
        <f t="shared" si="5"/>
        <v>0</v>
      </c>
      <c r="AB78" s="10">
        <f t="shared" si="6"/>
        <v>0</v>
      </c>
      <c r="AC78" s="11">
        <f t="shared" si="7"/>
        <v>0</v>
      </c>
    </row>
    <row r="79" spans="1:29" ht="26.1" customHeight="1" thickBot="1" x14ac:dyDescent="0.3">
      <c r="A79" s="486"/>
      <c r="B79" s="746"/>
      <c r="C79" s="749"/>
      <c r="D79" s="752"/>
      <c r="E79" s="719"/>
      <c r="F79" s="739"/>
      <c r="G79" s="725"/>
      <c r="H79" s="729"/>
      <c r="I79" s="40" t="s">
        <v>39</v>
      </c>
      <c r="J79" s="15">
        <v>0</v>
      </c>
      <c r="K79" s="16">
        <v>0</v>
      </c>
      <c r="L79" s="16">
        <v>0</v>
      </c>
      <c r="M79" s="14">
        <f t="shared" si="28"/>
        <v>0</v>
      </c>
      <c r="N79" s="15">
        <v>0</v>
      </c>
      <c r="O79" s="16">
        <v>0</v>
      </c>
      <c r="P79" s="16">
        <v>0</v>
      </c>
      <c r="Q79" s="14">
        <f t="shared" si="29"/>
        <v>0</v>
      </c>
      <c r="R79" s="15">
        <v>0</v>
      </c>
      <c r="S79" s="16">
        <v>0</v>
      </c>
      <c r="T79" s="16">
        <v>0</v>
      </c>
      <c r="U79" s="14">
        <f t="shared" si="30"/>
        <v>0</v>
      </c>
      <c r="V79" s="15">
        <v>0</v>
      </c>
      <c r="W79" s="16">
        <v>0</v>
      </c>
      <c r="X79" s="16">
        <v>0</v>
      </c>
      <c r="Y79" s="14">
        <f t="shared" si="31"/>
        <v>0</v>
      </c>
      <c r="Z79" s="12">
        <f t="shared" si="4"/>
        <v>0</v>
      </c>
      <c r="AA79" s="13">
        <f t="shared" si="5"/>
        <v>0</v>
      </c>
      <c r="AB79" s="13">
        <f t="shared" si="6"/>
        <v>0</v>
      </c>
      <c r="AC79" s="14">
        <f t="shared" si="7"/>
        <v>0</v>
      </c>
    </row>
    <row r="80" spans="1:29" ht="39" customHeight="1" thickBot="1" x14ac:dyDescent="0.3">
      <c r="A80" s="486"/>
      <c r="B80" s="746"/>
      <c r="C80" s="749"/>
      <c r="D80" s="752"/>
      <c r="E80" s="719"/>
      <c r="F80" s="739"/>
      <c r="G80" s="725"/>
      <c r="H80" s="729"/>
      <c r="I80" s="41" t="s">
        <v>50</v>
      </c>
      <c r="J80" s="35">
        <f>SUM(J75:J79)</f>
        <v>0</v>
      </c>
      <c r="K80" s="36">
        <f>SUM(K75:K79)</f>
        <v>0</v>
      </c>
      <c r="L80" s="36">
        <f>SUM(L75:L79)</f>
        <v>0</v>
      </c>
      <c r="M80" s="37">
        <f t="shared" si="28"/>
        <v>0</v>
      </c>
      <c r="N80" s="35">
        <f>SUM(N75:N79)</f>
        <v>0</v>
      </c>
      <c r="O80" s="36">
        <f>SUM(O75:O79)</f>
        <v>0</v>
      </c>
      <c r="P80" s="36">
        <f>SUM(P75:P79)</f>
        <v>0</v>
      </c>
      <c r="Q80" s="37">
        <f t="shared" si="29"/>
        <v>0</v>
      </c>
      <c r="R80" s="17">
        <f>SUM(R75:R79)</f>
        <v>0</v>
      </c>
      <c r="S80" s="18">
        <f>SUM(S75:S79)</f>
        <v>0</v>
      </c>
      <c r="T80" s="18">
        <f>SUM(T75:T79)</f>
        <v>0</v>
      </c>
      <c r="U80" s="19">
        <f t="shared" si="30"/>
        <v>0</v>
      </c>
      <c r="V80" s="17">
        <f>SUM(V75:V79)</f>
        <v>0</v>
      </c>
      <c r="W80" s="18">
        <f>SUM(W75:W79)</f>
        <v>0</v>
      </c>
      <c r="X80" s="18">
        <f>SUM(X75:X79)</f>
        <v>0</v>
      </c>
      <c r="Y80" s="19">
        <f t="shared" si="31"/>
        <v>0</v>
      </c>
      <c r="Z80" s="17">
        <f t="shared" ref="Z80:Z143" si="32">J80+N80+R80+V80</f>
        <v>0</v>
      </c>
      <c r="AA80" s="18">
        <f t="shared" ref="AA80:AA143" si="33">K80+O80+S80+W80</f>
        <v>0</v>
      </c>
      <c r="AB80" s="18">
        <f t="shared" ref="AB80:AB143" si="34">L80+P80+T80+X80</f>
        <v>0</v>
      </c>
      <c r="AC80" s="19">
        <f t="shared" ref="AC80:AC143" si="35">SUM(Z80:AB80)</f>
        <v>0</v>
      </c>
    </row>
    <row r="81" spans="1:29" ht="26.1" customHeight="1" x14ac:dyDescent="0.25">
      <c r="A81" s="486"/>
      <c r="B81" s="746"/>
      <c r="C81" s="749"/>
      <c r="D81" s="752"/>
      <c r="E81" s="719"/>
      <c r="F81" s="739"/>
      <c r="G81" s="725"/>
      <c r="H81" s="735" t="s">
        <v>18</v>
      </c>
      <c r="I81" s="42" t="s">
        <v>19</v>
      </c>
      <c r="J81" s="6">
        <v>0</v>
      </c>
      <c r="K81" s="7">
        <v>0</v>
      </c>
      <c r="L81" s="7">
        <v>0</v>
      </c>
      <c r="M81" s="8">
        <f t="shared" si="28"/>
        <v>0</v>
      </c>
      <c r="N81" s="6">
        <v>0</v>
      </c>
      <c r="O81" s="7">
        <v>0</v>
      </c>
      <c r="P81" s="7">
        <v>0</v>
      </c>
      <c r="Q81" s="8">
        <f t="shared" si="29"/>
        <v>0</v>
      </c>
      <c r="R81" s="6">
        <v>0</v>
      </c>
      <c r="S81" s="7">
        <v>0</v>
      </c>
      <c r="T81" s="7">
        <v>0</v>
      </c>
      <c r="U81" s="8">
        <f t="shared" si="30"/>
        <v>0</v>
      </c>
      <c r="V81" s="6">
        <v>0</v>
      </c>
      <c r="W81" s="7">
        <v>0</v>
      </c>
      <c r="X81" s="7">
        <v>0</v>
      </c>
      <c r="Y81" s="8">
        <f t="shared" si="31"/>
        <v>0</v>
      </c>
      <c r="Z81" s="6">
        <f t="shared" si="32"/>
        <v>0</v>
      </c>
      <c r="AA81" s="7">
        <f t="shared" si="33"/>
        <v>0</v>
      </c>
      <c r="AB81" s="7">
        <f t="shared" si="34"/>
        <v>0</v>
      </c>
      <c r="AC81" s="8">
        <f t="shared" si="35"/>
        <v>0</v>
      </c>
    </row>
    <row r="82" spans="1:29" ht="26.1" customHeight="1" x14ac:dyDescent="0.25">
      <c r="A82" s="486"/>
      <c r="B82" s="746"/>
      <c r="C82" s="749"/>
      <c r="D82" s="752"/>
      <c r="E82" s="719"/>
      <c r="F82" s="739"/>
      <c r="G82" s="725"/>
      <c r="H82" s="714"/>
      <c r="I82" s="49" t="s">
        <v>41</v>
      </c>
      <c r="J82" s="9">
        <v>0</v>
      </c>
      <c r="K82" s="10">
        <v>0</v>
      </c>
      <c r="L82" s="10">
        <v>0</v>
      </c>
      <c r="M82" s="11">
        <f t="shared" si="28"/>
        <v>0</v>
      </c>
      <c r="N82" s="9">
        <v>0</v>
      </c>
      <c r="O82" s="10">
        <v>0</v>
      </c>
      <c r="P82" s="10">
        <v>0</v>
      </c>
      <c r="Q82" s="11">
        <f t="shared" si="29"/>
        <v>0</v>
      </c>
      <c r="R82" s="9">
        <v>0</v>
      </c>
      <c r="S82" s="10">
        <v>0</v>
      </c>
      <c r="T82" s="10">
        <v>0</v>
      </c>
      <c r="U82" s="11">
        <f t="shared" si="30"/>
        <v>0</v>
      </c>
      <c r="V82" s="9">
        <v>0</v>
      </c>
      <c r="W82" s="10">
        <v>0</v>
      </c>
      <c r="X82" s="10">
        <v>0</v>
      </c>
      <c r="Y82" s="11">
        <f t="shared" si="31"/>
        <v>0</v>
      </c>
      <c r="Z82" s="9">
        <f t="shared" si="32"/>
        <v>0</v>
      </c>
      <c r="AA82" s="10">
        <f t="shared" si="33"/>
        <v>0</v>
      </c>
      <c r="AB82" s="10">
        <f t="shared" si="34"/>
        <v>0</v>
      </c>
      <c r="AC82" s="11">
        <f t="shared" si="35"/>
        <v>0</v>
      </c>
    </row>
    <row r="83" spans="1:29" ht="26.1" customHeight="1" x14ac:dyDescent="0.25">
      <c r="A83" s="486"/>
      <c r="B83" s="746"/>
      <c r="C83" s="749"/>
      <c r="D83" s="752"/>
      <c r="E83" s="719"/>
      <c r="F83" s="739"/>
      <c r="G83" s="725"/>
      <c r="H83" s="735" t="s">
        <v>54</v>
      </c>
      <c r="I83" s="49" t="s">
        <v>42</v>
      </c>
      <c r="J83" s="9">
        <v>0</v>
      </c>
      <c r="K83" s="10">
        <v>0</v>
      </c>
      <c r="L83" s="7">
        <v>0</v>
      </c>
      <c r="M83" s="11">
        <f t="shared" si="28"/>
        <v>0</v>
      </c>
      <c r="N83" s="9">
        <v>0</v>
      </c>
      <c r="O83" s="10">
        <v>0</v>
      </c>
      <c r="P83" s="7">
        <v>0</v>
      </c>
      <c r="Q83" s="11">
        <f t="shared" si="29"/>
        <v>0</v>
      </c>
      <c r="R83" s="9">
        <v>0</v>
      </c>
      <c r="S83" s="10">
        <v>0</v>
      </c>
      <c r="T83" s="7">
        <v>0</v>
      </c>
      <c r="U83" s="11">
        <f t="shared" si="30"/>
        <v>0</v>
      </c>
      <c r="V83" s="9">
        <v>0</v>
      </c>
      <c r="W83" s="10">
        <v>0</v>
      </c>
      <c r="X83" s="7">
        <v>0</v>
      </c>
      <c r="Y83" s="11">
        <f t="shared" si="31"/>
        <v>0</v>
      </c>
      <c r="Z83" s="9">
        <f t="shared" si="32"/>
        <v>0</v>
      </c>
      <c r="AA83" s="10">
        <f t="shared" si="33"/>
        <v>0</v>
      </c>
      <c r="AB83" s="10">
        <f t="shared" si="34"/>
        <v>0</v>
      </c>
      <c r="AC83" s="11">
        <f t="shared" si="35"/>
        <v>0</v>
      </c>
    </row>
    <row r="84" spans="1:29" ht="26.1" customHeight="1" thickBot="1" x14ac:dyDescent="0.3">
      <c r="A84" s="486"/>
      <c r="B84" s="746"/>
      <c r="C84" s="749"/>
      <c r="D84" s="752"/>
      <c r="E84" s="720"/>
      <c r="F84" s="740"/>
      <c r="G84" s="726"/>
      <c r="H84" s="736"/>
      <c r="I84" s="50" t="s">
        <v>21</v>
      </c>
      <c r="J84" s="20">
        <v>0</v>
      </c>
      <c r="K84" s="21">
        <v>0</v>
      </c>
      <c r="L84" s="21">
        <v>0</v>
      </c>
      <c r="M84" s="28">
        <f t="shared" si="28"/>
        <v>0</v>
      </c>
      <c r="N84" s="20">
        <v>0</v>
      </c>
      <c r="O84" s="21">
        <v>0</v>
      </c>
      <c r="P84" s="21">
        <v>0</v>
      </c>
      <c r="Q84" s="28">
        <f t="shared" si="29"/>
        <v>0</v>
      </c>
      <c r="R84" s="20">
        <v>0</v>
      </c>
      <c r="S84" s="21">
        <v>0</v>
      </c>
      <c r="T84" s="21">
        <v>0</v>
      </c>
      <c r="U84" s="28">
        <f t="shared" si="30"/>
        <v>0</v>
      </c>
      <c r="V84" s="20">
        <v>0</v>
      </c>
      <c r="W84" s="21">
        <v>0</v>
      </c>
      <c r="X84" s="21">
        <v>0</v>
      </c>
      <c r="Y84" s="28">
        <f t="shared" si="31"/>
        <v>0</v>
      </c>
      <c r="Z84" s="20">
        <f t="shared" si="32"/>
        <v>0</v>
      </c>
      <c r="AA84" s="21">
        <f t="shared" si="33"/>
        <v>0</v>
      </c>
      <c r="AB84" s="21">
        <f t="shared" si="34"/>
        <v>0</v>
      </c>
      <c r="AC84" s="22">
        <f t="shared" si="35"/>
        <v>0</v>
      </c>
    </row>
    <row r="85" spans="1:29" ht="26.1" customHeight="1" x14ac:dyDescent="0.25">
      <c r="A85" s="486"/>
      <c r="B85" s="746"/>
      <c r="C85" s="749"/>
      <c r="D85" s="752"/>
      <c r="E85" s="718" t="s">
        <v>63</v>
      </c>
      <c r="F85" s="738">
        <v>340</v>
      </c>
      <c r="G85" s="724" t="s">
        <v>61</v>
      </c>
      <c r="H85" s="731" t="s">
        <v>17</v>
      </c>
      <c r="I85" s="48" t="s">
        <v>35</v>
      </c>
      <c r="J85" s="23">
        <v>0</v>
      </c>
      <c r="K85" s="24">
        <v>0</v>
      </c>
      <c r="L85" s="24">
        <v>0</v>
      </c>
      <c r="M85" s="27">
        <f>SUM(J85:L85)</f>
        <v>0</v>
      </c>
      <c r="N85" s="23">
        <v>0</v>
      </c>
      <c r="O85" s="24">
        <v>0</v>
      </c>
      <c r="P85" s="24">
        <v>0</v>
      </c>
      <c r="Q85" s="27">
        <f>SUM(N85:P85)</f>
        <v>0</v>
      </c>
      <c r="R85" s="23">
        <v>0</v>
      </c>
      <c r="S85" s="24">
        <v>0</v>
      </c>
      <c r="T85" s="24">
        <v>0</v>
      </c>
      <c r="U85" s="27">
        <f>SUM(R85:T85)</f>
        <v>0</v>
      </c>
      <c r="V85" s="23">
        <v>0</v>
      </c>
      <c r="W85" s="24">
        <v>0</v>
      </c>
      <c r="X85" s="24">
        <v>0</v>
      </c>
      <c r="Y85" s="27">
        <f>SUM(V85:X85)</f>
        <v>0</v>
      </c>
      <c r="Z85" s="6">
        <f t="shared" si="32"/>
        <v>0</v>
      </c>
      <c r="AA85" s="7">
        <f t="shared" si="33"/>
        <v>0</v>
      </c>
      <c r="AB85" s="7">
        <f t="shared" si="34"/>
        <v>0</v>
      </c>
      <c r="AC85" s="8">
        <f t="shared" si="35"/>
        <v>0</v>
      </c>
    </row>
    <row r="86" spans="1:29" ht="26.1" customHeight="1" x14ac:dyDescent="0.25">
      <c r="A86" s="486"/>
      <c r="B86" s="746"/>
      <c r="C86" s="749"/>
      <c r="D86" s="752"/>
      <c r="E86" s="719"/>
      <c r="F86" s="739"/>
      <c r="G86" s="725"/>
      <c r="H86" s="729"/>
      <c r="I86" s="49" t="s">
        <v>36</v>
      </c>
      <c r="J86" s="9">
        <v>0</v>
      </c>
      <c r="K86" s="10">
        <v>0</v>
      </c>
      <c r="L86" s="10">
        <v>0</v>
      </c>
      <c r="M86" s="11">
        <f t="shared" ref="M86:M94" si="36">SUM(J86:L86)</f>
        <v>0</v>
      </c>
      <c r="N86" s="9">
        <v>0</v>
      </c>
      <c r="O86" s="10">
        <v>0</v>
      </c>
      <c r="P86" s="10">
        <v>0</v>
      </c>
      <c r="Q86" s="11">
        <f t="shared" ref="Q86:Q94" si="37">SUM(N86:P86)</f>
        <v>0</v>
      </c>
      <c r="R86" s="9">
        <v>0</v>
      </c>
      <c r="S86" s="10">
        <v>0</v>
      </c>
      <c r="T86" s="10">
        <v>0</v>
      </c>
      <c r="U86" s="11">
        <f t="shared" ref="U86:U94" si="38">SUM(R86:T86)</f>
        <v>0</v>
      </c>
      <c r="V86" s="9">
        <v>0</v>
      </c>
      <c r="W86" s="10">
        <v>0</v>
      </c>
      <c r="X86" s="10">
        <v>0</v>
      </c>
      <c r="Y86" s="11">
        <f t="shared" ref="Y86:Y94" si="39">SUM(V86:X86)</f>
        <v>0</v>
      </c>
      <c r="Z86" s="9">
        <f t="shared" si="32"/>
        <v>0</v>
      </c>
      <c r="AA86" s="10">
        <f t="shared" si="33"/>
        <v>0</v>
      </c>
      <c r="AB86" s="10">
        <f t="shared" si="34"/>
        <v>0</v>
      </c>
      <c r="AC86" s="11">
        <f t="shared" si="35"/>
        <v>0</v>
      </c>
    </row>
    <row r="87" spans="1:29" ht="26.1" customHeight="1" x14ac:dyDescent="0.25">
      <c r="A87" s="486"/>
      <c r="B87" s="746"/>
      <c r="C87" s="749"/>
      <c r="D87" s="752"/>
      <c r="E87" s="719"/>
      <c r="F87" s="739"/>
      <c r="G87" s="725"/>
      <c r="H87" s="729"/>
      <c r="I87" s="49" t="s">
        <v>37</v>
      </c>
      <c r="J87" s="6">
        <v>0</v>
      </c>
      <c r="K87" s="7">
        <v>0</v>
      </c>
      <c r="L87" s="7">
        <v>0</v>
      </c>
      <c r="M87" s="11">
        <f t="shared" si="36"/>
        <v>0</v>
      </c>
      <c r="N87" s="6">
        <v>0</v>
      </c>
      <c r="O87" s="7">
        <v>0</v>
      </c>
      <c r="P87" s="7">
        <v>0</v>
      </c>
      <c r="Q87" s="11">
        <f t="shared" si="37"/>
        <v>0</v>
      </c>
      <c r="R87" s="6">
        <v>0</v>
      </c>
      <c r="S87" s="7">
        <v>0</v>
      </c>
      <c r="T87" s="7">
        <v>0</v>
      </c>
      <c r="U87" s="11">
        <f t="shared" si="38"/>
        <v>0</v>
      </c>
      <c r="V87" s="6">
        <v>0</v>
      </c>
      <c r="W87" s="7">
        <v>0</v>
      </c>
      <c r="X87" s="7">
        <v>0</v>
      </c>
      <c r="Y87" s="11">
        <f t="shared" si="39"/>
        <v>0</v>
      </c>
      <c r="Z87" s="9">
        <f t="shared" si="32"/>
        <v>0</v>
      </c>
      <c r="AA87" s="10">
        <f t="shared" si="33"/>
        <v>0</v>
      </c>
      <c r="AB87" s="10">
        <f t="shared" si="34"/>
        <v>0</v>
      </c>
      <c r="AC87" s="11">
        <f t="shared" si="35"/>
        <v>0</v>
      </c>
    </row>
    <row r="88" spans="1:29" ht="26.1" customHeight="1" x14ac:dyDescent="0.25">
      <c r="A88" s="486"/>
      <c r="B88" s="746"/>
      <c r="C88" s="749"/>
      <c r="D88" s="752"/>
      <c r="E88" s="719"/>
      <c r="F88" s="739"/>
      <c r="G88" s="725"/>
      <c r="H88" s="729"/>
      <c r="I88" s="49" t="s">
        <v>38</v>
      </c>
      <c r="J88" s="9">
        <v>0</v>
      </c>
      <c r="K88" s="10">
        <v>0</v>
      </c>
      <c r="L88" s="10">
        <v>0</v>
      </c>
      <c r="M88" s="11">
        <f t="shared" si="36"/>
        <v>0</v>
      </c>
      <c r="N88" s="9">
        <v>0</v>
      </c>
      <c r="O88" s="10">
        <v>0</v>
      </c>
      <c r="P88" s="10">
        <v>0</v>
      </c>
      <c r="Q88" s="11">
        <f t="shared" si="37"/>
        <v>0</v>
      </c>
      <c r="R88" s="9">
        <v>0</v>
      </c>
      <c r="S88" s="10">
        <v>0</v>
      </c>
      <c r="T88" s="10">
        <v>0</v>
      </c>
      <c r="U88" s="11">
        <f t="shared" si="38"/>
        <v>0</v>
      </c>
      <c r="V88" s="9">
        <v>0</v>
      </c>
      <c r="W88" s="10">
        <v>0</v>
      </c>
      <c r="X88" s="10">
        <v>0</v>
      </c>
      <c r="Y88" s="11">
        <f t="shared" si="39"/>
        <v>0</v>
      </c>
      <c r="Z88" s="9">
        <f t="shared" si="32"/>
        <v>0</v>
      </c>
      <c r="AA88" s="10">
        <f t="shared" si="33"/>
        <v>0</v>
      </c>
      <c r="AB88" s="10">
        <f t="shared" si="34"/>
        <v>0</v>
      </c>
      <c r="AC88" s="11">
        <f t="shared" si="35"/>
        <v>0</v>
      </c>
    </row>
    <row r="89" spans="1:29" ht="25.5" customHeight="1" thickBot="1" x14ac:dyDescent="0.3">
      <c r="A89" s="486"/>
      <c r="B89" s="746"/>
      <c r="C89" s="749"/>
      <c r="D89" s="752"/>
      <c r="E89" s="719"/>
      <c r="F89" s="739"/>
      <c r="G89" s="725"/>
      <c r="H89" s="729"/>
      <c r="I89" s="40" t="s">
        <v>39</v>
      </c>
      <c r="J89" s="15">
        <v>0</v>
      </c>
      <c r="K89" s="16">
        <v>0</v>
      </c>
      <c r="L89" s="16">
        <v>0</v>
      </c>
      <c r="M89" s="14">
        <f t="shared" si="36"/>
        <v>0</v>
      </c>
      <c r="N89" s="15">
        <v>0</v>
      </c>
      <c r="O89" s="16">
        <v>0</v>
      </c>
      <c r="P89" s="16">
        <v>0</v>
      </c>
      <c r="Q89" s="14">
        <f t="shared" si="37"/>
        <v>0</v>
      </c>
      <c r="R89" s="15">
        <v>0</v>
      </c>
      <c r="S89" s="16">
        <v>0</v>
      </c>
      <c r="T89" s="16">
        <v>0</v>
      </c>
      <c r="U89" s="14">
        <f t="shared" si="38"/>
        <v>0</v>
      </c>
      <c r="V89" s="15">
        <v>0</v>
      </c>
      <c r="W89" s="16">
        <v>0</v>
      </c>
      <c r="X89" s="16">
        <v>0</v>
      </c>
      <c r="Y89" s="14">
        <f t="shared" si="39"/>
        <v>0</v>
      </c>
      <c r="Z89" s="12">
        <f t="shared" si="32"/>
        <v>0</v>
      </c>
      <c r="AA89" s="13">
        <f t="shared" si="33"/>
        <v>0</v>
      </c>
      <c r="AB89" s="13">
        <f t="shared" si="34"/>
        <v>0</v>
      </c>
      <c r="AC89" s="14">
        <f t="shared" si="35"/>
        <v>0</v>
      </c>
    </row>
    <row r="90" spans="1:29" ht="39" customHeight="1" thickBot="1" x14ac:dyDescent="0.3">
      <c r="A90" s="486"/>
      <c r="B90" s="746"/>
      <c r="C90" s="749"/>
      <c r="D90" s="752"/>
      <c r="E90" s="719"/>
      <c r="F90" s="739"/>
      <c r="G90" s="725"/>
      <c r="H90" s="729"/>
      <c r="I90" s="41" t="s">
        <v>50</v>
      </c>
      <c r="J90" s="35">
        <f>SUM(J85:J89)</f>
        <v>0</v>
      </c>
      <c r="K90" s="36">
        <f>SUM(K85:K89)</f>
        <v>0</v>
      </c>
      <c r="L90" s="36">
        <f>SUM(L85:L89)</f>
        <v>0</v>
      </c>
      <c r="M90" s="37">
        <f t="shared" si="36"/>
        <v>0</v>
      </c>
      <c r="N90" s="35">
        <f>SUM(N85:N89)</f>
        <v>0</v>
      </c>
      <c r="O90" s="36">
        <f>SUM(O85:O89)</f>
        <v>0</v>
      </c>
      <c r="P90" s="36">
        <f>SUM(P85:P89)</f>
        <v>0</v>
      </c>
      <c r="Q90" s="37">
        <f t="shared" si="37"/>
        <v>0</v>
      </c>
      <c r="R90" s="17">
        <f>SUM(R85:R89)</f>
        <v>0</v>
      </c>
      <c r="S90" s="18">
        <f>SUM(S85:S89)</f>
        <v>0</v>
      </c>
      <c r="T90" s="18">
        <f>SUM(T85:T89)</f>
        <v>0</v>
      </c>
      <c r="U90" s="19">
        <f t="shared" si="38"/>
        <v>0</v>
      </c>
      <c r="V90" s="17">
        <f>SUM(V85:V89)</f>
        <v>0</v>
      </c>
      <c r="W90" s="18">
        <f>SUM(W85:W89)</f>
        <v>0</v>
      </c>
      <c r="X90" s="18">
        <f>SUM(X85:X89)</f>
        <v>0</v>
      </c>
      <c r="Y90" s="19">
        <f t="shared" si="39"/>
        <v>0</v>
      </c>
      <c r="Z90" s="17">
        <f t="shared" si="32"/>
        <v>0</v>
      </c>
      <c r="AA90" s="18">
        <f t="shared" si="33"/>
        <v>0</v>
      </c>
      <c r="AB90" s="18">
        <f t="shared" si="34"/>
        <v>0</v>
      </c>
      <c r="AC90" s="19">
        <f t="shared" si="35"/>
        <v>0</v>
      </c>
    </row>
    <row r="91" spans="1:29" ht="26.1" customHeight="1" x14ac:dyDescent="0.25">
      <c r="A91" s="486"/>
      <c r="B91" s="746"/>
      <c r="C91" s="749"/>
      <c r="D91" s="752"/>
      <c r="E91" s="719"/>
      <c r="F91" s="739"/>
      <c r="G91" s="725"/>
      <c r="H91" s="735" t="s">
        <v>18</v>
      </c>
      <c r="I91" s="42" t="s">
        <v>19</v>
      </c>
      <c r="J91" s="6">
        <v>0</v>
      </c>
      <c r="K91" s="7">
        <v>0</v>
      </c>
      <c r="L91" s="7">
        <v>0</v>
      </c>
      <c r="M91" s="8">
        <f t="shared" si="36"/>
        <v>0</v>
      </c>
      <c r="N91" s="6">
        <v>0</v>
      </c>
      <c r="O91" s="7">
        <v>0</v>
      </c>
      <c r="P91" s="7">
        <v>0</v>
      </c>
      <c r="Q91" s="8">
        <f t="shared" si="37"/>
        <v>0</v>
      </c>
      <c r="R91" s="6">
        <v>0</v>
      </c>
      <c r="S91" s="7">
        <v>0</v>
      </c>
      <c r="T91" s="7">
        <v>0</v>
      </c>
      <c r="U91" s="8">
        <f t="shared" si="38"/>
        <v>0</v>
      </c>
      <c r="V91" s="6">
        <v>0</v>
      </c>
      <c r="W91" s="7">
        <v>0</v>
      </c>
      <c r="X91" s="7">
        <v>0</v>
      </c>
      <c r="Y91" s="8">
        <f t="shared" si="39"/>
        <v>0</v>
      </c>
      <c r="Z91" s="6">
        <f t="shared" si="32"/>
        <v>0</v>
      </c>
      <c r="AA91" s="7">
        <f t="shared" si="33"/>
        <v>0</v>
      </c>
      <c r="AB91" s="7">
        <f t="shared" si="34"/>
        <v>0</v>
      </c>
      <c r="AC91" s="8">
        <f t="shared" si="35"/>
        <v>0</v>
      </c>
    </row>
    <row r="92" spans="1:29" ht="26.1" customHeight="1" x14ac:dyDescent="0.25">
      <c r="A92" s="486"/>
      <c r="B92" s="746"/>
      <c r="C92" s="749"/>
      <c r="D92" s="752"/>
      <c r="E92" s="719"/>
      <c r="F92" s="739"/>
      <c r="G92" s="725"/>
      <c r="H92" s="714"/>
      <c r="I92" s="49" t="s">
        <v>41</v>
      </c>
      <c r="J92" s="9">
        <v>0</v>
      </c>
      <c r="K92" s="10">
        <v>0</v>
      </c>
      <c r="L92" s="10">
        <v>0</v>
      </c>
      <c r="M92" s="11">
        <f t="shared" si="36"/>
        <v>0</v>
      </c>
      <c r="N92" s="9">
        <v>0</v>
      </c>
      <c r="O92" s="10">
        <v>0</v>
      </c>
      <c r="P92" s="10">
        <v>0</v>
      </c>
      <c r="Q92" s="11">
        <f t="shared" si="37"/>
        <v>0</v>
      </c>
      <c r="R92" s="9">
        <v>0</v>
      </c>
      <c r="S92" s="10">
        <v>0</v>
      </c>
      <c r="T92" s="10">
        <v>0</v>
      </c>
      <c r="U92" s="11">
        <f t="shared" si="38"/>
        <v>0</v>
      </c>
      <c r="V92" s="9">
        <v>0</v>
      </c>
      <c r="W92" s="10">
        <v>0</v>
      </c>
      <c r="X92" s="10">
        <v>0</v>
      </c>
      <c r="Y92" s="11">
        <f t="shared" si="39"/>
        <v>0</v>
      </c>
      <c r="Z92" s="9">
        <f t="shared" si="32"/>
        <v>0</v>
      </c>
      <c r="AA92" s="10">
        <f t="shared" si="33"/>
        <v>0</v>
      </c>
      <c r="AB92" s="10">
        <f t="shared" si="34"/>
        <v>0</v>
      </c>
      <c r="AC92" s="11">
        <f t="shared" si="35"/>
        <v>0</v>
      </c>
    </row>
    <row r="93" spans="1:29" ht="26.1" customHeight="1" x14ac:dyDescent="0.25">
      <c r="A93" s="486"/>
      <c r="B93" s="746"/>
      <c r="C93" s="749"/>
      <c r="D93" s="752"/>
      <c r="E93" s="719"/>
      <c r="F93" s="739"/>
      <c r="G93" s="725"/>
      <c r="H93" s="735" t="s">
        <v>54</v>
      </c>
      <c r="I93" s="49" t="s">
        <v>42</v>
      </c>
      <c r="J93" s="9">
        <v>0</v>
      </c>
      <c r="K93" s="10">
        <v>0</v>
      </c>
      <c r="L93" s="7">
        <v>0</v>
      </c>
      <c r="M93" s="11">
        <f t="shared" si="36"/>
        <v>0</v>
      </c>
      <c r="N93" s="9">
        <v>0</v>
      </c>
      <c r="O93" s="10">
        <v>0</v>
      </c>
      <c r="P93" s="7">
        <v>0</v>
      </c>
      <c r="Q93" s="11">
        <f t="shared" si="37"/>
        <v>0</v>
      </c>
      <c r="R93" s="9">
        <v>0</v>
      </c>
      <c r="S93" s="10">
        <v>0</v>
      </c>
      <c r="T93" s="7">
        <v>0</v>
      </c>
      <c r="U93" s="11">
        <f t="shared" si="38"/>
        <v>0</v>
      </c>
      <c r="V93" s="9">
        <v>0</v>
      </c>
      <c r="W93" s="10">
        <v>0</v>
      </c>
      <c r="X93" s="7">
        <v>0</v>
      </c>
      <c r="Y93" s="11">
        <f t="shared" si="39"/>
        <v>0</v>
      </c>
      <c r="Z93" s="9">
        <f t="shared" si="32"/>
        <v>0</v>
      </c>
      <c r="AA93" s="10">
        <f t="shared" si="33"/>
        <v>0</v>
      </c>
      <c r="AB93" s="10">
        <f t="shared" si="34"/>
        <v>0</v>
      </c>
      <c r="AC93" s="11">
        <f t="shared" si="35"/>
        <v>0</v>
      </c>
    </row>
    <row r="94" spans="1:29" ht="26.1" customHeight="1" thickBot="1" x14ac:dyDescent="0.3">
      <c r="A94" s="744"/>
      <c r="B94" s="747"/>
      <c r="C94" s="750"/>
      <c r="D94" s="753"/>
      <c r="E94" s="720"/>
      <c r="F94" s="740"/>
      <c r="G94" s="726"/>
      <c r="H94" s="736"/>
      <c r="I94" s="50" t="s">
        <v>21</v>
      </c>
      <c r="J94" s="20">
        <v>0</v>
      </c>
      <c r="K94" s="21">
        <v>0</v>
      </c>
      <c r="L94" s="21">
        <v>0</v>
      </c>
      <c r="M94" s="28">
        <f t="shared" si="36"/>
        <v>0</v>
      </c>
      <c r="N94" s="20">
        <v>0</v>
      </c>
      <c r="O94" s="21">
        <v>0</v>
      </c>
      <c r="P94" s="21">
        <v>0</v>
      </c>
      <c r="Q94" s="28">
        <f t="shared" si="37"/>
        <v>0</v>
      </c>
      <c r="R94" s="20">
        <v>0</v>
      </c>
      <c r="S94" s="21">
        <v>0</v>
      </c>
      <c r="T94" s="21">
        <v>0</v>
      </c>
      <c r="U94" s="28">
        <f t="shared" si="38"/>
        <v>0</v>
      </c>
      <c r="V94" s="20">
        <v>0</v>
      </c>
      <c r="W94" s="21">
        <v>0</v>
      </c>
      <c r="X94" s="21">
        <v>0</v>
      </c>
      <c r="Y94" s="28">
        <f t="shared" si="39"/>
        <v>0</v>
      </c>
      <c r="Z94" s="12">
        <f t="shared" si="32"/>
        <v>0</v>
      </c>
      <c r="AA94" s="13">
        <f t="shared" si="33"/>
        <v>0</v>
      </c>
      <c r="AB94" s="13">
        <f t="shared" si="34"/>
        <v>0</v>
      </c>
      <c r="AC94" s="14">
        <f t="shared" si="35"/>
        <v>0</v>
      </c>
    </row>
    <row r="95" spans="1:29" ht="26.1" customHeight="1" x14ac:dyDescent="0.25">
      <c r="A95" s="487" t="s">
        <v>106</v>
      </c>
      <c r="B95" s="489">
        <v>15348</v>
      </c>
      <c r="C95" s="758" t="s">
        <v>64</v>
      </c>
      <c r="D95" s="755" t="s">
        <v>108</v>
      </c>
      <c r="E95" s="662" t="s">
        <v>65</v>
      </c>
      <c r="F95" s="738">
        <v>500</v>
      </c>
      <c r="G95" s="724" t="s">
        <v>58</v>
      </c>
      <c r="H95" s="731" t="s">
        <v>17</v>
      </c>
      <c r="I95" s="48" t="s">
        <v>35</v>
      </c>
      <c r="J95" s="23">
        <v>0</v>
      </c>
      <c r="K95" s="24">
        <v>0</v>
      </c>
      <c r="L95" s="24">
        <v>0</v>
      </c>
      <c r="M95" s="27">
        <f>SUM(J95:L95)</f>
        <v>0</v>
      </c>
      <c r="N95" s="23">
        <v>0</v>
      </c>
      <c r="O95" s="24">
        <v>0</v>
      </c>
      <c r="P95" s="24">
        <v>0</v>
      </c>
      <c r="Q95" s="27">
        <f>SUM(N95:P95)</f>
        <v>0</v>
      </c>
      <c r="R95" s="23">
        <v>0</v>
      </c>
      <c r="S95" s="24">
        <v>0</v>
      </c>
      <c r="T95" s="24">
        <v>0</v>
      </c>
      <c r="U95" s="27">
        <f>SUM(R95:T95)</f>
        <v>0</v>
      </c>
      <c r="V95" s="23">
        <v>0</v>
      </c>
      <c r="W95" s="24">
        <v>0</v>
      </c>
      <c r="X95" s="24">
        <v>0</v>
      </c>
      <c r="Y95" s="27">
        <f>SUM(V95:X95)</f>
        <v>0</v>
      </c>
      <c r="Z95" s="23">
        <f t="shared" si="32"/>
        <v>0</v>
      </c>
      <c r="AA95" s="24">
        <f t="shared" si="33"/>
        <v>0</v>
      </c>
      <c r="AB95" s="24">
        <f t="shared" si="34"/>
        <v>0</v>
      </c>
      <c r="AC95" s="25">
        <f t="shared" si="35"/>
        <v>0</v>
      </c>
    </row>
    <row r="96" spans="1:29" ht="26.1" customHeight="1" x14ac:dyDescent="0.25">
      <c r="A96" s="743"/>
      <c r="B96" s="490"/>
      <c r="C96" s="759"/>
      <c r="D96" s="756"/>
      <c r="E96" s="479"/>
      <c r="F96" s="739"/>
      <c r="G96" s="725"/>
      <c r="H96" s="729"/>
      <c r="I96" s="49" t="s">
        <v>36</v>
      </c>
      <c r="J96" s="9">
        <v>0</v>
      </c>
      <c r="K96" s="10">
        <v>0</v>
      </c>
      <c r="L96" s="10">
        <v>0</v>
      </c>
      <c r="M96" s="11">
        <f t="shared" ref="M96:M104" si="40">SUM(J96:L96)</f>
        <v>0</v>
      </c>
      <c r="N96" s="9">
        <v>0</v>
      </c>
      <c r="O96" s="10">
        <v>0</v>
      </c>
      <c r="P96" s="10">
        <v>0</v>
      </c>
      <c r="Q96" s="11">
        <f t="shared" ref="Q96:Q104" si="41">SUM(N96:P96)</f>
        <v>0</v>
      </c>
      <c r="R96" s="9">
        <v>0</v>
      </c>
      <c r="S96" s="10">
        <v>0</v>
      </c>
      <c r="T96" s="10">
        <v>0</v>
      </c>
      <c r="U96" s="11">
        <f t="shared" ref="U96:U104" si="42">SUM(R96:T96)</f>
        <v>0</v>
      </c>
      <c r="V96" s="9">
        <v>0</v>
      </c>
      <c r="W96" s="10">
        <v>0</v>
      </c>
      <c r="X96" s="10">
        <v>0</v>
      </c>
      <c r="Y96" s="11">
        <f t="shared" ref="Y96:Y104" si="43">SUM(V96:X96)</f>
        <v>0</v>
      </c>
      <c r="Z96" s="9">
        <f t="shared" si="32"/>
        <v>0</v>
      </c>
      <c r="AA96" s="10">
        <f t="shared" si="33"/>
        <v>0</v>
      </c>
      <c r="AB96" s="10">
        <f t="shared" si="34"/>
        <v>0</v>
      </c>
      <c r="AC96" s="11">
        <f t="shared" si="35"/>
        <v>0</v>
      </c>
    </row>
    <row r="97" spans="1:29" ht="26.1" customHeight="1" x14ac:dyDescent="0.25">
      <c r="A97" s="743"/>
      <c r="B97" s="490"/>
      <c r="C97" s="759"/>
      <c r="D97" s="756"/>
      <c r="E97" s="479"/>
      <c r="F97" s="739"/>
      <c r="G97" s="725"/>
      <c r="H97" s="729"/>
      <c r="I97" s="49" t="s">
        <v>37</v>
      </c>
      <c r="J97" s="6">
        <v>0</v>
      </c>
      <c r="K97" s="7">
        <v>0</v>
      </c>
      <c r="L97" s="7">
        <v>0</v>
      </c>
      <c r="M97" s="11">
        <f t="shared" si="40"/>
        <v>0</v>
      </c>
      <c r="N97" s="6">
        <v>0</v>
      </c>
      <c r="O97" s="7">
        <v>0</v>
      </c>
      <c r="P97" s="7">
        <v>0</v>
      </c>
      <c r="Q97" s="11">
        <f t="shared" si="41"/>
        <v>0</v>
      </c>
      <c r="R97" s="6">
        <v>0</v>
      </c>
      <c r="S97" s="7">
        <v>0</v>
      </c>
      <c r="T97" s="7">
        <v>0</v>
      </c>
      <c r="U97" s="11">
        <f t="shared" si="42"/>
        <v>0</v>
      </c>
      <c r="V97" s="6">
        <v>0</v>
      </c>
      <c r="W97" s="7">
        <v>0</v>
      </c>
      <c r="X97" s="7">
        <v>0</v>
      </c>
      <c r="Y97" s="11">
        <f t="shared" si="43"/>
        <v>0</v>
      </c>
      <c r="Z97" s="9">
        <f t="shared" si="32"/>
        <v>0</v>
      </c>
      <c r="AA97" s="10">
        <f t="shared" si="33"/>
        <v>0</v>
      </c>
      <c r="AB97" s="10">
        <f t="shared" si="34"/>
        <v>0</v>
      </c>
      <c r="AC97" s="11">
        <f t="shared" si="35"/>
        <v>0</v>
      </c>
    </row>
    <row r="98" spans="1:29" ht="26.1" customHeight="1" x14ac:dyDescent="0.25">
      <c r="A98" s="743"/>
      <c r="B98" s="490"/>
      <c r="C98" s="759"/>
      <c r="D98" s="756"/>
      <c r="E98" s="479"/>
      <c r="F98" s="739"/>
      <c r="G98" s="725"/>
      <c r="H98" s="729"/>
      <c r="I98" s="49" t="s">
        <v>38</v>
      </c>
      <c r="J98" s="9">
        <v>2</v>
      </c>
      <c r="K98" s="10">
        <v>2</v>
      </c>
      <c r="L98" s="10">
        <v>0</v>
      </c>
      <c r="M98" s="11">
        <f t="shared" si="40"/>
        <v>4</v>
      </c>
      <c r="N98" s="9">
        <v>4</v>
      </c>
      <c r="O98" s="10">
        <v>2</v>
      </c>
      <c r="P98" s="10">
        <v>0</v>
      </c>
      <c r="Q98" s="11">
        <f t="shared" si="41"/>
        <v>6</v>
      </c>
      <c r="R98" s="9">
        <v>3</v>
      </c>
      <c r="S98" s="10">
        <v>1</v>
      </c>
      <c r="T98" s="10">
        <v>0</v>
      </c>
      <c r="U98" s="11">
        <f t="shared" si="42"/>
        <v>4</v>
      </c>
      <c r="V98" s="9">
        <v>0</v>
      </c>
      <c r="W98" s="10">
        <v>0</v>
      </c>
      <c r="X98" s="10">
        <v>0</v>
      </c>
      <c r="Y98" s="11">
        <f t="shared" si="43"/>
        <v>0</v>
      </c>
      <c r="Z98" s="9">
        <f t="shared" si="32"/>
        <v>9</v>
      </c>
      <c r="AA98" s="10">
        <f t="shared" si="33"/>
        <v>5</v>
      </c>
      <c r="AB98" s="10">
        <f t="shared" si="34"/>
        <v>0</v>
      </c>
      <c r="AC98" s="11">
        <f t="shared" si="35"/>
        <v>14</v>
      </c>
    </row>
    <row r="99" spans="1:29" ht="26.1" customHeight="1" thickBot="1" x14ac:dyDescent="0.3">
      <c r="A99" s="743"/>
      <c r="B99" s="490"/>
      <c r="C99" s="759"/>
      <c r="D99" s="756"/>
      <c r="E99" s="479"/>
      <c r="F99" s="739"/>
      <c r="G99" s="725"/>
      <c r="H99" s="729"/>
      <c r="I99" s="40" t="s">
        <v>39</v>
      </c>
      <c r="J99" s="15">
        <v>14</v>
      </c>
      <c r="K99" s="16">
        <v>2</v>
      </c>
      <c r="L99" s="16">
        <v>0</v>
      </c>
      <c r="M99" s="14">
        <f t="shared" si="40"/>
        <v>16</v>
      </c>
      <c r="N99" s="15">
        <v>32</v>
      </c>
      <c r="O99" s="16">
        <v>7</v>
      </c>
      <c r="P99" s="16">
        <v>0</v>
      </c>
      <c r="Q99" s="14">
        <f t="shared" si="41"/>
        <v>39</v>
      </c>
      <c r="R99" s="15">
        <v>45</v>
      </c>
      <c r="S99" s="16">
        <v>11</v>
      </c>
      <c r="T99" s="16">
        <v>0</v>
      </c>
      <c r="U99" s="14">
        <f t="shared" si="42"/>
        <v>56</v>
      </c>
      <c r="V99" s="15">
        <v>11</v>
      </c>
      <c r="W99" s="16">
        <v>39</v>
      </c>
      <c r="X99" s="16">
        <v>0</v>
      </c>
      <c r="Y99" s="14">
        <f t="shared" si="43"/>
        <v>50</v>
      </c>
      <c r="Z99" s="12">
        <f t="shared" si="32"/>
        <v>102</v>
      </c>
      <c r="AA99" s="13">
        <f t="shared" si="33"/>
        <v>59</v>
      </c>
      <c r="AB99" s="13">
        <f t="shared" si="34"/>
        <v>0</v>
      </c>
      <c r="AC99" s="14">
        <f t="shared" si="35"/>
        <v>161</v>
      </c>
    </row>
    <row r="100" spans="1:29" ht="45" customHeight="1" thickBot="1" x14ac:dyDescent="0.3">
      <c r="A100" s="743"/>
      <c r="B100" s="490"/>
      <c r="C100" s="759"/>
      <c r="D100" s="756"/>
      <c r="E100" s="479"/>
      <c r="F100" s="739"/>
      <c r="G100" s="725"/>
      <c r="H100" s="729"/>
      <c r="I100" s="41" t="s">
        <v>50</v>
      </c>
      <c r="J100" s="35">
        <f>SUM(J95:J99)</f>
        <v>16</v>
      </c>
      <c r="K100" s="36">
        <f>SUM(K95:K99)</f>
        <v>4</v>
      </c>
      <c r="L100" s="36">
        <f>SUM(L95:L99)</f>
        <v>0</v>
      </c>
      <c r="M100" s="37">
        <f t="shared" si="40"/>
        <v>20</v>
      </c>
      <c r="N100" s="35">
        <f>SUM(N95:N99)</f>
        <v>36</v>
      </c>
      <c r="O100" s="36">
        <f>SUM(O95:O99)</f>
        <v>9</v>
      </c>
      <c r="P100" s="36">
        <f>SUM(P95:P99)</f>
        <v>0</v>
      </c>
      <c r="Q100" s="37">
        <f t="shared" si="41"/>
        <v>45</v>
      </c>
      <c r="R100" s="17">
        <f>SUM(R95:R99)</f>
        <v>48</v>
      </c>
      <c r="S100" s="18">
        <f>SUM(S95:S99)</f>
        <v>12</v>
      </c>
      <c r="T100" s="18">
        <f>SUM(T95:T99)</f>
        <v>0</v>
      </c>
      <c r="U100" s="19">
        <f t="shared" si="42"/>
        <v>60</v>
      </c>
      <c r="V100" s="17">
        <f>SUM(V95:V99)</f>
        <v>11</v>
      </c>
      <c r="W100" s="18">
        <f>SUM(W95:W99)</f>
        <v>39</v>
      </c>
      <c r="X100" s="18">
        <f>SUM(X95:X99)</f>
        <v>0</v>
      </c>
      <c r="Y100" s="19">
        <f t="shared" si="43"/>
        <v>50</v>
      </c>
      <c r="Z100" s="17">
        <f t="shared" si="32"/>
        <v>111</v>
      </c>
      <c r="AA100" s="18">
        <f t="shared" si="33"/>
        <v>64</v>
      </c>
      <c r="AB100" s="18">
        <f t="shared" si="34"/>
        <v>0</v>
      </c>
      <c r="AC100" s="19">
        <f t="shared" si="35"/>
        <v>175</v>
      </c>
    </row>
    <row r="101" spans="1:29" ht="26.1" customHeight="1" x14ac:dyDescent="0.25">
      <c r="A101" s="743"/>
      <c r="B101" s="490"/>
      <c r="C101" s="759"/>
      <c r="D101" s="756"/>
      <c r="E101" s="479"/>
      <c r="F101" s="739"/>
      <c r="G101" s="725"/>
      <c r="H101" s="735" t="s">
        <v>18</v>
      </c>
      <c r="I101" s="42" t="s">
        <v>19</v>
      </c>
      <c r="J101" s="6">
        <v>16</v>
      </c>
      <c r="K101" s="7">
        <v>3</v>
      </c>
      <c r="L101" s="7">
        <v>0</v>
      </c>
      <c r="M101" s="8">
        <f t="shared" si="40"/>
        <v>19</v>
      </c>
      <c r="N101" s="6">
        <v>34</v>
      </c>
      <c r="O101" s="7">
        <v>9</v>
      </c>
      <c r="P101" s="7">
        <v>0</v>
      </c>
      <c r="Q101" s="8">
        <f t="shared" si="41"/>
        <v>43</v>
      </c>
      <c r="R101" s="6">
        <v>48</v>
      </c>
      <c r="S101" s="7">
        <v>9</v>
      </c>
      <c r="T101" s="7">
        <v>0</v>
      </c>
      <c r="U101" s="8">
        <f t="shared" si="42"/>
        <v>57</v>
      </c>
      <c r="V101" s="6">
        <v>11</v>
      </c>
      <c r="W101" s="7">
        <v>37</v>
      </c>
      <c r="X101" s="7">
        <v>0</v>
      </c>
      <c r="Y101" s="8">
        <f t="shared" si="43"/>
        <v>48</v>
      </c>
      <c r="Z101" s="6">
        <f t="shared" si="32"/>
        <v>109</v>
      </c>
      <c r="AA101" s="7">
        <f t="shared" si="33"/>
        <v>58</v>
      </c>
      <c r="AB101" s="7">
        <f t="shared" si="34"/>
        <v>0</v>
      </c>
      <c r="AC101" s="8">
        <f t="shared" si="35"/>
        <v>167</v>
      </c>
    </row>
    <row r="102" spans="1:29" ht="26.1" customHeight="1" x14ac:dyDescent="0.25">
      <c r="A102" s="743"/>
      <c r="B102" s="490"/>
      <c r="C102" s="759"/>
      <c r="D102" s="756"/>
      <c r="E102" s="479"/>
      <c r="F102" s="739"/>
      <c r="G102" s="725"/>
      <c r="H102" s="714"/>
      <c r="I102" s="49" t="s">
        <v>41</v>
      </c>
      <c r="J102" s="9">
        <v>1</v>
      </c>
      <c r="K102" s="10">
        <v>0</v>
      </c>
      <c r="L102" s="10">
        <v>0</v>
      </c>
      <c r="M102" s="11">
        <f t="shared" si="40"/>
        <v>1</v>
      </c>
      <c r="N102" s="9">
        <v>1</v>
      </c>
      <c r="O102" s="10">
        <v>1</v>
      </c>
      <c r="P102" s="10">
        <v>0</v>
      </c>
      <c r="Q102" s="11">
        <f t="shared" si="41"/>
        <v>2</v>
      </c>
      <c r="R102" s="9">
        <v>2</v>
      </c>
      <c r="S102" s="10">
        <v>1</v>
      </c>
      <c r="T102" s="10">
        <v>0</v>
      </c>
      <c r="U102" s="11">
        <f t="shared" si="42"/>
        <v>3</v>
      </c>
      <c r="V102" s="9">
        <v>0</v>
      </c>
      <c r="W102" s="10">
        <v>2</v>
      </c>
      <c r="X102" s="10">
        <v>0</v>
      </c>
      <c r="Y102" s="11">
        <f t="shared" si="43"/>
        <v>2</v>
      </c>
      <c r="Z102" s="9">
        <f t="shared" si="32"/>
        <v>4</v>
      </c>
      <c r="AA102" s="10">
        <f t="shared" si="33"/>
        <v>4</v>
      </c>
      <c r="AB102" s="10">
        <f t="shared" si="34"/>
        <v>0</v>
      </c>
      <c r="AC102" s="11">
        <f t="shared" si="35"/>
        <v>8</v>
      </c>
    </row>
    <row r="103" spans="1:29" ht="26.1" customHeight="1" x14ac:dyDescent="0.25">
      <c r="A103" s="743"/>
      <c r="B103" s="490"/>
      <c r="C103" s="759"/>
      <c r="D103" s="756"/>
      <c r="E103" s="479"/>
      <c r="F103" s="739"/>
      <c r="G103" s="725"/>
      <c r="H103" s="735" t="s">
        <v>54</v>
      </c>
      <c r="I103" s="49" t="s">
        <v>42</v>
      </c>
      <c r="J103" s="9">
        <v>0</v>
      </c>
      <c r="K103" s="10">
        <v>0</v>
      </c>
      <c r="L103" s="7">
        <v>0</v>
      </c>
      <c r="M103" s="11">
        <f t="shared" si="40"/>
        <v>0</v>
      </c>
      <c r="N103" s="9">
        <v>0</v>
      </c>
      <c r="O103" s="10">
        <v>0</v>
      </c>
      <c r="P103" s="7">
        <v>0</v>
      </c>
      <c r="Q103" s="11">
        <f t="shared" si="41"/>
        <v>0</v>
      </c>
      <c r="R103" s="9">
        <v>0</v>
      </c>
      <c r="S103" s="10">
        <v>0</v>
      </c>
      <c r="T103" s="7">
        <v>0</v>
      </c>
      <c r="U103" s="11">
        <f t="shared" si="42"/>
        <v>0</v>
      </c>
      <c r="V103" s="9">
        <v>0</v>
      </c>
      <c r="W103" s="10">
        <v>0</v>
      </c>
      <c r="X103" s="7">
        <v>0</v>
      </c>
      <c r="Y103" s="11">
        <f t="shared" si="43"/>
        <v>0</v>
      </c>
      <c r="Z103" s="9">
        <f t="shared" si="32"/>
        <v>0</v>
      </c>
      <c r="AA103" s="10">
        <f t="shared" si="33"/>
        <v>0</v>
      </c>
      <c r="AB103" s="10">
        <f t="shared" si="34"/>
        <v>0</v>
      </c>
      <c r="AC103" s="11">
        <f t="shared" si="35"/>
        <v>0</v>
      </c>
    </row>
    <row r="104" spans="1:29" ht="26.1" customHeight="1" thickBot="1" x14ac:dyDescent="0.3">
      <c r="A104" s="743"/>
      <c r="B104" s="490"/>
      <c r="C104" s="759"/>
      <c r="D104" s="756"/>
      <c r="E104" s="480"/>
      <c r="F104" s="740"/>
      <c r="G104" s="726"/>
      <c r="H104" s="736"/>
      <c r="I104" s="50" t="s">
        <v>21</v>
      </c>
      <c r="J104" s="20">
        <v>0</v>
      </c>
      <c r="K104" s="21">
        <v>0</v>
      </c>
      <c r="L104" s="21">
        <v>0</v>
      </c>
      <c r="M104" s="28">
        <f t="shared" si="40"/>
        <v>0</v>
      </c>
      <c r="N104" s="20">
        <v>0</v>
      </c>
      <c r="O104" s="21">
        <v>0</v>
      </c>
      <c r="P104" s="21">
        <v>0</v>
      </c>
      <c r="Q104" s="28">
        <f t="shared" si="41"/>
        <v>0</v>
      </c>
      <c r="R104" s="20">
        <v>0</v>
      </c>
      <c r="S104" s="21">
        <v>0</v>
      </c>
      <c r="T104" s="21">
        <v>0</v>
      </c>
      <c r="U104" s="28">
        <f t="shared" si="42"/>
        <v>0</v>
      </c>
      <c r="V104" s="20">
        <v>0</v>
      </c>
      <c r="W104" s="21">
        <v>0</v>
      </c>
      <c r="X104" s="21">
        <v>0</v>
      </c>
      <c r="Y104" s="28">
        <f t="shared" si="43"/>
        <v>0</v>
      </c>
      <c r="Z104" s="20">
        <f t="shared" si="32"/>
        <v>0</v>
      </c>
      <c r="AA104" s="21">
        <f t="shared" si="33"/>
        <v>0</v>
      </c>
      <c r="AB104" s="21">
        <f t="shared" si="34"/>
        <v>0</v>
      </c>
      <c r="AC104" s="22">
        <f t="shared" si="35"/>
        <v>0</v>
      </c>
    </row>
    <row r="105" spans="1:29" ht="26.1" customHeight="1" x14ac:dyDescent="0.25">
      <c r="A105" s="743" t="s">
        <v>107</v>
      </c>
      <c r="B105" s="490"/>
      <c r="C105" s="759"/>
      <c r="D105" s="756"/>
      <c r="E105" s="478" t="s">
        <v>66</v>
      </c>
      <c r="F105" s="765">
        <v>3000</v>
      </c>
      <c r="G105" s="724" t="s">
        <v>59</v>
      </c>
      <c r="H105" s="731" t="s">
        <v>17</v>
      </c>
      <c r="I105" s="48" t="s">
        <v>35</v>
      </c>
      <c r="J105" s="23">
        <v>0</v>
      </c>
      <c r="K105" s="24">
        <v>0</v>
      </c>
      <c r="L105" s="24">
        <v>0</v>
      </c>
      <c r="M105" s="27">
        <f>SUM(J105:L105)</f>
        <v>0</v>
      </c>
      <c r="N105" s="23">
        <v>1</v>
      </c>
      <c r="O105" s="24">
        <v>0</v>
      </c>
      <c r="P105" s="24">
        <v>0</v>
      </c>
      <c r="Q105" s="27">
        <f>SUM(N105:P105)</f>
        <v>1</v>
      </c>
      <c r="R105" s="23">
        <v>0</v>
      </c>
      <c r="S105" s="24">
        <v>0</v>
      </c>
      <c r="T105" s="24">
        <v>0</v>
      </c>
      <c r="U105" s="27">
        <f>SUM(R105:T105)</f>
        <v>0</v>
      </c>
      <c r="V105" s="23">
        <v>0</v>
      </c>
      <c r="W105" s="24">
        <v>0</v>
      </c>
      <c r="X105" s="24">
        <v>0</v>
      </c>
      <c r="Y105" s="27">
        <f>SUM(V105:X105)</f>
        <v>0</v>
      </c>
      <c r="Z105" s="6">
        <f t="shared" si="32"/>
        <v>1</v>
      </c>
      <c r="AA105" s="7">
        <f t="shared" si="33"/>
        <v>0</v>
      </c>
      <c r="AB105" s="7">
        <f t="shared" si="34"/>
        <v>0</v>
      </c>
      <c r="AC105" s="8">
        <f t="shared" si="35"/>
        <v>1</v>
      </c>
    </row>
    <row r="106" spans="1:29" ht="26.1" customHeight="1" x14ac:dyDescent="0.25">
      <c r="A106" s="743"/>
      <c r="B106" s="490"/>
      <c r="C106" s="759"/>
      <c r="D106" s="756"/>
      <c r="E106" s="479"/>
      <c r="F106" s="739"/>
      <c r="G106" s="725"/>
      <c r="H106" s="729"/>
      <c r="I106" s="49" t="s">
        <v>36</v>
      </c>
      <c r="J106" s="9">
        <v>0</v>
      </c>
      <c r="K106" s="10">
        <v>0</v>
      </c>
      <c r="L106" s="10">
        <v>0</v>
      </c>
      <c r="M106" s="11">
        <f t="shared" ref="M106:M114" si="44">SUM(J106:L106)</f>
        <v>0</v>
      </c>
      <c r="N106" s="9">
        <v>0</v>
      </c>
      <c r="O106" s="10">
        <v>0</v>
      </c>
      <c r="P106" s="10">
        <v>0</v>
      </c>
      <c r="Q106" s="11">
        <f t="shared" ref="Q106:Q114" si="45">SUM(N106:P106)</f>
        <v>0</v>
      </c>
      <c r="R106" s="9">
        <v>0</v>
      </c>
      <c r="S106" s="10">
        <v>0</v>
      </c>
      <c r="T106" s="10">
        <v>0</v>
      </c>
      <c r="U106" s="11">
        <f t="shared" ref="U106:U114" si="46">SUM(R106:T106)</f>
        <v>0</v>
      </c>
      <c r="V106" s="9">
        <v>0</v>
      </c>
      <c r="W106" s="10">
        <v>0</v>
      </c>
      <c r="X106" s="10">
        <v>0</v>
      </c>
      <c r="Y106" s="11">
        <f t="shared" ref="Y106:Y114" si="47">SUM(V106:X106)</f>
        <v>0</v>
      </c>
      <c r="Z106" s="9">
        <f t="shared" si="32"/>
        <v>0</v>
      </c>
      <c r="AA106" s="10">
        <f t="shared" si="33"/>
        <v>0</v>
      </c>
      <c r="AB106" s="10">
        <f t="shared" si="34"/>
        <v>0</v>
      </c>
      <c r="AC106" s="11">
        <f t="shared" si="35"/>
        <v>0</v>
      </c>
    </row>
    <row r="107" spans="1:29" ht="26.1" customHeight="1" x14ac:dyDescent="0.25">
      <c r="A107" s="743"/>
      <c r="B107" s="490"/>
      <c r="C107" s="759"/>
      <c r="D107" s="756"/>
      <c r="E107" s="479"/>
      <c r="F107" s="739"/>
      <c r="G107" s="725"/>
      <c r="H107" s="729"/>
      <c r="I107" s="49" t="s">
        <v>37</v>
      </c>
      <c r="J107" s="6">
        <v>0</v>
      </c>
      <c r="K107" s="7">
        <v>0</v>
      </c>
      <c r="L107" s="7">
        <v>0</v>
      </c>
      <c r="M107" s="11">
        <f t="shared" si="44"/>
        <v>0</v>
      </c>
      <c r="N107" s="6">
        <v>0</v>
      </c>
      <c r="O107" s="7">
        <v>0</v>
      </c>
      <c r="P107" s="7">
        <v>0</v>
      </c>
      <c r="Q107" s="11">
        <f t="shared" si="45"/>
        <v>0</v>
      </c>
      <c r="R107" s="6">
        <v>0</v>
      </c>
      <c r="S107" s="7">
        <v>0</v>
      </c>
      <c r="T107" s="7">
        <v>0</v>
      </c>
      <c r="U107" s="11">
        <f t="shared" si="46"/>
        <v>0</v>
      </c>
      <c r="V107" s="6">
        <v>0</v>
      </c>
      <c r="W107" s="7">
        <v>0</v>
      </c>
      <c r="X107" s="7">
        <v>0</v>
      </c>
      <c r="Y107" s="11">
        <f t="shared" si="47"/>
        <v>0</v>
      </c>
      <c r="Z107" s="9">
        <f t="shared" si="32"/>
        <v>0</v>
      </c>
      <c r="AA107" s="10">
        <f t="shared" si="33"/>
        <v>0</v>
      </c>
      <c r="AB107" s="10">
        <f t="shared" si="34"/>
        <v>0</v>
      </c>
      <c r="AC107" s="11">
        <f t="shared" si="35"/>
        <v>0</v>
      </c>
    </row>
    <row r="108" spans="1:29" ht="26.1" customHeight="1" x14ac:dyDescent="0.25">
      <c r="A108" s="743"/>
      <c r="B108" s="490"/>
      <c r="C108" s="759"/>
      <c r="D108" s="756"/>
      <c r="E108" s="479"/>
      <c r="F108" s="739"/>
      <c r="G108" s="725"/>
      <c r="H108" s="729"/>
      <c r="I108" s="49" t="s">
        <v>38</v>
      </c>
      <c r="J108" s="9">
        <v>75</v>
      </c>
      <c r="K108" s="10">
        <v>78</v>
      </c>
      <c r="L108" s="10">
        <v>0</v>
      </c>
      <c r="M108" s="11">
        <f t="shared" si="44"/>
        <v>153</v>
      </c>
      <c r="N108" s="9">
        <v>101</v>
      </c>
      <c r="O108" s="10">
        <v>38</v>
      </c>
      <c r="P108" s="10">
        <v>0</v>
      </c>
      <c r="Q108" s="11">
        <f t="shared" si="45"/>
        <v>139</v>
      </c>
      <c r="R108" s="9">
        <v>232</v>
      </c>
      <c r="S108" s="10">
        <v>59</v>
      </c>
      <c r="T108" s="10">
        <v>0</v>
      </c>
      <c r="U108" s="11">
        <f t="shared" si="46"/>
        <v>291</v>
      </c>
      <c r="V108" s="9">
        <v>9</v>
      </c>
      <c r="W108" s="10">
        <v>3</v>
      </c>
      <c r="X108" s="10">
        <v>0</v>
      </c>
      <c r="Y108" s="11">
        <f t="shared" si="47"/>
        <v>12</v>
      </c>
      <c r="Z108" s="9">
        <f t="shared" si="32"/>
        <v>417</v>
      </c>
      <c r="AA108" s="10">
        <f t="shared" si="33"/>
        <v>178</v>
      </c>
      <c r="AB108" s="10">
        <f t="shared" si="34"/>
        <v>0</v>
      </c>
      <c r="AC108" s="11">
        <f t="shared" si="35"/>
        <v>595</v>
      </c>
    </row>
    <row r="109" spans="1:29" ht="25.5" customHeight="1" thickBot="1" x14ac:dyDescent="0.3">
      <c r="A109" s="743"/>
      <c r="B109" s="490"/>
      <c r="C109" s="759"/>
      <c r="D109" s="756"/>
      <c r="E109" s="479"/>
      <c r="F109" s="739"/>
      <c r="G109" s="725"/>
      <c r="H109" s="729"/>
      <c r="I109" s="40" t="s">
        <v>39</v>
      </c>
      <c r="J109" s="15">
        <v>394</v>
      </c>
      <c r="K109" s="16">
        <v>171</v>
      </c>
      <c r="L109" s="16">
        <v>0</v>
      </c>
      <c r="M109" s="14">
        <f t="shared" si="44"/>
        <v>565</v>
      </c>
      <c r="N109" s="15">
        <v>370</v>
      </c>
      <c r="O109" s="16">
        <v>81</v>
      </c>
      <c r="P109" s="16">
        <v>0</v>
      </c>
      <c r="Q109" s="14">
        <f t="shared" si="45"/>
        <v>451</v>
      </c>
      <c r="R109" s="15">
        <v>131</v>
      </c>
      <c r="S109" s="16">
        <v>32</v>
      </c>
      <c r="T109" s="16">
        <v>0</v>
      </c>
      <c r="U109" s="14">
        <f t="shared" si="46"/>
        <v>163</v>
      </c>
      <c r="V109" s="15">
        <v>351</v>
      </c>
      <c r="W109" s="16">
        <v>88</v>
      </c>
      <c r="X109" s="16">
        <v>0</v>
      </c>
      <c r="Y109" s="14">
        <f t="shared" si="47"/>
        <v>439</v>
      </c>
      <c r="Z109" s="12">
        <f t="shared" si="32"/>
        <v>1246</v>
      </c>
      <c r="AA109" s="13">
        <f t="shared" si="33"/>
        <v>372</v>
      </c>
      <c r="AB109" s="13">
        <f t="shared" si="34"/>
        <v>0</v>
      </c>
      <c r="AC109" s="14">
        <f t="shared" si="35"/>
        <v>1618</v>
      </c>
    </row>
    <row r="110" spans="1:29" ht="44.25" customHeight="1" thickBot="1" x14ac:dyDescent="0.3">
      <c r="A110" s="743"/>
      <c r="B110" s="490"/>
      <c r="C110" s="759"/>
      <c r="D110" s="756"/>
      <c r="E110" s="479"/>
      <c r="F110" s="739"/>
      <c r="G110" s="725"/>
      <c r="H110" s="729"/>
      <c r="I110" s="139" t="s">
        <v>50</v>
      </c>
      <c r="J110" s="17">
        <f>SUM(J105:J109)</f>
        <v>469</v>
      </c>
      <c r="K110" s="18">
        <f>SUM(K105:K109)</f>
        <v>249</v>
      </c>
      <c r="L110" s="18">
        <f>SUM(L105:L109)</f>
        <v>0</v>
      </c>
      <c r="M110" s="19">
        <f t="shared" si="44"/>
        <v>718</v>
      </c>
      <c r="N110" s="17">
        <f>SUM(N105:N109)</f>
        <v>472</v>
      </c>
      <c r="O110" s="18">
        <f>SUM(O105:O109)</f>
        <v>119</v>
      </c>
      <c r="P110" s="18">
        <f>SUM(P105:P109)</f>
        <v>0</v>
      </c>
      <c r="Q110" s="19">
        <f t="shared" si="45"/>
        <v>591</v>
      </c>
      <c r="R110" s="17">
        <f>SUM(R105:R109)</f>
        <v>363</v>
      </c>
      <c r="S110" s="18">
        <f>SUM(S105:S109)</f>
        <v>91</v>
      </c>
      <c r="T110" s="18">
        <f>SUM(T105:T109)</f>
        <v>0</v>
      </c>
      <c r="U110" s="19">
        <f t="shared" si="46"/>
        <v>454</v>
      </c>
      <c r="V110" s="17">
        <f>SUM(V105:V109)</f>
        <v>360</v>
      </c>
      <c r="W110" s="18">
        <f>SUM(W105:W109)</f>
        <v>91</v>
      </c>
      <c r="X110" s="18">
        <f>SUM(X105:X109)</f>
        <v>0</v>
      </c>
      <c r="Y110" s="19">
        <f t="shared" si="47"/>
        <v>451</v>
      </c>
      <c r="Z110" s="17">
        <f t="shared" si="32"/>
        <v>1664</v>
      </c>
      <c r="AA110" s="18">
        <f t="shared" si="33"/>
        <v>550</v>
      </c>
      <c r="AB110" s="18">
        <f t="shared" si="34"/>
        <v>0</v>
      </c>
      <c r="AC110" s="19">
        <f t="shared" si="35"/>
        <v>2214</v>
      </c>
    </row>
    <row r="111" spans="1:29" ht="26.1" customHeight="1" x14ac:dyDescent="0.25">
      <c r="A111" s="743"/>
      <c r="B111" s="490"/>
      <c r="C111" s="759"/>
      <c r="D111" s="756"/>
      <c r="E111" s="479"/>
      <c r="F111" s="739"/>
      <c r="G111" s="725"/>
      <c r="H111" s="735" t="s">
        <v>18</v>
      </c>
      <c r="I111" s="42" t="s">
        <v>19</v>
      </c>
      <c r="J111" s="6">
        <v>450</v>
      </c>
      <c r="K111" s="7">
        <v>134</v>
      </c>
      <c r="L111" s="7">
        <v>0</v>
      </c>
      <c r="M111" s="8">
        <f t="shared" si="44"/>
        <v>584</v>
      </c>
      <c r="N111" s="6">
        <v>313</v>
      </c>
      <c r="O111" s="7">
        <v>116</v>
      </c>
      <c r="P111" s="7">
        <v>0</v>
      </c>
      <c r="Q111" s="8">
        <f t="shared" si="45"/>
        <v>429</v>
      </c>
      <c r="R111" s="6">
        <v>291</v>
      </c>
      <c r="S111" s="7">
        <v>72</v>
      </c>
      <c r="T111" s="7">
        <v>0</v>
      </c>
      <c r="U111" s="8">
        <f t="shared" si="46"/>
        <v>363</v>
      </c>
      <c r="V111" s="6">
        <v>298</v>
      </c>
      <c r="W111" s="7">
        <v>70</v>
      </c>
      <c r="X111" s="7">
        <v>0</v>
      </c>
      <c r="Y111" s="8">
        <f t="shared" si="47"/>
        <v>368</v>
      </c>
      <c r="Z111" s="6">
        <f t="shared" si="32"/>
        <v>1352</v>
      </c>
      <c r="AA111" s="7">
        <f t="shared" si="33"/>
        <v>392</v>
      </c>
      <c r="AB111" s="7">
        <f t="shared" si="34"/>
        <v>0</v>
      </c>
      <c r="AC111" s="8">
        <f t="shared" si="35"/>
        <v>1744</v>
      </c>
    </row>
    <row r="112" spans="1:29" ht="26.1" customHeight="1" x14ac:dyDescent="0.25">
      <c r="A112" s="743"/>
      <c r="B112" s="490"/>
      <c r="C112" s="759"/>
      <c r="D112" s="756"/>
      <c r="E112" s="479"/>
      <c r="F112" s="739"/>
      <c r="G112" s="725"/>
      <c r="H112" s="714"/>
      <c r="I112" s="49" t="s">
        <v>41</v>
      </c>
      <c r="J112" s="9">
        <v>108</v>
      </c>
      <c r="K112" s="10">
        <v>26</v>
      </c>
      <c r="L112" s="10">
        <v>0</v>
      </c>
      <c r="M112" s="11">
        <f t="shared" si="44"/>
        <v>134</v>
      </c>
      <c r="N112" s="9">
        <v>105</v>
      </c>
      <c r="O112" s="10">
        <v>57</v>
      </c>
      <c r="P112" s="10">
        <v>0</v>
      </c>
      <c r="Q112" s="11">
        <f t="shared" si="45"/>
        <v>162</v>
      </c>
      <c r="R112" s="9">
        <v>78</v>
      </c>
      <c r="S112" s="10">
        <v>13</v>
      </c>
      <c r="T112" s="10">
        <v>0</v>
      </c>
      <c r="U112" s="11">
        <f t="shared" si="46"/>
        <v>91</v>
      </c>
      <c r="V112" s="9">
        <v>62</v>
      </c>
      <c r="W112" s="10">
        <v>21</v>
      </c>
      <c r="X112" s="10">
        <v>0</v>
      </c>
      <c r="Y112" s="11">
        <f t="shared" si="47"/>
        <v>83</v>
      </c>
      <c r="Z112" s="9">
        <f t="shared" si="32"/>
        <v>353</v>
      </c>
      <c r="AA112" s="10">
        <f t="shared" si="33"/>
        <v>117</v>
      </c>
      <c r="AB112" s="10">
        <f t="shared" si="34"/>
        <v>0</v>
      </c>
      <c r="AC112" s="11">
        <f t="shared" si="35"/>
        <v>470</v>
      </c>
    </row>
    <row r="113" spans="1:29" ht="26.1" customHeight="1" x14ac:dyDescent="0.25">
      <c r="A113" s="743"/>
      <c r="B113" s="490"/>
      <c r="C113" s="759"/>
      <c r="D113" s="756"/>
      <c r="E113" s="479"/>
      <c r="F113" s="739"/>
      <c r="G113" s="725"/>
      <c r="H113" s="735" t="s">
        <v>54</v>
      </c>
      <c r="I113" s="49" t="s">
        <v>42</v>
      </c>
      <c r="J113" s="9">
        <v>64</v>
      </c>
      <c r="K113" s="10">
        <v>9</v>
      </c>
      <c r="L113" s="7">
        <v>0</v>
      </c>
      <c r="M113" s="11">
        <f t="shared" si="44"/>
        <v>73</v>
      </c>
      <c r="N113" s="9">
        <v>0</v>
      </c>
      <c r="O113" s="10">
        <v>0</v>
      </c>
      <c r="P113" s="7">
        <v>0</v>
      </c>
      <c r="Q113" s="11">
        <f t="shared" si="45"/>
        <v>0</v>
      </c>
      <c r="R113" s="9">
        <v>0</v>
      </c>
      <c r="S113" s="10">
        <v>0</v>
      </c>
      <c r="T113" s="7">
        <v>0</v>
      </c>
      <c r="U113" s="11">
        <f t="shared" si="46"/>
        <v>0</v>
      </c>
      <c r="V113" s="9">
        <v>0</v>
      </c>
      <c r="W113" s="10">
        <v>0</v>
      </c>
      <c r="X113" s="7">
        <v>0</v>
      </c>
      <c r="Y113" s="11">
        <f t="shared" si="47"/>
        <v>0</v>
      </c>
      <c r="Z113" s="9">
        <f t="shared" si="32"/>
        <v>64</v>
      </c>
      <c r="AA113" s="10">
        <f t="shared" si="33"/>
        <v>9</v>
      </c>
      <c r="AB113" s="10">
        <f t="shared" si="34"/>
        <v>0</v>
      </c>
      <c r="AC113" s="11">
        <f t="shared" si="35"/>
        <v>73</v>
      </c>
    </row>
    <row r="114" spans="1:29" ht="26.1" customHeight="1" thickBot="1" x14ac:dyDescent="0.3">
      <c r="A114" s="743"/>
      <c r="B114" s="490"/>
      <c r="C114" s="759"/>
      <c r="D114" s="756"/>
      <c r="E114" s="480"/>
      <c r="F114" s="740"/>
      <c r="G114" s="726"/>
      <c r="H114" s="736"/>
      <c r="I114" s="50" t="s">
        <v>21</v>
      </c>
      <c r="J114" s="20">
        <v>0</v>
      </c>
      <c r="K114" s="21">
        <v>0</v>
      </c>
      <c r="L114" s="21">
        <v>0</v>
      </c>
      <c r="M114" s="28">
        <f t="shared" si="44"/>
        <v>0</v>
      </c>
      <c r="N114" s="20">
        <v>0</v>
      </c>
      <c r="O114" s="21">
        <v>0</v>
      </c>
      <c r="P114" s="21">
        <v>0</v>
      </c>
      <c r="Q114" s="28">
        <f t="shared" si="45"/>
        <v>0</v>
      </c>
      <c r="R114" s="20">
        <v>0</v>
      </c>
      <c r="S114" s="21">
        <v>0</v>
      </c>
      <c r="T114" s="21">
        <v>0</v>
      </c>
      <c r="U114" s="28">
        <f t="shared" si="46"/>
        <v>0</v>
      </c>
      <c r="V114" s="20">
        <v>0</v>
      </c>
      <c r="W114" s="21">
        <v>0</v>
      </c>
      <c r="X114" s="21">
        <v>0</v>
      </c>
      <c r="Y114" s="28">
        <f t="shared" si="47"/>
        <v>0</v>
      </c>
      <c r="Z114" s="12">
        <f t="shared" si="32"/>
        <v>0</v>
      </c>
      <c r="AA114" s="13">
        <f t="shared" si="33"/>
        <v>0</v>
      </c>
      <c r="AB114" s="13">
        <f t="shared" si="34"/>
        <v>0</v>
      </c>
      <c r="AC114" s="14">
        <f t="shared" si="35"/>
        <v>0</v>
      </c>
    </row>
    <row r="115" spans="1:29" ht="26.1" customHeight="1" x14ac:dyDescent="0.25">
      <c r="A115" s="743"/>
      <c r="B115" s="490"/>
      <c r="C115" s="759"/>
      <c r="D115" s="756"/>
      <c r="E115" s="763" t="s">
        <v>185</v>
      </c>
      <c r="F115" s="638">
        <v>50</v>
      </c>
      <c r="G115" s="499" t="s">
        <v>180</v>
      </c>
      <c r="H115" s="731" t="s">
        <v>17</v>
      </c>
      <c r="I115" s="48" t="s">
        <v>35</v>
      </c>
      <c r="J115" s="23">
        <v>0</v>
      </c>
      <c r="K115" s="24">
        <v>0</v>
      </c>
      <c r="L115" s="24">
        <v>0</v>
      </c>
      <c r="M115" s="27">
        <f>SUM(J115:L115)</f>
        <v>0</v>
      </c>
      <c r="N115" s="23">
        <v>0</v>
      </c>
      <c r="O115" s="24">
        <v>0</v>
      </c>
      <c r="P115" s="24">
        <v>0</v>
      </c>
      <c r="Q115" s="27">
        <f>SUM(N115:P115)</f>
        <v>0</v>
      </c>
      <c r="R115" s="23">
        <v>0</v>
      </c>
      <c r="S115" s="24">
        <v>0</v>
      </c>
      <c r="T115" s="24">
        <v>0</v>
      </c>
      <c r="U115" s="27">
        <f>SUM(R115:T115)</f>
        <v>0</v>
      </c>
      <c r="V115" s="23">
        <v>0</v>
      </c>
      <c r="W115" s="24">
        <v>0</v>
      </c>
      <c r="X115" s="24">
        <v>0</v>
      </c>
      <c r="Y115" s="27">
        <f>SUM(V115:X115)</f>
        <v>0</v>
      </c>
      <c r="Z115" s="23">
        <f t="shared" si="32"/>
        <v>0</v>
      </c>
      <c r="AA115" s="24">
        <f t="shared" si="33"/>
        <v>0</v>
      </c>
      <c r="AB115" s="24">
        <f t="shared" si="34"/>
        <v>0</v>
      </c>
      <c r="AC115" s="25">
        <f t="shared" si="35"/>
        <v>0</v>
      </c>
    </row>
    <row r="116" spans="1:29" ht="26.1" customHeight="1" x14ac:dyDescent="0.25">
      <c r="A116" s="743"/>
      <c r="B116" s="490"/>
      <c r="C116" s="759"/>
      <c r="D116" s="756"/>
      <c r="E116" s="764"/>
      <c r="F116" s="639"/>
      <c r="G116" s="500"/>
      <c r="H116" s="729"/>
      <c r="I116" s="49" t="s">
        <v>36</v>
      </c>
      <c r="J116" s="9">
        <v>0</v>
      </c>
      <c r="K116" s="10">
        <v>0</v>
      </c>
      <c r="L116" s="10">
        <v>0</v>
      </c>
      <c r="M116" s="11">
        <f t="shared" ref="M116:M124" si="48">SUM(J116:L116)</f>
        <v>0</v>
      </c>
      <c r="N116" s="9">
        <v>0</v>
      </c>
      <c r="O116" s="10">
        <v>0</v>
      </c>
      <c r="P116" s="10">
        <v>0</v>
      </c>
      <c r="Q116" s="11">
        <f t="shared" ref="Q116:Q124" si="49">SUM(N116:P116)</f>
        <v>0</v>
      </c>
      <c r="R116" s="9">
        <v>0</v>
      </c>
      <c r="S116" s="10">
        <v>0</v>
      </c>
      <c r="T116" s="10">
        <v>0</v>
      </c>
      <c r="U116" s="11">
        <f t="shared" ref="U116:U124" si="50">SUM(R116:T116)</f>
        <v>0</v>
      </c>
      <c r="V116" s="9">
        <v>0</v>
      </c>
      <c r="W116" s="10">
        <v>0</v>
      </c>
      <c r="X116" s="10">
        <v>0</v>
      </c>
      <c r="Y116" s="11">
        <f t="shared" ref="Y116:Y124" si="51">SUM(V116:X116)</f>
        <v>0</v>
      </c>
      <c r="Z116" s="9">
        <f t="shared" si="32"/>
        <v>0</v>
      </c>
      <c r="AA116" s="10">
        <f t="shared" si="33"/>
        <v>0</v>
      </c>
      <c r="AB116" s="10">
        <f t="shared" si="34"/>
        <v>0</v>
      </c>
      <c r="AC116" s="11">
        <f t="shared" si="35"/>
        <v>0</v>
      </c>
    </row>
    <row r="117" spans="1:29" ht="26.1" customHeight="1" x14ac:dyDescent="0.25">
      <c r="A117" s="743"/>
      <c r="B117" s="490"/>
      <c r="C117" s="759"/>
      <c r="D117" s="756"/>
      <c r="E117" s="764"/>
      <c r="F117" s="639"/>
      <c r="G117" s="500"/>
      <c r="H117" s="729"/>
      <c r="I117" s="49" t="s">
        <v>37</v>
      </c>
      <c r="J117" s="6">
        <v>0</v>
      </c>
      <c r="K117" s="7">
        <v>0</v>
      </c>
      <c r="L117" s="7">
        <v>0</v>
      </c>
      <c r="M117" s="11">
        <f t="shared" si="48"/>
        <v>0</v>
      </c>
      <c r="N117" s="6">
        <v>0</v>
      </c>
      <c r="O117" s="7">
        <v>0</v>
      </c>
      <c r="P117" s="7">
        <v>0</v>
      </c>
      <c r="Q117" s="11">
        <f t="shared" si="49"/>
        <v>0</v>
      </c>
      <c r="R117" s="6">
        <v>0</v>
      </c>
      <c r="S117" s="7">
        <v>0</v>
      </c>
      <c r="T117" s="7">
        <v>0</v>
      </c>
      <c r="U117" s="11">
        <f t="shared" si="50"/>
        <v>0</v>
      </c>
      <c r="V117" s="6">
        <v>0</v>
      </c>
      <c r="W117" s="7">
        <v>0</v>
      </c>
      <c r="X117" s="7">
        <v>0</v>
      </c>
      <c r="Y117" s="11">
        <f t="shared" si="51"/>
        <v>0</v>
      </c>
      <c r="Z117" s="9">
        <f t="shared" si="32"/>
        <v>0</v>
      </c>
      <c r="AA117" s="10">
        <f t="shared" si="33"/>
        <v>0</v>
      </c>
      <c r="AB117" s="10">
        <f t="shared" si="34"/>
        <v>0</v>
      </c>
      <c r="AC117" s="11">
        <f t="shared" si="35"/>
        <v>0</v>
      </c>
    </row>
    <row r="118" spans="1:29" ht="26.1" customHeight="1" x14ac:dyDescent="0.25">
      <c r="A118" s="743"/>
      <c r="B118" s="490"/>
      <c r="C118" s="759"/>
      <c r="D118" s="756"/>
      <c r="E118" s="764"/>
      <c r="F118" s="639"/>
      <c r="G118" s="500"/>
      <c r="H118" s="729"/>
      <c r="I118" s="49" t="s">
        <v>38</v>
      </c>
      <c r="J118" s="9">
        <v>0</v>
      </c>
      <c r="K118" s="10">
        <v>0</v>
      </c>
      <c r="L118" s="10">
        <v>0</v>
      </c>
      <c r="M118" s="11">
        <f t="shared" si="48"/>
        <v>0</v>
      </c>
      <c r="N118" s="9">
        <v>0</v>
      </c>
      <c r="O118" s="10">
        <v>0</v>
      </c>
      <c r="P118" s="10">
        <v>0</v>
      </c>
      <c r="Q118" s="11">
        <f t="shared" si="49"/>
        <v>0</v>
      </c>
      <c r="R118" s="9">
        <v>0</v>
      </c>
      <c r="S118" s="10">
        <v>0</v>
      </c>
      <c r="T118" s="10">
        <v>0</v>
      </c>
      <c r="U118" s="11">
        <f t="shared" si="50"/>
        <v>0</v>
      </c>
      <c r="V118" s="9">
        <v>0</v>
      </c>
      <c r="W118" s="10">
        <v>0</v>
      </c>
      <c r="X118" s="10">
        <v>0</v>
      </c>
      <c r="Y118" s="11">
        <f t="shared" si="51"/>
        <v>0</v>
      </c>
      <c r="Z118" s="9">
        <f t="shared" si="32"/>
        <v>0</v>
      </c>
      <c r="AA118" s="10">
        <f t="shared" si="33"/>
        <v>0</v>
      </c>
      <c r="AB118" s="10">
        <f t="shared" si="34"/>
        <v>0</v>
      </c>
      <c r="AC118" s="11">
        <f t="shared" si="35"/>
        <v>0</v>
      </c>
    </row>
    <row r="119" spans="1:29" ht="26.1" customHeight="1" thickBot="1" x14ac:dyDescent="0.3">
      <c r="A119" s="743"/>
      <c r="B119" s="490"/>
      <c r="C119" s="759"/>
      <c r="D119" s="756"/>
      <c r="E119" s="764"/>
      <c r="F119" s="639"/>
      <c r="G119" s="500"/>
      <c r="H119" s="729"/>
      <c r="I119" s="40" t="s">
        <v>39</v>
      </c>
      <c r="J119" s="15">
        <v>0</v>
      </c>
      <c r="K119" s="16">
        <v>0</v>
      </c>
      <c r="L119" s="16">
        <v>0</v>
      </c>
      <c r="M119" s="14">
        <f t="shared" si="48"/>
        <v>0</v>
      </c>
      <c r="N119" s="15">
        <v>0</v>
      </c>
      <c r="O119" s="16">
        <v>0</v>
      </c>
      <c r="P119" s="16">
        <v>0</v>
      </c>
      <c r="Q119" s="14">
        <f t="shared" si="49"/>
        <v>0</v>
      </c>
      <c r="R119" s="15">
        <v>0</v>
      </c>
      <c r="S119" s="16">
        <v>0</v>
      </c>
      <c r="T119" s="16">
        <v>0</v>
      </c>
      <c r="U119" s="14">
        <f t="shared" si="50"/>
        <v>0</v>
      </c>
      <c r="V119" s="15">
        <v>0</v>
      </c>
      <c r="W119" s="16">
        <v>0</v>
      </c>
      <c r="X119" s="16">
        <v>0</v>
      </c>
      <c r="Y119" s="14">
        <f t="shared" si="51"/>
        <v>0</v>
      </c>
      <c r="Z119" s="12">
        <f t="shared" si="32"/>
        <v>0</v>
      </c>
      <c r="AA119" s="13">
        <f t="shared" si="33"/>
        <v>0</v>
      </c>
      <c r="AB119" s="13">
        <f t="shared" si="34"/>
        <v>0</v>
      </c>
      <c r="AC119" s="14">
        <f t="shared" si="35"/>
        <v>0</v>
      </c>
    </row>
    <row r="120" spans="1:29" ht="48" customHeight="1" thickBot="1" x14ac:dyDescent="0.3">
      <c r="A120" s="743"/>
      <c r="B120" s="490"/>
      <c r="C120" s="759"/>
      <c r="D120" s="756"/>
      <c r="E120" s="764"/>
      <c r="F120" s="639"/>
      <c r="G120" s="500"/>
      <c r="H120" s="729"/>
      <c r="I120" s="139" t="s">
        <v>50</v>
      </c>
      <c r="J120" s="17">
        <f>SUM(J115:J119)</f>
        <v>0</v>
      </c>
      <c r="K120" s="18">
        <f>SUM(K115:K119)</f>
        <v>0</v>
      </c>
      <c r="L120" s="18">
        <f>SUM(L115:L119)</f>
        <v>0</v>
      </c>
      <c r="M120" s="19">
        <f t="shared" si="48"/>
        <v>0</v>
      </c>
      <c r="N120" s="17">
        <f>SUM(N115:N119)</f>
        <v>0</v>
      </c>
      <c r="O120" s="18">
        <f>SUM(O115:O119)</f>
        <v>0</v>
      </c>
      <c r="P120" s="18">
        <f>SUM(P115:P119)</f>
        <v>0</v>
      </c>
      <c r="Q120" s="19">
        <f t="shared" si="49"/>
        <v>0</v>
      </c>
      <c r="R120" s="17">
        <f>SUM(R115:R119)</f>
        <v>0</v>
      </c>
      <c r="S120" s="18">
        <f>SUM(S115:S119)</f>
        <v>0</v>
      </c>
      <c r="T120" s="18">
        <f>SUM(T115:T119)</f>
        <v>0</v>
      </c>
      <c r="U120" s="19">
        <f t="shared" si="50"/>
        <v>0</v>
      </c>
      <c r="V120" s="17">
        <f>SUM(V115:V119)</f>
        <v>0</v>
      </c>
      <c r="W120" s="18">
        <f>SUM(W115:W119)</f>
        <v>0</v>
      </c>
      <c r="X120" s="18">
        <f>SUM(X115:X119)</f>
        <v>0</v>
      </c>
      <c r="Y120" s="19">
        <f t="shared" si="51"/>
        <v>0</v>
      </c>
      <c r="Z120" s="17">
        <f t="shared" si="32"/>
        <v>0</v>
      </c>
      <c r="AA120" s="18">
        <f t="shared" si="33"/>
        <v>0</v>
      </c>
      <c r="AB120" s="18">
        <f t="shared" si="34"/>
        <v>0</v>
      </c>
      <c r="AC120" s="19">
        <f t="shared" si="35"/>
        <v>0</v>
      </c>
    </row>
    <row r="121" spans="1:29" ht="25.5" customHeight="1" x14ac:dyDescent="0.25">
      <c r="A121" s="743"/>
      <c r="B121" s="490"/>
      <c r="C121" s="759"/>
      <c r="D121" s="756"/>
      <c r="E121" s="764"/>
      <c r="F121" s="639"/>
      <c r="G121" s="500"/>
      <c r="H121" s="735" t="s">
        <v>18</v>
      </c>
      <c r="I121" s="42" t="s">
        <v>19</v>
      </c>
      <c r="J121" s="6">
        <v>0</v>
      </c>
      <c r="K121" s="7">
        <v>0</v>
      </c>
      <c r="L121" s="7">
        <v>0</v>
      </c>
      <c r="M121" s="8">
        <f t="shared" si="48"/>
        <v>0</v>
      </c>
      <c r="N121" s="6">
        <v>0</v>
      </c>
      <c r="O121" s="7">
        <v>0</v>
      </c>
      <c r="P121" s="7">
        <v>0</v>
      </c>
      <c r="Q121" s="8">
        <f t="shared" si="49"/>
        <v>0</v>
      </c>
      <c r="R121" s="6">
        <v>0</v>
      </c>
      <c r="S121" s="7">
        <v>0</v>
      </c>
      <c r="T121" s="7">
        <v>0</v>
      </c>
      <c r="U121" s="8">
        <f t="shared" si="50"/>
        <v>0</v>
      </c>
      <c r="V121" s="6">
        <v>0</v>
      </c>
      <c r="W121" s="7">
        <v>0</v>
      </c>
      <c r="X121" s="7">
        <v>0</v>
      </c>
      <c r="Y121" s="8">
        <f t="shared" si="51"/>
        <v>0</v>
      </c>
      <c r="Z121" s="6">
        <f t="shared" si="32"/>
        <v>0</v>
      </c>
      <c r="AA121" s="7">
        <f t="shared" si="33"/>
        <v>0</v>
      </c>
      <c r="AB121" s="7">
        <f t="shared" si="34"/>
        <v>0</v>
      </c>
      <c r="AC121" s="8">
        <f t="shared" si="35"/>
        <v>0</v>
      </c>
    </row>
    <row r="122" spans="1:29" ht="26.1" customHeight="1" x14ac:dyDescent="0.25">
      <c r="A122" s="743"/>
      <c r="B122" s="490"/>
      <c r="C122" s="759"/>
      <c r="D122" s="756"/>
      <c r="E122" s="764"/>
      <c r="F122" s="639"/>
      <c r="G122" s="500"/>
      <c r="H122" s="714"/>
      <c r="I122" s="49" t="s">
        <v>41</v>
      </c>
      <c r="J122" s="9">
        <v>0</v>
      </c>
      <c r="K122" s="10">
        <v>0</v>
      </c>
      <c r="L122" s="10">
        <v>0</v>
      </c>
      <c r="M122" s="11">
        <f t="shared" si="48"/>
        <v>0</v>
      </c>
      <c r="N122" s="9">
        <v>0</v>
      </c>
      <c r="O122" s="10">
        <v>0</v>
      </c>
      <c r="P122" s="10">
        <v>0</v>
      </c>
      <c r="Q122" s="11">
        <f t="shared" si="49"/>
        <v>0</v>
      </c>
      <c r="R122" s="9">
        <v>0</v>
      </c>
      <c r="S122" s="10">
        <v>0</v>
      </c>
      <c r="T122" s="10">
        <v>0</v>
      </c>
      <c r="U122" s="11">
        <f t="shared" si="50"/>
        <v>0</v>
      </c>
      <c r="V122" s="9">
        <v>0</v>
      </c>
      <c r="W122" s="10">
        <v>0</v>
      </c>
      <c r="X122" s="10">
        <v>0</v>
      </c>
      <c r="Y122" s="11">
        <f t="shared" si="51"/>
        <v>0</v>
      </c>
      <c r="Z122" s="9">
        <f t="shared" si="32"/>
        <v>0</v>
      </c>
      <c r="AA122" s="10">
        <f t="shared" si="33"/>
        <v>0</v>
      </c>
      <c r="AB122" s="10">
        <f t="shared" si="34"/>
        <v>0</v>
      </c>
      <c r="AC122" s="11">
        <f t="shared" si="35"/>
        <v>0</v>
      </c>
    </row>
    <row r="123" spans="1:29" ht="26.1" customHeight="1" x14ac:dyDescent="0.25">
      <c r="A123" s="743"/>
      <c r="B123" s="490"/>
      <c r="C123" s="759"/>
      <c r="D123" s="756"/>
      <c r="E123" s="764"/>
      <c r="F123" s="639"/>
      <c r="G123" s="500"/>
      <c r="H123" s="735" t="s">
        <v>54</v>
      </c>
      <c r="I123" s="49" t="s">
        <v>42</v>
      </c>
      <c r="J123" s="9">
        <v>0</v>
      </c>
      <c r="K123" s="10">
        <v>0</v>
      </c>
      <c r="L123" s="7">
        <v>0</v>
      </c>
      <c r="M123" s="11">
        <f t="shared" si="48"/>
        <v>0</v>
      </c>
      <c r="N123" s="9">
        <v>0</v>
      </c>
      <c r="O123" s="10">
        <v>0</v>
      </c>
      <c r="P123" s="7">
        <v>0</v>
      </c>
      <c r="Q123" s="11">
        <f t="shared" si="49"/>
        <v>0</v>
      </c>
      <c r="R123" s="9">
        <v>0</v>
      </c>
      <c r="S123" s="10">
        <v>0</v>
      </c>
      <c r="T123" s="7">
        <v>0</v>
      </c>
      <c r="U123" s="11">
        <f t="shared" si="50"/>
        <v>0</v>
      </c>
      <c r="V123" s="9">
        <v>0</v>
      </c>
      <c r="W123" s="10">
        <v>0</v>
      </c>
      <c r="X123" s="7">
        <v>0</v>
      </c>
      <c r="Y123" s="11">
        <f t="shared" si="51"/>
        <v>0</v>
      </c>
      <c r="Z123" s="9">
        <f t="shared" si="32"/>
        <v>0</v>
      </c>
      <c r="AA123" s="10">
        <f t="shared" si="33"/>
        <v>0</v>
      </c>
      <c r="AB123" s="10">
        <f t="shared" si="34"/>
        <v>0</v>
      </c>
      <c r="AC123" s="11">
        <f t="shared" si="35"/>
        <v>0</v>
      </c>
    </row>
    <row r="124" spans="1:29" ht="26.1" customHeight="1" thickBot="1" x14ac:dyDescent="0.3">
      <c r="A124" s="743"/>
      <c r="B124" s="490"/>
      <c r="C124" s="759"/>
      <c r="D124" s="756"/>
      <c r="E124" s="764"/>
      <c r="F124" s="639"/>
      <c r="G124" s="500"/>
      <c r="H124" s="736"/>
      <c r="I124" s="50" t="s">
        <v>21</v>
      </c>
      <c r="J124" s="20">
        <v>0</v>
      </c>
      <c r="K124" s="21">
        <v>0</v>
      </c>
      <c r="L124" s="21">
        <v>0</v>
      </c>
      <c r="M124" s="28">
        <f t="shared" si="48"/>
        <v>0</v>
      </c>
      <c r="N124" s="20">
        <v>0</v>
      </c>
      <c r="O124" s="21">
        <v>0</v>
      </c>
      <c r="P124" s="21">
        <v>0</v>
      </c>
      <c r="Q124" s="28">
        <f t="shared" si="49"/>
        <v>0</v>
      </c>
      <c r="R124" s="20">
        <v>0</v>
      </c>
      <c r="S124" s="21">
        <v>0</v>
      </c>
      <c r="T124" s="21">
        <v>0</v>
      </c>
      <c r="U124" s="28">
        <f t="shared" si="50"/>
        <v>0</v>
      </c>
      <c r="V124" s="20">
        <v>0</v>
      </c>
      <c r="W124" s="21">
        <v>0</v>
      </c>
      <c r="X124" s="21">
        <v>0</v>
      </c>
      <c r="Y124" s="28">
        <f t="shared" si="51"/>
        <v>0</v>
      </c>
      <c r="Z124" s="20">
        <f t="shared" si="32"/>
        <v>0</v>
      </c>
      <c r="AA124" s="21">
        <f t="shared" si="33"/>
        <v>0</v>
      </c>
      <c r="AB124" s="21">
        <f t="shared" si="34"/>
        <v>0</v>
      </c>
      <c r="AC124" s="22">
        <f t="shared" si="35"/>
        <v>0</v>
      </c>
    </row>
    <row r="125" spans="1:29" ht="26.1" customHeight="1" x14ac:dyDescent="0.25">
      <c r="A125" s="743"/>
      <c r="B125" s="490"/>
      <c r="C125" s="759"/>
      <c r="D125" s="756"/>
      <c r="E125" s="719" t="s">
        <v>184</v>
      </c>
      <c r="F125" s="741"/>
      <c r="G125" s="725" t="s">
        <v>183</v>
      </c>
      <c r="H125" s="731" t="s">
        <v>17</v>
      </c>
      <c r="I125" s="48" t="s">
        <v>35</v>
      </c>
      <c r="J125" s="23">
        <v>0</v>
      </c>
      <c r="K125" s="24">
        <v>0</v>
      </c>
      <c r="L125" s="24">
        <v>0</v>
      </c>
      <c r="M125" s="27">
        <f>SUM(J125:L125)</f>
        <v>0</v>
      </c>
      <c r="N125" s="23">
        <v>0</v>
      </c>
      <c r="O125" s="24">
        <v>0</v>
      </c>
      <c r="P125" s="24">
        <v>0</v>
      </c>
      <c r="Q125" s="27">
        <f>SUM(N125:P125)</f>
        <v>0</v>
      </c>
      <c r="R125" s="23">
        <v>0</v>
      </c>
      <c r="S125" s="24">
        <v>0</v>
      </c>
      <c r="T125" s="24">
        <v>0</v>
      </c>
      <c r="U125" s="27">
        <f>SUM(R125:T125)</f>
        <v>0</v>
      </c>
      <c r="V125" s="23">
        <v>0</v>
      </c>
      <c r="W125" s="24">
        <v>0</v>
      </c>
      <c r="X125" s="24">
        <v>0</v>
      </c>
      <c r="Y125" s="27">
        <f>SUM(V125:X125)</f>
        <v>0</v>
      </c>
      <c r="Z125" s="6">
        <f t="shared" si="32"/>
        <v>0</v>
      </c>
      <c r="AA125" s="7">
        <f t="shared" si="33"/>
        <v>0</v>
      </c>
      <c r="AB125" s="7">
        <f t="shared" si="34"/>
        <v>0</v>
      </c>
      <c r="AC125" s="8">
        <f t="shared" si="35"/>
        <v>0</v>
      </c>
    </row>
    <row r="126" spans="1:29" ht="26.1" customHeight="1" x14ac:dyDescent="0.25">
      <c r="A126" s="743"/>
      <c r="B126" s="490"/>
      <c r="C126" s="759"/>
      <c r="D126" s="756"/>
      <c r="E126" s="719"/>
      <c r="F126" s="741"/>
      <c r="G126" s="725"/>
      <c r="H126" s="729"/>
      <c r="I126" s="49" t="s">
        <v>36</v>
      </c>
      <c r="J126" s="9">
        <v>0</v>
      </c>
      <c r="K126" s="10">
        <v>0</v>
      </c>
      <c r="L126" s="10">
        <v>0</v>
      </c>
      <c r="M126" s="11">
        <f t="shared" ref="M126:M134" si="52">SUM(J126:L126)</f>
        <v>0</v>
      </c>
      <c r="N126" s="9">
        <v>0</v>
      </c>
      <c r="O126" s="10">
        <v>0</v>
      </c>
      <c r="P126" s="10">
        <v>0</v>
      </c>
      <c r="Q126" s="11">
        <f t="shared" ref="Q126:Q134" si="53">SUM(N126:P126)</f>
        <v>0</v>
      </c>
      <c r="R126" s="9">
        <v>0</v>
      </c>
      <c r="S126" s="10">
        <v>0</v>
      </c>
      <c r="T126" s="10">
        <v>0</v>
      </c>
      <c r="U126" s="11">
        <f t="shared" ref="U126:U134" si="54">SUM(R126:T126)</f>
        <v>0</v>
      </c>
      <c r="V126" s="9">
        <v>0</v>
      </c>
      <c r="W126" s="10">
        <v>0</v>
      </c>
      <c r="X126" s="10">
        <v>0</v>
      </c>
      <c r="Y126" s="11">
        <f t="shared" ref="Y126:Y134" si="55">SUM(V126:X126)</f>
        <v>0</v>
      </c>
      <c r="Z126" s="9">
        <f t="shared" si="32"/>
        <v>0</v>
      </c>
      <c r="AA126" s="10">
        <f t="shared" si="33"/>
        <v>0</v>
      </c>
      <c r="AB126" s="10">
        <f t="shared" si="34"/>
        <v>0</v>
      </c>
      <c r="AC126" s="11">
        <f t="shared" si="35"/>
        <v>0</v>
      </c>
    </row>
    <row r="127" spans="1:29" ht="26.1" customHeight="1" x14ac:dyDescent="0.25">
      <c r="A127" s="743"/>
      <c r="B127" s="490"/>
      <c r="C127" s="759"/>
      <c r="D127" s="756"/>
      <c r="E127" s="719"/>
      <c r="F127" s="741"/>
      <c r="G127" s="725"/>
      <c r="H127" s="729"/>
      <c r="I127" s="49" t="s">
        <v>37</v>
      </c>
      <c r="J127" s="6">
        <v>0</v>
      </c>
      <c r="K127" s="7">
        <v>0</v>
      </c>
      <c r="L127" s="7">
        <v>0</v>
      </c>
      <c r="M127" s="11">
        <f t="shared" si="52"/>
        <v>0</v>
      </c>
      <c r="N127" s="6">
        <v>0</v>
      </c>
      <c r="O127" s="7">
        <v>0</v>
      </c>
      <c r="P127" s="7">
        <v>0</v>
      </c>
      <c r="Q127" s="11">
        <f t="shared" si="53"/>
        <v>0</v>
      </c>
      <c r="R127" s="6">
        <v>0</v>
      </c>
      <c r="S127" s="7">
        <v>0</v>
      </c>
      <c r="T127" s="7">
        <v>0</v>
      </c>
      <c r="U127" s="11">
        <f t="shared" si="54"/>
        <v>0</v>
      </c>
      <c r="V127" s="6">
        <v>0</v>
      </c>
      <c r="W127" s="7">
        <v>0</v>
      </c>
      <c r="X127" s="7">
        <v>0</v>
      </c>
      <c r="Y127" s="11">
        <f t="shared" si="55"/>
        <v>0</v>
      </c>
      <c r="Z127" s="9">
        <f t="shared" si="32"/>
        <v>0</v>
      </c>
      <c r="AA127" s="10">
        <f t="shared" si="33"/>
        <v>0</v>
      </c>
      <c r="AB127" s="10">
        <f t="shared" si="34"/>
        <v>0</v>
      </c>
      <c r="AC127" s="11">
        <f t="shared" si="35"/>
        <v>0</v>
      </c>
    </row>
    <row r="128" spans="1:29" ht="26.1" customHeight="1" x14ac:dyDescent="0.25">
      <c r="A128" s="743"/>
      <c r="B128" s="490"/>
      <c r="C128" s="759"/>
      <c r="D128" s="756"/>
      <c r="E128" s="719"/>
      <c r="F128" s="741"/>
      <c r="G128" s="725"/>
      <c r="H128" s="729"/>
      <c r="I128" s="49" t="s">
        <v>38</v>
      </c>
      <c r="J128" s="9">
        <v>0</v>
      </c>
      <c r="K128" s="10">
        <v>0</v>
      </c>
      <c r="L128" s="10">
        <v>0</v>
      </c>
      <c r="M128" s="11">
        <f t="shared" si="52"/>
        <v>0</v>
      </c>
      <c r="N128" s="9">
        <v>0</v>
      </c>
      <c r="O128" s="10">
        <v>0</v>
      </c>
      <c r="P128" s="10">
        <v>0</v>
      </c>
      <c r="Q128" s="11">
        <f t="shared" si="53"/>
        <v>0</v>
      </c>
      <c r="R128" s="9">
        <v>0</v>
      </c>
      <c r="S128" s="10">
        <v>0</v>
      </c>
      <c r="T128" s="10">
        <v>0</v>
      </c>
      <c r="U128" s="11">
        <f t="shared" si="54"/>
        <v>0</v>
      </c>
      <c r="V128" s="9">
        <v>0</v>
      </c>
      <c r="W128" s="10">
        <v>0</v>
      </c>
      <c r="X128" s="10">
        <v>0</v>
      </c>
      <c r="Y128" s="11">
        <f t="shared" si="55"/>
        <v>0</v>
      </c>
      <c r="Z128" s="9">
        <f t="shared" si="32"/>
        <v>0</v>
      </c>
      <c r="AA128" s="10">
        <f t="shared" si="33"/>
        <v>0</v>
      </c>
      <c r="AB128" s="10">
        <f t="shared" si="34"/>
        <v>0</v>
      </c>
      <c r="AC128" s="11">
        <f t="shared" si="35"/>
        <v>0</v>
      </c>
    </row>
    <row r="129" spans="1:29" ht="26.1" customHeight="1" thickBot="1" x14ac:dyDescent="0.3">
      <c r="A129" s="743"/>
      <c r="B129" s="490"/>
      <c r="C129" s="759"/>
      <c r="D129" s="756"/>
      <c r="E129" s="719"/>
      <c r="F129" s="741"/>
      <c r="G129" s="725"/>
      <c r="H129" s="729"/>
      <c r="I129" s="40" t="s">
        <v>39</v>
      </c>
      <c r="J129" s="15">
        <v>0</v>
      </c>
      <c r="K129" s="16">
        <v>0</v>
      </c>
      <c r="L129" s="16">
        <v>0</v>
      </c>
      <c r="M129" s="14">
        <f t="shared" si="52"/>
        <v>0</v>
      </c>
      <c r="N129" s="15">
        <v>0</v>
      </c>
      <c r="O129" s="16">
        <v>0</v>
      </c>
      <c r="P129" s="16">
        <v>0</v>
      </c>
      <c r="Q129" s="14">
        <f t="shared" si="53"/>
        <v>0</v>
      </c>
      <c r="R129" s="15">
        <v>0</v>
      </c>
      <c r="S129" s="16">
        <v>0</v>
      </c>
      <c r="T129" s="16">
        <v>0</v>
      </c>
      <c r="U129" s="14">
        <f t="shared" si="54"/>
        <v>0</v>
      </c>
      <c r="V129" s="15">
        <v>0</v>
      </c>
      <c r="W129" s="16">
        <v>0</v>
      </c>
      <c r="X129" s="16">
        <v>0</v>
      </c>
      <c r="Y129" s="14">
        <f t="shared" si="55"/>
        <v>0</v>
      </c>
      <c r="Z129" s="12">
        <f t="shared" si="32"/>
        <v>0</v>
      </c>
      <c r="AA129" s="13">
        <f t="shared" si="33"/>
        <v>0</v>
      </c>
      <c r="AB129" s="13">
        <f t="shared" si="34"/>
        <v>0</v>
      </c>
      <c r="AC129" s="14">
        <f t="shared" si="35"/>
        <v>0</v>
      </c>
    </row>
    <row r="130" spans="1:29" ht="42.75" customHeight="1" thickBot="1" x14ac:dyDescent="0.3">
      <c r="A130" s="743"/>
      <c r="B130" s="490"/>
      <c r="C130" s="759"/>
      <c r="D130" s="756"/>
      <c r="E130" s="719"/>
      <c r="F130" s="741"/>
      <c r="G130" s="725"/>
      <c r="H130" s="729"/>
      <c r="I130" s="139" t="s">
        <v>50</v>
      </c>
      <c r="J130" s="17">
        <f>SUM(J125:J129)</f>
        <v>0</v>
      </c>
      <c r="K130" s="18">
        <f>SUM(K125:K129)</f>
        <v>0</v>
      </c>
      <c r="L130" s="18">
        <f>SUM(L125:L129)</f>
        <v>0</v>
      </c>
      <c r="M130" s="19">
        <f t="shared" si="52"/>
        <v>0</v>
      </c>
      <c r="N130" s="17">
        <f>SUM(N125:N129)</f>
        <v>0</v>
      </c>
      <c r="O130" s="18">
        <f>SUM(O125:O129)</f>
        <v>0</v>
      </c>
      <c r="P130" s="18">
        <f>SUM(P125:P129)</f>
        <v>0</v>
      </c>
      <c r="Q130" s="19">
        <f t="shared" si="53"/>
        <v>0</v>
      </c>
      <c r="R130" s="17">
        <f>SUM(R125:R129)</f>
        <v>0</v>
      </c>
      <c r="S130" s="18">
        <f>SUM(S125:S129)</f>
        <v>0</v>
      </c>
      <c r="T130" s="18">
        <f>SUM(T125:T129)</f>
        <v>0</v>
      </c>
      <c r="U130" s="19">
        <f t="shared" si="54"/>
        <v>0</v>
      </c>
      <c r="V130" s="17">
        <f>SUM(V125:V129)</f>
        <v>0</v>
      </c>
      <c r="W130" s="18">
        <f>SUM(W125:W129)</f>
        <v>0</v>
      </c>
      <c r="X130" s="18">
        <f>SUM(X125:X129)</f>
        <v>0</v>
      </c>
      <c r="Y130" s="19">
        <f t="shared" si="55"/>
        <v>0</v>
      </c>
      <c r="Z130" s="17">
        <f t="shared" si="32"/>
        <v>0</v>
      </c>
      <c r="AA130" s="18">
        <f t="shared" si="33"/>
        <v>0</v>
      </c>
      <c r="AB130" s="18">
        <f t="shared" si="34"/>
        <v>0</v>
      </c>
      <c r="AC130" s="19">
        <f t="shared" si="35"/>
        <v>0</v>
      </c>
    </row>
    <row r="131" spans="1:29" ht="26.1" customHeight="1" x14ac:dyDescent="0.25">
      <c r="A131" s="743"/>
      <c r="B131" s="490"/>
      <c r="C131" s="759"/>
      <c r="D131" s="756"/>
      <c r="E131" s="719"/>
      <c r="F131" s="741"/>
      <c r="G131" s="725"/>
      <c r="H131" s="735" t="s">
        <v>18</v>
      </c>
      <c r="I131" s="42" t="s">
        <v>19</v>
      </c>
      <c r="J131" s="6">
        <v>0</v>
      </c>
      <c r="K131" s="7">
        <v>0</v>
      </c>
      <c r="L131" s="7">
        <v>0</v>
      </c>
      <c r="M131" s="8">
        <f t="shared" si="52"/>
        <v>0</v>
      </c>
      <c r="N131" s="6">
        <v>0</v>
      </c>
      <c r="O131" s="7">
        <v>0</v>
      </c>
      <c r="P131" s="7">
        <v>0</v>
      </c>
      <c r="Q131" s="8">
        <f t="shared" si="53"/>
        <v>0</v>
      </c>
      <c r="R131" s="6">
        <v>0</v>
      </c>
      <c r="S131" s="7">
        <v>0</v>
      </c>
      <c r="T131" s="7">
        <v>0</v>
      </c>
      <c r="U131" s="8">
        <f t="shared" si="54"/>
        <v>0</v>
      </c>
      <c r="V131" s="6">
        <v>0</v>
      </c>
      <c r="W131" s="7">
        <v>0</v>
      </c>
      <c r="X131" s="7">
        <v>0</v>
      </c>
      <c r="Y131" s="8">
        <f t="shared" si="55"/>
        <v>0</v>
      </c>
      <c r="Z131" s="6">
        <f t="shared" si="32"/>
        <v>0</v>
      </c>
      <c r="AA131" s="7">
        <f t="shared" si="33"/>
        <v>0</v>
      </c>
      <c r="AB131" s="7">
        <f t="shared" si="34"/>
        <v>0</v>
      </c>
      <c r="AC131" s="8">
        <f t="shared" si="35"/>
        <v>0</v>
      </c>
    </row>
    <row r="132" spans="1:29" ht="26.1" customHeight="1" x14ac:dyDescent="0.25">
      <c r="A132" s="743"/>
      <c r="B132" s="490"/>
      <c r="C132" s="759"/>
      <c r="D132" s="756"/>
      <c r="E132" s="719"/>
      <c r="F132" s="741"/>
      <c r="G132" s="725"/>
      <c r="H132" s="714"/>
      <c r="I132" s="49" t="s">
        <v>41</v>
      </c>
      <c r="J132" s="9">
        <v>0</v>
      </c>
      <c r="K132" s="10">
        <v>0</v>
      </c>
      <c r="L132" s="10">
        <v>0</v>
      </c>
      <c r="M132" s="11">
        <f t="shared" si="52"/>
        <v>0</v>
      </c>
      <c r="N132" s="9">
        <v>0</v>
      </c>
      <c r="O132" s="10">
        <v>0</v>
      </c>
      <c r="P132" s="10">
        <v>0</v>
      </c>
      <c r="Q132" s="11">
        <f t="shared" si="53"/>
        <v>0</v>
      </c>
      <c r="R132" s="9">
        <v>0</v>
      </c>
      <c r="S132" s="10">
        <v>0</v>
      </c>
      <c r="T132" s="10">
        <v>0</v>
      </c>
      <c r="U132" s="11">
        <f t="shared" si="54"/>
        <v>0</v>
      </c>
      <c r="V132" s="9">
        <v>0</v>
      </c>
      <c r="W132" s="10">
        <v>0</v>
      </c>
      <c r="X132" s="10">
        <v>0</v>
      </c>
      <c r="Y132" s="11">
        <f t="shared" si="55"/>
        <v>0</v>
      </c>
      <c r="Z132" s="9">
        <f t="shared" si="32"/>
        <v>0</v>
      </c>
      <c r="AA132" s="10">
        <f t="shared" si="33"/>
        <v>0</v>
      </c>
      <c r="AB132" s="10">
        <f t="shared" si="34"/>
        <v>0</v>
      </c>
      <c r="AC132" s="11">
        <f t="shared" si="35"/>
        <v>0</v>
      </c>
    </row>
    <row r="133" spans="1:29" ht="26.1" customHeight="1" x14ac:dyDescent="0.25">
      <c r="A133" s="743"/>
      <c r="B133" s="490"/>
      <c r="C133" s="759"/>
      <c r="D133" s="756"/>
      <c r="E133" s="719"/>
      <c r="F133" s="741"/>
      <c r="G133" s="725"/>
      <c r="H133" s="735" t="s">
        <v>54</v>
      </c>
      <c r="I133" s="49" t="s">
        <v>42</v>
      </c>
      <c r="J133" s="9">
        <v>0</v>
      </c>
      <c r="K133" s="10">
        <v>0</v>
      </c>
      <c r="L133" s="7">
        <v>0</v>
      </c>
      <c r="M133" s="11">
        <f t="shared" si="52"/>
        <v>0</v>
      </c>
      <c r="N133" s="9">
        <v>0</v>
      </c>
      <c r="O133" s="10">
        <v>0</v>
      </c>
      <c r="P133" s="7">
        <v>0</v>
      </c>
      <c r="Q133" s="11">
        <f t="shared" si="53"/>
        <v>0</v>
      </c>
      <c r="R133" s="9">
        <v>0</v>
      </c>
      <c r="S133" s="10">
        <v>0</v>
      </c>
      <c r="T133" s="7">
        <v>0</v>
      </c>
      <c r="U133" s="11">
        <f t="shared" si="54"/>
        <v>0</v>
      </c>
      <c r="V133" s="9">
        <v>0</v>
      </c>
      <c r="W133" s="10">
        <v>0</v>
      </c>
      <c r="X133" s="7">
        <v>0</v>
      </c>
      <c r="Y133" s="11">
        <f t="shared" si="55"/>
        <v>0</v>
      </c>
      <c r="Z133" s="9">
        <f t="shared" si="32"/>
        <v>0</v>
      </c>
      <c r="AA133" s="10">
        <f t="shared" si="33"/>
        <v>0</v>
      </c>
      <c r="AB133" s="10">
        <f t="shared" si="34"/>
        <v>0</v>
      </c>
      <c r="AC133" s="11">
        <f t="shared" si="35"/>
        <v>0</v>
      </c>
    </row>
    <row r="134" spans="1:29" ht="26.1" customHeight="1" thickBot="1" x14ac:dyDescent="0.3">
      <c r="A134" s="743"/>
      <c r="B134" s="490"/>
      <c r="C134" s="759"/>
      <c r="D134" s="756"/>
      <c r="E134" s="719"/>
      <c r="F134" s="741"/>
      <c r="G134" s="725"/>
      <c r="H134" s="736"/>
      <c r="I134" s="50" t="s">
        <v>21</v>
      </c>
      <c r="J134" s="20">
        <v>0</v>
      </c>
      <c r="K134" s="21">
        <v>0</v>
      </c>
      <c r="L134" s="21">
        <v>0</v>
      </c>
      <c r="M134" s="28">
        <f t="shared" si="52"/>
        <v>0</v>
      </c>
      <c r="N134" s="20">
        <v>0</v>
      </c>
      <c r="O134" s="21">
        <v>0</v>
      </c>
      <c r="P134" s="21">
        <v>0</v>
      </c>
      <c r="Q134" s="28">
        <f t="shared" si="53"/>
        <v>0</v>
      </c>
      <c r="R134" s="20">
        <v>0</v>
      </c>
      <c r="S134" s="21">
        <v>0</v>
      </c>
      <c r="T134" s="21">
        <v>0</v>
      </c>
      <c r="U134" s="28">
        <f t="shared" si="54"/>
        <v>0</v>
      </c>
      <c r="V134" s="20">
        <v>0</v>
      </c>
      <c r="W134" s="21">
        <v>0</v>
      </c>
      <c r="X134" s="21">
        <v>0</v>
      </c>
      <c r="Y134" s="28">
        <f t="shared" si="55"/>
        <v>0</v>
      </c>
      <c r="Z134" s="12">
        <f t="shared" si="32"/>
        <v>0</v>
      </c>
      <c r="AA134" s="13">
        <f t="shared" si="33"/>
        <v>0</v>
      </c>
      <c r="AB134" s="13">
        <f t="shared" si="34"/>
        <v>0</v>
      </c>
      <c r="AC134" s="14">
        <f t="shared" si="35"/>
        <v>0</v>
      </c>
    </row>
    <row r="135" spans="1:29" ht="26.1" customHeight="1" x14ac:dyDescent="0.25">
      <c r="A135" s="743"/>
      <c r="B135" s="490"/>
      <c r="C135" s="759"/>
      <c r="D135" s="756"/>
      <c r="E135" s="719" t="s">
        <v>181</v>
      </c>
      <c r="F135" s="741"/>
      <c r="G135" s="725" t="s">
        <v>182</v>
      </c>
      <c r="H135" s="731" t="s">
        <v>17</v>
      </c>
      <c r="I135" s="48" t="s">
        <v>35</v>
      </c>
      <c r="J135" s="23">
        <v>0</v>
      </c>
      <c r="K135" s="24">
        <v>0</v>
      </c>
      <c r="L135" s="24">
        <v>0</v>
      </c>
      <c r="M135" s="27">
        <f>SUM(J135:L135)</f>
        <v>0</v>
      </c>
      <c r="N135" s="23">
        <v>0</v>
      </c>
      <c r="O135" s="24">
        <v>0</v>
      </c>
      <c r="P135" s="24">
        <v>0</v>
      </c>
      <c r="Q135" s="27">
        <f>SUM(N135:P135)</f>
        <v>0</v>
      </c>
      <c r="R135" s="23">
        <v>0</v>
      </c>
      <c r="S135" s="24">
        <v>0</v>
      </c>
      <c r="T135" s="24">
        <v>0</v>
      </c>
      <c r="U135" s="27">
        <f>SUM(R135:T135)</f>
        <v>0</v>
      </c>
      <c r="V135" s="23">
        <v>0</v>
      </c>
      <c r="W135" s="24">
        <v>0</v>
      </c>
      <c r="X135" s="24">
        <v>0</v>
      </c>
      <c r="Y135" s="27">
        <f>SUM(V135:X135)</f>
        <v>0</v>
      </c>
      <c r="Z135" s="23">
        <f t="shared" si="32"/>
        <v>0</v>
      </c>
      <c r="AA135" s="24">
        <f t="shared" si="33"/>
        <v>0</v>
      </c>
      <c r="AB135" s="24">
        <f t="shared" si="34"/>
        <v>0</v>
      </c>
      <c r="AC135" s="25">
        <f t="shared" si="35"/>
        <v>0</v>
      </c>
    </row>
    <row r="136" spans="1:29" ht="26.1" customHeight="1" x14ac:dyDescent="0.25">
      <c r="A136" s="743"/>
      <c r="B136" s="490"/>
      <c r="C136" s="759"/>
      <c r="D136" s="756"/>
      <c r="E136" s="719"/>
      <c r="F136" s="741"/>
      <c r="G136" s="725"/>
      <c r="H136" s="729"/>
      <c r="I136" s="49" t="s">
        <v>36</v>
      </c>
      <c r="J136" s="9">
        <v>0</v>
      </c>
      <c r="K136" s="10">
        <v>0</v>
      </c>
      <c r="L136" s="10">
        <v>0</v>
      </c>
      <c r="M136" s="11">
        <f t="shared" ref="M136:M144" si="56">SUM(J136:L136)</f>
        <v>0</v>
      </c>
      <c r="N136" s="9">
        <v>0</v>
      </c>
      <c r="O136" s="10">
        <v>0</v>
      </c>
      <c r="P136" s="10">
        <v>0</v>
      </c>
      <c r="Q136" s="11">
        <f t="shared" ref="Q136:Q144" si="57">SUM(N136:P136)</f>
        <v>0</v>
      </c>
      <c r="R136" s="9">
        <v>0</v>
      </c>
      <c r="S136" s="10">
        <v>0</v>
      </c>
      <c r="T136" s="10">
        <v>0</v>
      </c>
      <c r="U136" s="11">
        <f t="shared" ref="U136:U144" si="58">SUM(R136:T136)</f>
        <v>0</v>
      </c>
      <c r="V136" s="9">
        <v>0</v>
      </c>
      <c r="W136" s="10">
        <v>0</v>
      </c>
      <c r="X136" s="10">
        <v>0</v>
      </c>
      <c r="Y136" s="11">
        <f t="shared" ref="Y136:Y144" si="59">SUM(V136:X136)</f>
        <v>0</v>
      </c>
      <c r="Z136" s="9">
        <f t="shared" si="32"/>
        <v>0</v>
      </c>
      <c r="AA136" s="10">
        <f t="shared" si="33"/>
        <v>0</v>
      </c>
      <c r="AB136" s="10">
        <f t="shared" si="34"/>
        <v>0</v>
      </c>
      <c r="AC136" s="11">
        <f t="shared" si="35"/>
        <v>0</v>
      </c>
    </row>
    <row r="137" spans="1:29" ht="26.1" customHeight="1" x14ac:dyDescent="0.25">
      <c r="A137" s="743"/>
      <c r="B137" s="490"/>
      <c r="C137" s="759"/>
      <c r="D137" s="756"/>
      <c r="E137" s="719"/>
      <c r="F137" s="741"/>
      <c r="G137" s="725"/>
      <c r="H137" s="729"/>
      <c r="I137" s="49" t="s">
        <v>37</v>
      </c>
      <c r="J137" s="6">
        <v>0</v>
      </c>
      <c r="K137" s="7">
        <v>0</v>
      </c>
      <c r="L137" s="7">
        <v>0</v>
      </c>
      <c r="M137" s="11">
        <f t="shared" si="56"/>
        <v>0</v>
      </c>
      <c r="N137" s="6">
        <v>0</v>
      </c>
      <c r="O137" s="7">
        <v>0</v>
      </c>
      <c r="P137" s="7">
        <v>0</v>
      </c>
      <c r="Q137" s="11">
        <f t="shared" si="57"/>
        <v>0</v>
      </c>
      <c r="R137" s="6">
        <v>0</v>
      </c>
      <c r="S137" s="7">
        <v>0</v>
      </c>
      <c r="T137" s="7">
        <v>0</v>
      </c>
      <c r="U137" s="11">
        <f t="shared" si="58"/>
        <v>0</v>
      </c>
      <c r="V137" s="6">
        <v>0</v>
      </c>
      <c r="W137" s="7">
        <v>0</v>
      </c>
      <c r="X137" s="7">
        <v>0</v>
      </c>
      <c r="Y137" s="11">
        <f t="shared" si="59"/>
        <v>0</v>
      </c>
      <c r="Z137" s="9">
        <f t="shared" si="32"/>
        <v>0</v>
      </c>
      <c r="AA137" s="10">
        <f t="shared" si="33"/>
        <v>0</v>
      </c>
      <c r="AB137" s="10">
        <f t="shared" si="34"/>
        <v>0</v>
      </c>
      <c r="AC137" s="11">
        <f t="shared" si="35"/>
        <v>0</v>
      </c>
    </row>
    <row r="138" spans="1:29" ht="26.1" customHeight="1" x14ac:dyDescent="0.25">
      <c r="A138" s="743"/>
      <c r="B138" s="490"/>
      <c r="C138" s="759"/>
      <c r="D138" s="756"/>
      <c r="E138" s="719"/>
      <c r="F138" s="741"/>
      <c r="G138" s="725"/>
      <c r="H138" s="729"/>
      <c r="I138" s="49" t="s">
        <v>38</v>
      </c>
      <c r="J138" s="9">
        <v>0</v>
      </c>
      <c r="K138" s="10">
        <v>0</v>
      </c>
      <c r="L138" s="10">
        <v>0</v>
      </c>
      <c r="M138" s="11">
        <f t="shared" si="56"/>
        <v>0</v>
      </c>
      <c r="N138" s="9">
        <v>0</v>
      </c>
      <c r="O138" s="10">
        <v>0</v>
      </c>
      <c r="P138" s="10">
        <v>0</v>
      </c>
      <c r="Q138" s="11">
        <f t="shared" si="57"/>
        <v>0</v>
      </c>
      <c r="R138" s="9">
        <v>0</v>
      </c>
      <c r="S138" s="10">
        <v>0</v>
      </c>
      <c r="T138" s="10">
        <v>0</v>
      </c>
      <c r="U138" s="11">
        <f t="shared" si="58"/>
        <v>0</v>
      </c>
      <c r="V138" s="9">
        <v>0</v>
      </c>
      <c r="W138" s="10">
        <v>0</v>
      </c>
      <c r="X138" s="10">
        <v>0</v>
      </c>
      <c r="Y138" s="11">
        <f t="shared" si="59"/>
        <v>0</v>
      </c>
      <c r="Z138" s="9">
        <f t="shared" si="32"/>
        <v>0</v>
      </c>
      <c r="AA138" s="10">
        <f t="shared" si="33"/>
        <v>0</v>
      </c>
      <c r="AB138" s="10">
        <f t="shared" si="34"/>
        <v>0</v>
      </c>
      <c r="AC138" s="11">
        <f t="shared" si="35"/>
        <v>0</v>
      </c>
    </row>
    <row r="139" spans="1:29" ht="25.5" customHeight="1" thickBot="1" x14ac:dyDescent="0.3">
      <c r="A139" s="743"/>
      <c r="B139" s="490"/>
      <c r="C139" s="759"/>
      <c r="D139" s="756"/>
      <c r="E139" s="719"/>
      <c r="F139" s="741"/>
      <c r="G139" s="725"/>
      <c r="H139" s="729"/>
      <c r="I139" s="40" t="s">
        <v>39</v>
      </c>
      <c r="J139" s="15">
        <v>0</v>
      </c>
      <c r="K139" s="16">
        <v>0</v>
      </c>
      <c r="L139" s="16">
        <v>0</v>
      </c>
      <c r="M139" s="14">
        <f t="shared" si="56"/>
        <v>0</v>
      </c>
      <c r="N139" s="15">
        <v>0</v>
      </c>
      <c r="O139" s="16">
        <v>0</v>
      </c>
      <c r="P139" s="16">
        <v>0</v>
      </c>
      <c r="Q139" s="14">
        <f t="shared" si="57"/>
        <v>0</v>
      </c>
      <c r="R139" s="15">
        <v>0</v>
      </c>
      <c r="S139" s="16">
        <v>0</v>
      </c>
      <c r="T139" s="16">
        <v>0</v>
      </c>
      <c r="U139" s="14">
        <f t="shared" si="58"/>
        <v>0</v>
      </c>
      <c r="V139" s="15">
        <v>0</v>
      </c>
      <c r="W139" s="16">
        <v>0</v>
      </c>
      <c r="X139" s="16">
        <v>0</v>
      </c>
      <c r="Y139" s="14">
        <f t="shared" si="59"/>
        <v>0</v>
      </c>
      <c r="Z139" s="12">
        <f t="shared" si="32"/>
        <v>0</v>
      </c>
      <c r="AA139" s="13">
        <f t="shared" si="33"/>
        <v>0</v>
      </c>
      <c r="AB139" s="13">
        <f t="shared" si="34"/>
        <v>0</v>
      </c>
      <c r="AC139" s="14">
        <f t="shared" si="35"/>
        <v>0</v>
      </c>
    </row>
    <row r="140" spans="1:29" ht="42.75" customHeight="1" thickBot="1" x14ac:dyDescent="0.3">
      <c r="A140" s="743"/>
      <c r="B140" s="490"/>
      <c r="C140" s="759"/>
      <c r="D140" s="756"/>
      <c r="E140" s="719"/>
      <c r="F140" s="741"/>
      <c r="G140" s="725"/>
      <c r="H140" s="729"/>
      <c r="I140" s="139" t="s">
        <v>50</v>
      </c>
      <c r="J140" s="17">
        <f>SUM(J135:J139)</f>
        <v>0</v>
      </c>
      <c r="K140" s="18">
        <f>SUM(K135:K139)</f>
        <v>0</v>
      </c>
      <c r="L140" s="18">
        <f>SUM(L135:L139)</f>
        <v>0</v>
      </c>
      <c r="M140" s="19">
        <f t="shared" si="56"/>
        <v>0</v>
      </c>
      <c r="N140" s="17">
        <f>SUM(N135:N139)</f>
        <v>0</v>
      </c>
      <c r="O140" s="18">
        <f>SUM(O135:O139)</f>
        <v>0</v>
      </c>
      <c r="P140" s="18">
        <f>SUM(P135:P139)</f>
        <v>0</v>
      </c>
      <c r="Q140" s="19">
        <f t="shared" si="57"/>
        <v>0</v>
      </c>
      <c r="R140" s="17">
        <f>SUM(R135:R139)</f>
        <v>0</v>
      </c>
      <c r="S140" s="18">
        <f>SUM(S135:S139)</f>
        <v>0</v>
      </c>
      <c r="T140" s="18">
        <f>SUM(T135:T139)</f>
        <v>0</v>
      </c>
      <c r="U140" s="19">
        <f t="shared" si="58"/>
        <v>0</v>
      </c>
      <c r="V140" s="17">
        <f>SUM(V135:V139)</f>
        <v>0</v>
      </c>
      <c r="W140" s="18">
        <f>SUM(W135:W139)</f>
        <v>0</v>
      </c>
      <c r="X140" s="18">
        <f>SUM(X135:X139)</f>
        <v>0</v>
      </c>
      <c r="Y140" s="19">
        <f t="shared" si="59"/>
        <v>0</v>
      </c>
      <c r="Z140" s="17">
        <f t="shared" si="32"/>
        <v>0</v>
      </c>
      <c r="AA140" s="18">
        <f t="shared" si="33"/>
        <v>0</v>
      </c>
      <c r="AB140" s="18">
        <f t="shared" si="34"/>
        <v>0</v>
      </c>
      <c r="AC140" s="19">
        <f t="shared" si="35"/>
        <v>0</v>
      </c>
    </row>
    <row r="141" spans="1:29" ht="26.1" customHeight="1" x14ac:dyDescent="0.25">
      <c r="A141" s="743"/>
      <c r="B141" s="490"/>
      <c r="C141" s="759"/>
      <c r="D141" s="756"/>
      <c r="E141" s="719"/>
      <c r="F141" s="741"/>
      <c r="G141" s="725"/>
      <c r="H141" s="735" t="s">
        <v>18</v>
      </c>
      <c r="I141" s="42" t="s">
        <v>19</v>
      </c>
      <c r="J141" s="6">
        <v>0</v>
      </c>
      <c r="K141" s="7">
        <v>0</v>
      </c>
      <c r="L141" s="7">
        <v>0</v>
      </c>
      <c r="M141" s="8">
        <f t="shared" si="56"/>
        <v>0</v>
      </c>
      <c r="N141" s="6">
        <v>0</v>
      </c>
      <c r="O141" s="7">
        <v>0</v>
      </c>
      <c r="P141" s="7">
        <v>0</v>
      </c>
      <c r="Q141" s="8">
        <f t="shared" si="57"/>
        <v>0</v>
      </c>
      <c r="R141" s="6">
        <v>0</v>
      </c>
      <c r="S141" s="7">
        <v>0</v>
      </c>
      <c r="T141" s="7">
        <v>0</v>
      </c>
      <c r="U141" s="8">
        <f t="shared" si="58"/>
        <v>0</v>
      </c>
      <c r="V141" s="6">
        <v>0</v>
      </c>
      <c r="W141" s="7">
        <v>0</v>
      </c>
      <c r="X141" s="7">
        <v>0</v>
      </c>
      <c r="Y141" s="8">
        <f t="shared" si="59"/>
        <v>0</v>
      </c>
      <c r="Z141" s="6">
        <f t="shared" si="32"/>
        <v>0</v>
      </c>
      <c r="AA141" s="7">
        <f t="shared" si="33"/>
        <v>0</v>
      </c>
      <c r="AB141" s="7">
        <f t="shared" si="34"/>
        <v>0</v>
      </c>
      <c r="AC141" s="8">
        <f t="shared" si="35"/>
        <v>0</v>
      </c>
    </row>
    <row r="142" spans="1:29" ht="26.1" customHeight="1" x14ac:dyDescent="0.25">
      <c r="A142" s="743"/>
      <c r="B142" s="490"/>
      <c r="C142" s="759"/>
      <c r="D142" s="756"/>
      <c r="E142" s="719"/>
      <c r="F142" s="741"/>
      <c r="G142" s="725"/>
      <c r="H142" s="714"/>
      <c r="I142" s="49" t="s">
        <v>41</v>
      </c>
      <c r="J142" s="9">
        <v>0</v>
      </c>
      <c r="K142" s="10">
        <v>0</v>
      </c>
      <c r="L142" s="10">
        <v>0</v>
      </c>
      <c r="M142" s="11">
        <f t="shared" si="56"/>
        <v>0</v>
      </c>
      <c r="N142" s="9">
        <v>0</v>
      </c>
      <c r="O142" s="10">
        <v>0</v>
      </c>
      <c r="P142" s="10">
        <v>0</v>
      </c>
      <c r="Q142" s="11">
        <f t="shared" si="57"/>
        <v>0</v>
      </c>
      <c r="R142" s="9">
        <v>0</v>
      </c>
      <c r="S142" s="10">
        <v>0</v>
      </c>
      <c r="T142" s="10">
        <v>0</v>
      </c>
      <c r="U142" s="11">
        <f t="shared" si="58"/>
        <v>0</v>
      </c>
      <c r="V142" s="9">
        <v>0</v>
      </c>
      <c r="W142" s="10">
        <v>0</v>
      </c>
      <c r="X142" s="10">
        <v>0</v>
      </c>
      <c r="Y142" s="11">
        <f t="shared" si="59"/>
        <v>0</v>
      </c>
      <c r="Z142" s="9">
        <f t="shared" si="32"/>
        <v>0</v>
      </c>
      <c r="AA142" s="10">
        <f t="shared" si="33"/>
        <v>0</v>
      </c>
      <c r="AB142" s="10">
        <f t="shared" si="34"/>
        <v>0</v>
      </c>
      <c r="AC142" s="11">
        <f t="shared" si="35"/>
        <v>0</v>
      </c>
    </row>
    <row r="143" spans="1:29" ht="26.1" customHeight="1" x14ac:dyDescent="0.25">
      <c r="A143" s="743"/>
      <c r="B143" s="490"/>
      <c r="C143" s="759"/>
      <c r="D143" s="756"/>
      <c r="E143" s="719"/>
      <c r="F143" s="741"/>
      <c r="G143" s="725"/>
      <c r="H143" s="735" t="s">
        <v>54</v>
      </c>
      <c r="I143" s="49" t="s">
        <v>42</v>
      </c>
      <c r="J143" s="9">
        <v>0</v>
      </c>
      <c r="K143" s="10">
        <v>0</v>
      </c>
      <c r="L143" s="7">
        <v>0</v>
      </c>
      <c r="M143" s="11">
        <f t="shared" si="56"/>
        <v>0</v>
      </c>
      <c r="N143" s="9">
        <v>0</v>
      </c>
      <c r="O143" s="10">
        <v>0</v>
      </c>
      <c r="P143" s="7">
        <v>0</v>
      </c>
      <c r="Q143" s="11">
        <f t="shared" si="57"/>
        <v>0</v>
      </c>
      <c r="R143" s="9">
        <v>0</v>
      </c>
      <c r="S143" s="10">
        <v>0</v>
      </c>
      <c r="T143" s="7">
        <v>0</v>
      </c>
      <c r="U143" s="11">
        <f t="shared" si="58"/>
        <v>0</v>
      </c>
      <c r="V143" s="9">
        <v>0</v>
      </c>
      <c r="W143" s="10">
        <v>0</v>
      </c>
      <c r="X143" s="7">
        <v>0</v>
      </c>
      <c r="Y143" s="11">
        <f t="shared" si="59"/>
        <v>0</v>
      </c>
      <c r="Z143" s="9">
        <f t="shared" si="32"/>
        <v>0</v>
      </c>
      <c r="AA143" s="10">
        <f t="shared" si="33"/>
        <v>0</v>
      </c>
      <c r="AB143" s="10">
        <f t="shared" si="34"/>
        <v>0</v>
      </c>
      <c r="AC143" s="11">
        <f t="shared" si="35"/>
        <v>0</v>
      </c>
    </row>
    <row r="144" spans="1:29" ht="26.1" customHeight="1" thickBot="1" x14ac:dyDescent="0.3">
      <c r="A144" s="762"/>
      <c r="B144" s="761"/>
      <c r="C144" s="760"/>
      <c r="D144" s="757"/>
      <c r="E144" s="720"/>
      <c r="F144" s="742"/>
      <c r="G144" s="726"/>
      <c r="H144" s="736"/>
      <c r="I144" s="50" t="s">
        <v>21</v>
      </c>
      <c r="J144" s="20">
        <v>0</v>
      </c>
      <c r="K144" s="21">
        <v>0</v>
      </c>
      <c r="L144" s="21">
        <v>0</v>
      </c>
      <c r="M144" s="28">
        <f t="shared" si="56"/>
        <v>0</v>
      </c>
      <c r="N144" s="20">
        <v>0</v>
      </c>
      <c r="O144" s="21">
        <v>0</v>
      </c>
      <c r="P144" s="21">
        <v>0</v>
      </c>
      <c r="Q144" s="28">
        <f t="shared" si="57"/>
        <v>0</v>
      </c>
      <c r="R144" s="20">
        <v>0</v>
      </c>
      <c r="S144" s="21">
        <v>0</v>
      </c>
      <c r="T144" s="21">
        <v>0</v>
      </c>
      <c r="U144" s="28">
        <f t="shared" si="58"/>
        <v>0</v>
      </c>
      <c r="V144" s="20">
        <v>0</v>
      </c>
      <c r="W144" s="21">
        <v>0</v>
      </c>
      <c r="X144" s="21">
        <v>0</v>
      </c>
      <c r="Y144" s="28">
        <f t="shared" si="59"/>
        <v>0</v>
      </c>
      <c r="Z144" s="20">
        <f t="shared" ref="Z144:AB144" si="60">J144+N144+R144+V144</f>
        <v>0</v>
      </c>
      <c r="AA144" s="21">
        <f t="shared" si="60"/>
        <v>0</v>
      </c>
      <c r="AB144" s="21">
        <f t="shared" si="60"/>
        <v>0</v>
      </c>
      <c r="AC144" s="22">
        <f t="shared" ref="AC144" si="61">SUM(Z144:AB144)</f>
        <v>0</v>
      </c>
    </row>
  </sheetData>
  <mergeCells count="112">
    <mergeCell ref="H125:H130"/>
    <mergeCell ref="H131:H132"/>
    <mergeCell ref="H133:H134"/>
    <mergeCell ref="H135:H140"/>
    <mergeCell ref="D95:D144"/>
    <mergeCell ref="C95:C144"/>
    <mergeCell ref="B95:B144"/>
    <mergeCell ref="A105:A144"/>
    <mergeCell ref="H113:H114"/>
    <mergeCell ref="E115:E124"/>
    <mergeCell ref="F115:F124"/>
    <mergeCell ref="G115:G124"/>
    <mergeCell ref="H115:H120"/>
    <mergeCell ref="H121:H122"/>
    <mergeCell ref="H123:H124"/>
    <mergeCell ref="E105:E114"/>
    <mergeCell ref="F105:F114"/>
    <mergeCell ref="G105:G114"/>
    <mergeCell ref="H105:H110"/>
    <mergeCell ref="H111:H112"/>
    <mergeCell ref="H141:H142"/>
    <mergeCell ref="H143:H144"/>
    <mergeCell ref="G125:G134"/>
    <mergeCell ref="E125:E134"/>
    <mergeCell ref="F125:F134"/>
    <mergeCell ref="G135:G144"/>
    <mergeCell ref="E135:E144"/>
    <mergeCell ref="F135:F144"/>
    <mergeCell ref="A95:A104"/>
    <mergeCell ref="E95:E104"/>
    <mergeCell ref="F95:F104"/>
    <mergeCell ref="E85:E94"/>
    <mergeCell ref="F85:F94"/>
    <mergeCell ref="G85:G94"/>
    <mergeCell ref="A54:A94"/>
    <mergeCell ref="E55:E64"/>
    <mergeCell ref="F55:F64"/>
    <mergeCell ref="G55:G64"/>
    <mergeCell ref="E75:E84"/>
    <mergeCell ref="B15:B94"/>
    <mergeCell ref="C15:C94"/>
    <mergeCell ref="D15:D94"/>
    <mergeCell ref="G35:G44"/>
    <mergeCell ref="G15:G24"/>
    <mergeCell ref="A15:A53"/>
    <mergeCell ref="H91:H92"/>
    <mergeCell ref="H93:H94"/>
    <mergeCell ref="G95:G104"/>
    <mergeCell ref="H95:H100"/>
    <mergeCell ref="H101:H102"/>
    <mergeCell ref="H103:H104"/>
    <mergeCell ref="F75:F84"/>
    <mergeCell ref="G75:G84"/>
    <mergeCell ref="H75:H80"/>
    <mergeCell ref="H81:H82"/>
    <mergeCell ref="H83:H84"/>
    <mergeCell ref="H35:H40"/>
    <mergeCell ref="H41:H42"/>
    <mergeCell ref="H43:H44"/>
    <mergeCell ref="E45:E54"/>
    <mergeCell ref="H85:H90"/>
    <mergeCell ref="F45:F54"/>
    <mergeCell ref="G45:G54"/>
    <mergeCell ref="H45:H50"/>
    <mergeCell ref="H51:H52"/>
    <mergeCell ref="E35:E44"/>
    <mergeCell ref="F35:F44"/>
    <mergeCell ref="H53:H54"/>
    <mergeCell ref="H55:H60"/>
    <mergeCell ref="H61:H62"/>
    <mergeCell ref="H63:H64"/>
    <mergeCell ref="E65:E74"/>
    <mergeCell ref="F65:F74"/>
    <mergeCell ref="G65:G74"/>
    <mergeCell ref="H65:H70"/>
    <mergeCell ref="H71:H72"/>
    <mergeCell ref="H73:H74"/>
    <mergeCell ref="H15:H20"/>
    <mergeCell ref="H21:H22"/>
    <mergeCell ref="H23:H24"/>
    <mergeCell ref="E25:E34"/>
    <mergeCell ref="F25:F34"/>
    <mergeCell ref="G25:G34"/>
    <mergeCell ref="H25:H30"/>
    <mergeCell ref="H31:H32"/>
    <mergeCell ref="H33:H34"/>
    <mergeCell ref="E15:E24"/>
    <mergeCell ref="F15:F24"/>
    <mergeCell ref="Z12:AC12"/>
    <mergeCell ref="J13:M13"/>
    <mergeCell ref="N13:Q13"/>
    <mergeCell ref="R13:U13"/>
    <mergeCell ref="Z13:AC13"/>
    <mergeCell ref="N12:Q12"/>
    <mergeCell ref="F12:F14"/>
    <mergeCell ref="G12:G14"/>
    <mergeCell ref="H12:H14"/>
    <mergeCell ref="I12:I14"/>
    <mergeCell ref="J12:M12"/>
    <mergeCell ref="V12:Y12"/>
    <mergeCell ref="V13:Y13"/>
    <mergeCell ref="R12:U12"/>
    <mergeCell ref="A8:E8"/>
    <mergeCell ref="B9:C9"/>
    <mergeCell ref="D9:E9"/>
    <mergeCell ref="B10:C10"/>
    <mergeCell ref="D10:E10"/>
    <mergeCell ref="A12:A14"/>
    <mergeCell ref="B12:B14"/>
    <mergeCell ref="C12:C14"/>
    <mergeCell ref="D12:D14"/>
    <mergeCell ref="E12:E14"/>
  </mergeCells>
  <pageMargins left="0.7" right="0.7" top="0.75" bottom="0.75" header="0.3" footer="0.3"/>
  <pageSetup paperSize="9" orientation="portrait" r:id="rId1"/>
  <ignoredErrors>
    <ignoredError sqref="U30 Q40 U40 M60 M20 Q20 U20 U50" formula="1"/>
    <ignoredError sqref="J30:L30 N30:P30 R30:T30 V30:W30 X30:Y30 J40:L40 N40:P40 R40:T40 V40:X40 J60:L60 N60:P60 R60:T60 V60:X60 J70:L70 N70:P70 R70:T70 V70:Y70 J80:L80 N80:P80 R80:T80 V80:X80 J90:L90 N90:P90 R90:T90 V90:X90 J100:L100 N100:P100 R100:T100 V100:Z100 J110:L110 N110:P110 R110:T110 V110:AC110 J120 J130:L130 V130:AB130 X120 K120:L120 V120:W120 R120:T120 J140:L140 V140:Y140 R140:T140 N140:P140 N130:P130 R130:T130 N120:P120 V50:X50 R50:T50 J50:L50 N50:P50" formulaRange="1"/>
    <ignoredError sqref="M30 Q30 M40 U60 Q60 M70 Q70 U70 M80 Q80 U80 M90 Q90 U90 M100 Q100 U100 M110 Q110 U110 U130 U120 Q120 U140 Q140 M140 M130 Q130 M120 M50 Q50" formula="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topLeftCell="A10" zoomScale="40" zoomScaleNormal="40" workbookViewId="0">
      <selection activeCell="I23" sqref="I23"/>
    </sheetView>
  </sheetViews>
  <sheetFormatPr baseColWidth="10" defaultRowHeight="15" x14ac:dyDescent="0.25"/>
  <cols>
    <col min="1" max="1" width="28.28515625" style="1" customWidth="1"/>
    <col min="2" max="2" width="17.7109375" style="1" customWidth="1"/>
    <col min="3" max="3" width="34.28515625" style="1" customWidth="1"/>
    <col min="4" max="4" width="38.85546875" style="1" customWidth="1"/>
    <col min="5" max="5" width="26" style="1" customWidth="1"/>
    <col min="6" max="6" width="20.42578125" style="1" customWidth="1"/>
    <col min="7" max="7" width="22.5703125" style="1" customWidth="1"/>
    <col min="8" max="8" width="31.42578125" style="1" customWidth="1"/>
    <col min="9" max="9" width="34.140625" style="1" customWidth="1"/>
    <col min="10" max="10" width="16.85546875" style="1" customWidth="1"/>
    <col min="11" max="11" width="17.140625" style="1" customWidth="1"/>
    <col min="12" max="12" width="13.28515625" style="1" customWidth="1"/>
    <col min="13" max="13" width="13" style="1" customWidth="1"/>
    <col min="14" max="14" width="15.85546875" style="1" customWidth="1"/>
    <col min="15" max="15" width="16.85546875" style="1" customWidth="1"/>
    <col min="16" max="16" width="12.85546875" style="1" customWidth="1"/>
    <col min="17" max="17" width="14.28515625" style="1" customWidth="1"/>
    <col min="18" max="18" width="16.42578125" style="1" customWidth="1"/>
    <col min="19" max="19" width="18" style="1" customWidth="1"/>
    <col min="20" max="20" width="11.42578125" style="1" customWidth="1"/>
    <col min="21" max="21" width="15.42578125" style="1" customWidth="1"/>
    <col min="22" max="22" width="14.5703125" style="58" customWidth="1"/>
    <col min="23" max="23" width="16.85546875" style="58" customWidth="1"/>
    <col min="24" max="24" width="12.85546875" style="58" customWidth="1"/>
    <col min="25" max="25" width="13.28515625" style="58" customWidth="1"/>
    <col min="26" max="27" width="16.42578125" style="1" customWidth="1"/>
    <col min="28" max="28" width="13.5703125" style="1" customWidth="1"/>
    <col min="29" max="29" width="14" style="1" customWidth="1"/>
    <col min="30" max="260" width="11.42578125" style="1"/>
    <col min="261" max="261" width="28.28515625" style="1" customWidth="1"/>
    <col min="262" max="262" width="17.7109375" style="1" customWidth="1"/>
    <col min="263" max="263" width="34.28515625" style="1" customWidth="1"/>
    <col min="264" max="264" width="38.85546875" style="1" customWidth="1"/>
    <col min="265" max="265" width="24.5703125" style="1" customWidth="1"/>
    <col min="266" max="266" width="24.7109375" style="1" customWidth="1"/>
    <col min="267" max="267" width="24" style="1" customWidth="1"/>
    <col min="268" max="268" width="32.85546875" style="1" customWidth="1"/>
    <col min="269" max="269" width="34.140625" style="1" customWidth="1"/>
    <col min="270" max="270" width="16.85546875" style="1" customWidth="1"/>
    <col min="271" max="271" width="17.140625" style="1" customWidth="1"/>
    <col min="272" max="272" width="13.28515625" style="1" customWidth="1"/>
    <col min="273" max="273" width="13" style="1" customWidth="1"/>
    <col min="274" max="274" width="7.5703125" style="1" customWidth="1"/>
    <col min="275" max="516" width="11.42578125" style="1"/>
    <col min="517" max="517" width="28.28515625" style="1" customWidth="1"/>
    <col min="518" max="518" width="17.7109375" style="1" customWidth="1"/>
    <col min="519" max="519" width="34.28515625" style="1" customWidth="1"/>
    <col min="520" max="520" width="38.85546875" style="1" customWidth="1"/>
    <col min="521" max="521" width="24.5703125" style="1" customWidth="1"/>
    <col min="522" max="522" width="24.7109375" style="1" customWidth="1"/>
    <col min="523" max="523" width="24" style="1" customWidth="1"/>
    <col min="524" max="524" width="32.85546875" style="1" customWidth="1"/>
    <col min="525" max="525" width="34.140625" style="1" customWidth="1"/>
    <col min="526" max="526" width="16.85546875" style="1" customWidth="1"/>
    <col min="527" max="527" width="17.140625" style="1" customWidth="1"/>
    <col min="528" max="528" width="13.28515625" style="1" customWidth="1"/>
    <col min="529" max="529" width="13" style="1" customWidth="1"/>
    <col min="530" max="530" width="7.5703125" style="1" customWidth="1"/>
    <col min="531" max="772" width="11.42578125" style="1"/>
    <col min="773" max="773" width="28.28515625" style="1" customWidth="1"/>
    <col min="774" max="774" width="17.7109375" style="1" customWidth="1"/>
    <col min="775" max="775" width="34.28515625" style="1" customWidth="1"/>
    <col min="776" max="776" width="38.85546875" style="1" customWidth="1"/>
    <col min="777" max="777" width="24.5703125" style="1" customWidth="1"/>
    <col min="778" max="778" width="24.7109375" style="1" customWidth="1"/>
    <col min="779" max="779" width="24" style="1" customWidth="1"/>
    <col min="780" max="780" width="32.85546875" style="1" customWidth="1"/>
    <col min="781" max="781" width="34.140625" style="1" customWidth="1"/>
    <col min="782" max="782" width="16.85546875" style="1" customWidth="1"/>
    <col min="783" max="783" width="17.140625" style="1" customWidth="1"/>
    <col min="784" max="784" width="13.28515625" style="1" customWidth="1"/>
    <col min="785" max="785" width="13" style="1" customWidth="1"/>
    <col min="786" max="786" width="7.5703125" style="1" customWidth="1"/>
    <col min="787" max="1028" width="11.42578125" style="1"/>
    <col min="1029" max="1029" width="28.28515625" style="1" customWidth="1"/>
    <col min="1030" max="1030" width="17.7109375" style="1" customWidth="1"/>
    <col min="1031" max="1031" width="34.28515625" style="1" customWidth="1"/>
    <col min="1032" max="1032" width="38.85546875" style="1" customWidth="1"/>
    <col min="1033" max="1033" width="24.5703125" style="1" customWidth="1"/>
    <col min="1034" max="1034" width="24.7109375" style="1" customWidth="1"/>
    <col min="1035" max="1035" width="24" style="1" customWidth="1"/>
    <col min="1036" max="1036" width="32.85546875" style="1" customWidth="1"/>
    <col min="1037" max="1037" width="34.140625" style="1" customWidth="1"/>
    <col min="1038" max="1038" width="16.85546875" style="1" customWidth="1"/>
    <col min="1039" max="1039" width="17.140625" style="1" customWidth="1"/>
    <col min="1040" max="1040" width="13.28515625" style="1" customWidth="1"/>
    <col min="1041" max="1041" width="13" style="1" customWidth="1"/>
    <col min="1042" max="1042" width="7.5703125" style="1" customWidth="1"/>
    <col min="1043" max="1284" width="11.42578125" style="1"/>
    <col min="1285" max="1285" width="28.28515625" style="1" customWidth="1"/>
    <col min="1286" max="1286" width="17.7109375" style="1" customWidth="1"/>
    <col min="1287" max="1287" width="34.28515625" style="1" customWidth="1"/>
    <col min="1288" max="1288" width="38.85546875" style="1" customWidth="1"/>
    <col min="1289" max="1289" width="24.5703125" style="1" customWidth="1"/>
    <col min="1290" max="1290" width="24.7109375" style="1" customWidth="1"/>
    <col min="1291" max="1291" width="24" style="1" customWidth="1"/>
    <col min="1292" max="1292" width="32.85546875" style="1" customWidth="1"/>
    <col min="1293" max="1293" width="34.140625" style="1" customWidth="1"/>
    <col min="1294" max="1294" width="16.85546875" style="1" customWidth="1"/>
    <col min="1295" max="1295" width="17.140625" style="1" customWidth="1"/>
    <col min="1296" max="1296" width="13.28515625" style="1" customWidth="1"/>
    <col min="1297" max="1297" width="13" style="1" customWidth="1"/>
    <col min="1298" max="1298" width="7.5703125" style="1" customWidth="1"/>
    <col min="1299" max="1540" width="11.42578125" style="1"/>
    <col min="1541" max="1541" width="28.28515625" style="1" customWidth="1"/>
    <col min="1542" max="1542" width="17.7109375" style="1" customWidth="1"/>
    <col min="1543" max="1543" width="34.28515625" style="1" customWidth="1"/>
    <col min="1544" max="1544" width="38.85546875" style="1" customWidth="1"/>
    <col min="1545" max="1545" width="24.5703125" style="1" customWidth="1"/>
    <col min="1546" max="1546" width="24.7109375" style="1" customWidth="1"/>
    <col min="1547" max="1547" width="24" style="1" customWidth="1"/>
    <col min="1548" max="1548" width="32.85546875" style="1" customWidth="1"/>
    <col min="1549" max="1549" width="34.140625" style="1" customWidth="1"/>
    <col min="1550" max="1550" width="16.85546875" style="1" customWidth="1"/>
    <col min="1551" max="1551" width="17.140625" style="1" customWidth="1"/>
    <col min="1552" max="1552" width="13.28515625" style="1" customWidth="1"/>
    <col min="1553" max="1553" width="13" style="1" customWidth="1"/>
    <col min="1554" max="1554" width="7.5703125" style="1" customWidth="1"/>
    <col min="1555" max="1796" width="11.42578125" style="1"/>
    <col min="1797" max="1797" width="28.28515625" style="1" customWidth="1"/>
    <col min="1798" max="1798" width="17.7109375" style="1" customWidth="1"/>
    <col min="1799" max="1799" width="34.28515625" style="1" customWidth="1"/>
    <col min="1800" max="1800" width="38.85546875" style="1" customWidth="1"/>
    <col min="1801" max="1801" width="24.5703125" style="1" customWidth="1"/>
    <col min="1802" max="1802" width="24.7109375" style="1" customWidth="1"/>
    <col min="1803" max="1803" width="24" style="1" customWidth="1"/>
    <col min="1804" max="1804" width="32.85546875" style="1" customWidth="1"/>
    <col min="1805" max="1805" width="34.140625" style="1" customWidth="1"/>
    <col min="1806" max="1806" width="16.85546875" style="1" customWidth="1"/>
    <col min="1807" max="1807" width="17.140625" style="1" customWidth="1"/>
    <col min="1808" max="1808" width="13.28515625" style="1" customWidth="1"/>
    <col min="1809" max="1809" width="13" style="1" customWidth="1"/>
    <col min="1810" max="1810" width="7.5703125" style="1" customWidth="1"/>
    <col min="1811" max="2052" width="11.42578125" style="1"/>
    <col min="2053" max="2053" width="28.28515625" style="1" customWidth="1"/>
    <col min="2054" max="2054" width="17.7109375" style="1" customWidth="1"/>
    <col min="2055" max="2055" width="34.28515625" style="1" customWidth="1"/>
    <col min="2056" max="2056" width="38.85546875" style="1" customWidth="1"/>
    <col min="2057" max="2057" width="24.5703125" style="1" customWidth="1"/>
    <col min="2058" max="2058" width="24.7109375" style="1" customWidth="1"/>
    <col min="2059" max="2059" width="24" style="1" customWidth="1"/>
    <col min="2060" max="2060" width="32.85546875" style="1" customWidth="1"/>
    <col min="2061" max="2061" width="34.140625" style="1" customWidth="1"/>
    <col min="2062" max="2062" width="16.85546875" style="1" customWidth="1"/>
    <col min="2063" max="2063" width="17.140625" style="1" customWidth="1"/>
    <col min="2064" max="2064" width="13.28515625" style="1" customWidth="1"/>
    <col min="2065" max="2065" width="13" style="1" customWidth="1"/>
    <col min="2066" max="2066" width="7.5703125" style="1" customWidth="1"/>
    <col min="2067" max="2308" width="11.42578125" style="1"/>
    <col min="2309" max="2309" width="28.28515625" style="1" customWidth="1"/>
    <col min="2310" max="2310" width="17.7109375" style="1" customWidth="1"/>
    <col min="2311" max="2311" width="34.28515625" style="1" customWidth="1"/>
    <col min="2312" max="2312" width="38.85546875" style="1" customWidth="1"/>
    <col min="2313" max="2313" width="24.5703125" style="1" customWidth="1"/>
    <col min="2314" max="2314" width="24.7109375" style="1" customWidth="1"/>
    <col min="2315" max="2315" width="24" style="1" customWidth="1"/>
    <col min="2316" max="2316" width="32.85546875" style="1" customWidth="1"/>
    <col min="2317" max="2317" width="34.140625" style="1" customWidth="1"/>
    <col min="2318" max="2318" width="16.85546875" style="1" customWidth="1"/>
    <col min="2319" max="2319" width="17.140625" style="1" customWidth="1"/>
    <col min="2320" max="2320" width="13.28515625" style="1" customWidth="1"/>
    <col min="2321" max="2321" width="13" style="1" customWidth="1"/>
    <col min="2322" max="2322" width="7.5703125" style="1" customWidth="1"/>
    <col min="2323" max="2564" width="11.42578125" style="1"/>
    <col min="2565" max="2565" width="28.28515625" style="1" customWidth="1"/>
    <col min="2566" max="2566" width="17.7109375" style="1" customWidth="1"/>
    <col min="2567" max="2567" width="34.28515625" style="1" customWidth="1"/>
    <col min="2568" max="2568" width="38.85546875" style="1" customWidth="1"/>
    <col min="2569" max="2569" width="24.5703125" style="1" customWidth="1"/>
    <col min="2570" max="2570" width="24.7109375" style="1" customWidth="1"/>
    <col min="2571" max="2571" width="24" style="1" customWidth="1"/>
    <col min="2572" max="2572" width="32.85546875" style="1" customWidth="1"/>
    <col min="2573" max="2573" width="34.140625" style="1" customWidth="1"/>
    <col min="2574" max="2574" width="16.85546875" style="1" customWidth="1"/>
    <col min="2575" max="2575" width="17.140625" style="1" customWidth="1"/>
    <col min="2576" max="2576" width="13.28515625" style="1" customWidth="1"/>
    <col min="2577" max="2577" width="13" style="1" customWidth="1"/>
    <col min="2578" max="2578" width="7.5703125" style="1" customWidth="1"/>
    <col min="2579" max="2820" width="11.42578125" style="1"/>
    <col min="2821" max="2821" width="28.28515625" style="1" customWidth="1"/>
    <col min="2822" max="2822" width="17.7109375" style="1" customWidth="1"/>
    <col min="2823" max="2823" width="34.28515625" style="1" customWidth="1"/>
    <col min="2824" max="2824" width="38.85546875" style="1" customWidth="1"/>
    <col min="2825" max="2825" width="24.5703125" style="1" customWidth="1"/>
    <col min="2826" max="2826" width="24.7109375" style="1" customWidth="1"/>
    <col min="2827" max="2827" width="24" style="1" customWidth="1"/>
    <col min="2828" max="2828" width="32.85546875" style="1" customWidth="1"/>
    <col min="2829" max="2829" width="34.140625" style="1" customWidth="1"/>
    <col min="2830" max="2830" width="16.85546875" style="1" customWidth="1"/>
    <col min="2831" max="2831" width="17.140625" style="1" customWidth="1"/>
    <col min="2832" max="2832" width="13.28515625" style="1" customWidth="1"/>
    <col min="2833" max="2833" width="13" style="1" customWidth="1"/>
    <col min="2834" max="2834" width="7.5703125" style="1" customWidth="1"/>
    <col min="2835" max="3076" width="11.42578125" style="1"/>
    <col min="3077" max="3077" width="28.28515625" style="1" customWidth="1"/>
    <col min="3078" max="3078" width="17.7109375" style="1" customWidth="1"/>
    <col min="3079" max="3079" width="34.28515625" style="1" customWidth="1"/>
    <col min="3080" max="3080" width="38.85546875" style="1" customWidth="1"/>
    <col min="3081" max="3081" width="24.5703125" style="1" customWidth="1"/>
    <col min="3082" max="3082" width="24.7109375" style="1" customWidth="1"/>
    <col min="3083" max="3083" width="24" style="1" customWidth="1"/>
    <col min="3084" max="3084" width="32.85546875" style="1" customWidth="1"/>
    <col min="3085" max="3085" width="34.140625" style="1" customWidth="1"/>
    <col min="3086" max="3086" width="16.85546875" style="1" customWidth="1"/>
    <col min="3087" max="3087" width="17.140625" style="1" customWidth="1"/>
    <col min="3088" max="3088" width="13.28515625" style="1" customWidth="1"/>
    <col min="3089" max="3089" width="13" style="1" customWidth="1"/>
    <col min="3090" max="3090" width="7.5703125" style="1" customWidth="1"/>
    <col min="3091" max="3332" width="11.42578125" style="1"/>
    <col min="3333" max="3333" width="28.28515625" style="1" customWidth="1"/>
    <col min="3334" max="3334" width="17.7109375" style="1" customWidth="1"/>
    <col min="3335" max="3335" width="34.28515625" style="1" customWidth="1"/>
    <col min="3336" max="3336" width="38.85546875" style="1" customWidth="1"/>
    <col min="3337" max="3337" width="24.5703125" style="1" customWidth="1"/>
    <col min="3338" max="3338" width="24.7109375" style="1" customWidth="1"/>
    <col min="3339" max="3339" width="24" style="1" customWidth="1"/>
    <col min="3340" max="3340" width="32.85546875" style="1" customWidth="1"/>
    <col min="3341" max="3341" width="34.140625" style="1" customWidth="1"/>
    <col min="3342" max="3342" width="16.85546875" style="1" customWidth="1"/>
    <col min="3343" max="3343" width="17.140625" style="1" customWidth="1"/>
    <col min="3344" max="3344" width="13.28515625" style="1" customWidth="1"/>
    <col min="3345" max="3345" width="13" style="1" customWidth="1"/>
    <col min="3346" max="3346" width="7.5703125" style="1" customWidth="1"/>
    <col min="3347" max="3588" width="11.42578125" style="1"/>
    <col min="3589" max="3589" width="28.28515625" style="1" customWidth="1"/>
    <col min="3590" max="3590" width="17.7109375" style="1" customWidth="1"/>
    <col min="3591" max="3591" width="34.28515625" style="1" customWidth="1"/>
    <col min="3592" max="3592" width="38.85546875" style="1" customWidth="1"/>
    <col min="3593" max="3593" width="24.5703125" style="1" customWidth="1"/>
    <col min="3594" max="3594" width="24.7109375" style="1" customWidth="1"/>
    <col min="3595" max="3595" width="24" style="1" customWidth="1"/>
    <col min="3596" max="3596" width="32.85546875" style="1" customWidth="1"/>
    <col min="3597" max="3597" width="34.140625" style="1" customWidth="1"/>
    <col min="3598" max="3598" width="16.85546875" style="1" customWidth="1"/>
    <col min="3599" max="3599" width="17.140625" style="1" customWidth="1"/>
    <col min="3600" max="3600" width="13.28515625" style="1" customWidth="1"/>
    <col min="3601" max="3601" width="13" style="1" customWidth="1"/>
    <col min="3602" max="3602" width="7.5703125" style="1" customWidth="1"/>
    <col min="3603" max="3844" width="11.42578125" style="1"/>
    <col min="3845" max="3845" width="28.28515625" style="1" customWidth="1"/>
    <col min="3846" max="3846" width="17.7109375" style="1" customWidth="1"/>
    <col min="3847" max="3847" width="34.28515625" style="1" customWidth="1"/>
    <col min="3848" max="3848" width="38.85546875" style="1" customWidth="1"/>
    <col min="3849" max="3849" width="24.5703125" style="1" customWidth="1"/>
    <col min="3850" max="3850" width="24.7109375" style="1" customWidth="1"/>
    <col min="3851" max="3851" width="24" style="1" customWidth="1"/>
    <col min="3852" max="3852" width="32.85546875" style="1" customWidth="1"/>
    <col min="3853" max="3853" width="34.140625" style="1" customWidth="1"/>
    <col min="3854" max="3854" width="16.85546875" style="1" customWidth="1"/>
    <col min="3855" max="3855" width="17.140625" style="1" customWidth="1"/>
    <col min="3856" max="3856" width="13.28515625" style="1" customWidth="1"/>
    <col min="3857" max="3857" width="13" style="1" customWidth="1"/>
    <col min="3858" max="3858" width="7.5703125" style="1" customWidth="1"/>
    <col min="3859" max="4100" width="11.42578125" style="1"/>
    <col min="4101" max="4101" width="28.28515625" style="1" customWidth="1"/>
    <col min="4102" max="4102" width="17.7109375" style="1" customWidth="1"/>
    <col min="4103" max="4103" width="34.28515625" style="1" customWidth="1"/>
    <col min="4104" max="4104" width="38.85546875" style="1" customWidth="1"/>
    <col min="4105" max="4105" width="24.5703125" style="1" customWidth="1"/>
    <col min="4106" max="4106" width="24.7109375" style="1" customWidth="1"/>
    <col min="4107" max="4107" width="24" style="1" customWidth="1"/>
    <col min="4108" max="4108" width="32.85546875" style="1" customWidth="1"/>
    <col min="4109" max="4109" width="34.140625" style="1" customWidth="1"/>
    <col min="4110" max="4110" width="16.85546875" style="1" customWidth="1"/>
    <col min="4111" max="4111" width="17.140625" style="1" customWidth="1"/>
    <col min="4112" max="4112" width="13.28515625" style="1" customWidth="1"/>
    <col min="4113" max="4113" width="13" style="1" customWidth="1"/>
    <col min="4114" max="4114" width="7.5703125" style="1" customWidth="1"/>
    <col min="4115" max="4356" width="11.42578125" style="1"/>
    <col min="4357" max="4357" width="28.28515625" style="1" customWidth="1"/>
    <col min="4358" max="4358" width="17.7109375" style="1" customWidth="1"/>
    <col min="4359" max="4359" width="34.28515625" style="1" customWidth="1"/>
    <col min="4360" max="4360" width="38.85546875" style="1" customWidth="1"/>
    <col min="4361" max="4361" width="24.5703125" style="1" customWidth="1"/>
    <col min="4362" max="4362" width="24.7109375" style="1" customWidth="1"/>
    <col min="4363" max="4363" width="24" style="1" customWidth="1"/>
    <col min="4364" max="4364" width="32.85546875" style="1" customWidth="1"/>
    <col min="4365" max="4365" width="34.140625" style="1" customWidth="1"/>
    <col min="4366" max="4366" width="16.85546875" style="1" customWidth="1"/>
    <col min="4367" max="4367" width="17.140625" style="1" customWidth="1"/>
    <col min="4368" max="4368" width="13.28515625" style="1" customWidth="1"/>
    <col min="4369" max="4369" width="13" style="1" customWidth="1"/>
    <col min="4370" max="4370" width="7.5703125" style="1" customWidth="1"/>
    <col min="4371" max="4612" width="11.42578125" style="1"/>
    <col min="4613" max="4613" width="28.28515625" style="1" customWidth="1"/>
    <col min="4614" max="4614" width="17.7109375" style="1" customWidth="1"/>
    <col min="4615" max="4615" width="34.28515625" style="1" customWidth="1"/>
    <col min="4616" max="4616" width="38.85546875" style="1" customWidth="1"/>
    <col min="4617" max="4617" width="24.5703125" style="1" customWidth="1"/>
    <col min="4618" max="4618" width="24.7109375" style="1" customWidth="1"/>
    <col min="4619" max="4619" width="24" style="1" customWidth="1"/>
    <col min="4620" max="4620" width="32.85546875" style="1" customWidth="1"/>
    <col min="4621" max="4621" width="34.140625" style="1" customWidth="1"/>
    <col min="4622" max="4622" width="16.85546875" style="1" customWidth="1"/>
    <col min="4623" max="4623" width="17.140625" style="1" customWidth="1"/>
    <col min="4624" max="4624" width="13.28515625" style="1" customWidth="1"/>
    <col min="4625" max="4625" width="13" style="1" customWidth="1"/>
    <col min="4626" max="4626" width="7.5703125" style="1" customWidth="1"/>
    <col min="4627" max="4868" width="11.42578125" style="1"/>
    <col min="4869" max="4869" width="28.28515625" style="1" customWidth="1"/>
    <col min="4870" max="4870" width="17.7109375" style="1" customWidth="1"/>
    <col min="4871" max="4871" width="34.28515625" style="1" customWidth="1"/>
    <col min="4872" max="4872" width="38.85546875" style="1" customWidth="1"/>
    <col min="4873" max="4873" width="24.5703125" style="1" customWidth="1"/>
    <col min="4874" max="4874" width="24.7109375" style="1" customWidth="1"/>
    <col min="4875" max="4875" width="24" style="1" customWidth="1"/>
    <col min="4876" max="4876" width="32.85546875" style="1" customWidth="1"/>
    <col min="4877" max="4877" width="34.140625" style="1" customWidth="1"/>
    <col min="4878" max="4878" width="16.85546875" style="1" customWidth="1"/>
    <col min="4879" max="4879" width="17.140625" style="1" customWidth="1"/>
    <col min="4880" max="4880" width="13.28515625" style="1" customWidth="1"/>
    <col min="4881" max="4881" width="13" style="1" customWidth="1"/>
    <col min="4882" max="4882" width="7.5703125" style="1" customWidth="1"/>
    <col min="4883" max="5124" width="11.42578125" style="1"/>
    <col min="5125" max="5125" width="28.28515625" style="1" customWidth="1"/>
    <col min="5126" max="5126" width="17.7109375" style="1" customWidth="1"/>
    <col min="5127" max="5127" width="34.28515625" style="1" customWidth="1"/>
    <col min="5128" max="5128" width="38.85546875" style="1" customWidth="1"/>
    <col min="5129" max="5129" width="24.5703125" style="1" customWidth="1"/>
    <col min="5130" max="5130" width="24.7109375" style="1" customWidth="1"/>
    <col min="5131" max="5131" width="24" style="1" customWidth="1"/>
    <col min="5132" max="5132" width="32.85546875" style="1" customWidth="1"/>
    <col min="5133" max="5133" width="34.140625" style="1" customWidth="1"/>
    <col min="5134" max="5134" width="16.85546875" style="1" customWidth="1"/>
    <col min="5135" max="5135" width="17.140625" style="1" customWidth="1"/>
    <col min="5136" max="5136" width="13.28515625" style="1" customWidth="1"/>
    <col min="5137" max="5137" width="13" style="1" customWidth="1"/>
    <col min="5138" max="5138" width="7.5703125" style="1" customWidth="1"/>
    <col min="5139" max="5380" width="11.42578125" style="1"/>
    <col min="5381" max="5381" width="28.28515625" style="1" customWidth="1"/>
    <col min="5382" max="5382" width="17.7109375" style="1" customWidth="1"/>
    <col min="5383" max="5383" width="34.28515625" style="1" customWidth="1"/>
    <col min="5384" max="5384" width="38.85546875" style="1" customWidth="1"/>
    <col min="5385" max="5385" width="24.5703125" style="1" customWidth="1"/>
    <col min="5386" max="5386" width="24.7109375" style="1" customWidth="1"/>
    <col min="5387" max="5387" width="24" style="1" customWidth="1"/>
    <col min="5388" max="5388" width="32.85546875" style="1" customWidth="1"/>
    <col min="5389" max="5389" width="34.140625" style="1" customWidth="1"/>
    <col min="5390" max="5390" width="16.85546875" style="1" customWidth="1"/>
    <col min="5391" max="5391" width="17.140625" style="1" customWidth="1"/>
    <col min="5392" max="5392" width="13.28515625" style="1" customWidth="1"/>
    <col min="5393" max="5393" width="13" style="1" customWidth="1"/>
    <col min="5394" max="5394" width="7.5703125" style="1" customWidth="1"/>
    <col min="5395" max="5636" width="11.42578125" style="1"/>
    <col min="5637" max="5637" width="28.28515625" style="1" customWidth="1"/>
    <col min="5638" max="5638" width="17.7109375" style="1" customWidth="1"/>
    <col min="5639" max="5639" width="34.28515625" style="1" customWidth="1"/>
    <col min="5640" max="5640" width="38.85546875" style="1" customWidth="1"/>
    <col min="5641" max="5641" width="24.5703125" style="1" customWidth="1"/>
    <col min="5642" max="5642" width="24.7109375" style="1" customWidth="1"/>
    <col min="5643" max="5643" width="24" style="1" customWidth="1"/>
    <col min="5644" max="5644" width="32.85546875" style="1" customWidth="1"/>
    <col min="5645" max="5645" width="34.140625" style="1" customWidth="1"/>
    <col min="5646" max="5646" width="16.85546875" style="1" customWidth="1"/>
    <col min="5647" max="5647" width="17.140625" style="1" customWidth="1"/>
    <col min="5648" max="5648" width="13.28515625" style="1" customWidth="1"/>
    <col min="5649" max="5649" width="13" style="1" customWidth="1"/>
    <col min="5650" max="5650" width="7.5703125" style="1" customWidth="1"/>
    <col min="5651" max="5892" width="11.42578125" style="1"/>
    <col min="5893" max="5893" width="28.28515625" style="1" customWidth="1"/>
    <col min="5894" max="5894" width="17.7109375" style="1" customWidth="1"/>
    <col min="5895" max="5895" width="34.28515625" style="1" customWidth="1"/>
    <col min="5896" max="5896" width="38.85546875" style="1" customWidth="1"/>
    <col min="5897" max="5897" width="24.5703125" style="1" customWidth="1"/>
    <col min="5898" max="5898" width="24.7109375" style="1" customWidth="1"/>
    <col min="5899" max="5899" width="24" style="1" customWidth="1"/>
    <col min="5900" max="5900" width="32.85546875" style="1" customWidth="1"/>
    <col min="5901" max="5901" width="34.140625" style="1" customWidth="1"/>
    <col min="5902" max="5902" width="16.85546875" style="1" customWidth="1"/>
    <col min="5903" max="5903" width="17.140625" style="1" customWidth="1"/>
    <col min="5904" max="5904" width="13.28515625" style="1" customWidth="1"/>
    <col min="5905" max="5905" width="13" style="1" customWidth="1"/>
    <col min="5906" max="5906" width="7.5703125" style="1" customWidth="1"/>
    <col min="5907" max="6148" width="11.42578125" style="1"/>
    <col min="6149" max="6149" width="28.28515625" style="1" customWidth="1"/>
    <col min="6150" max="6150" width="17.7109375" style="1" customWidth="1"/>
    <col min="6151" max="6151" width="34.28515625" style="1" customWidth="1"/>
    <col min="6152" max="6152" width="38.85546875" style="1" customWidth="1"/>
    <col min="6153" max="6153" width="24.5703125" style="1" customWidth="1"/>
    <col min="6154" max="6154" width="24.7109375" style="1" customWidth="1"/>
    <col min="6155" max="6155" width="24" style="1" customWidth="1"/>
    <col min="6156" max="6156" width="32.85546875" style="1" customWidth="1"/>
    <col min="6157" max="6157" width="34.140625" style="1" customWidth="1"/>
    <col min="6158" max="6158" width="16.85546875" style="1" customWidth="1"/>
    <col min="6159" max="6159" width="17.140625" style="1" customWidth="1"/>
    <col min="6160" max="6160" width="13.28515625" style="1" customWidth="1"/>
    <col min="6161" max="6161" width="13" style="1" customWidth="1"/>
    <col min="6162" max="6162" width="7.5703125" style="1" customWidth="1"/>
    <col min="6163" max="6404" width="11.42578125" style="1"/>
    <col min="6405" max="6405" width="28.28515625" style="1" customWidth="1"/>
    <col min="6406" max="6406" width="17.7109375" style="1" customWidth="1"/>
    <col min="6407" max="6407" width="34.28515625" style="1" customWidth="1"/>
    <col min="6408" max="6408" width="38.85546875" style="1" customWidth="1"/>
    <col min="6409" max="6409" width="24.5703125" style="1" customWidth="1"/>
    <col min="6410" max="6410" width="24.7109375" style="1" customWidth="1"/>
    <col min="6411" max="6411" width="24" style="1" customWidth="1"/>
    <col min="6412" max="6412" width="32.85546875" style="1" customWidth="1"/>
    <col min="6413" max="6413" width="34.140625" style="1" customWidth="1"/>
    <col min="6414" max="6414" width="16.85546875" style="1" customWidth="1"/>
    <col min="6415" max="6415" width="17.140625" style="1" customWidth="1"/>
    <col min="6416" max="6416" width="13.28515625" style="1" customWidth="1"/>
    <col min="6417" max="6417" width="13" style="1" customWidth="1"/>
    <col min="6418" max="6418" width="7.5703125" style="1" customWidth="1"/>
    <col min="6419" max="6660" width="11.42578125" style="1"/>
    <col min="6661" max="6661" width="28.28515625" style="1" customWidth="1"/>
    <col min="6662" max="6662" width="17.7109375" style="1" customWidth="1"/>
    <col min="6663" max="6663" width="34.28515625" style="1" customWidth="1"/>
    <col min="6664" max="6664" width="38.85546875" style="1" customWidth="1"/>
    <col min="6665" max="6665" width="24.5703125" style="1" customWidth="1"/>
    <col min="6666" max="6666" width="24.7109375" style="1" customWidth="1"/>
    <col min="6667" max="6667" width="24" style="1" customWidth="1"/>
    <col min="6668" max="6668" width="32.85546875" style="1" customWidth="1"/>
    <col min="6669" max="6669" width="34.140625" style="1" customWidth="1"/>
    <col min="6670" max="6670" width="16.85546875" style="1" customWidth="1"/>
    <col min="6671" max="6671" width="17.140625" style="1" customWidth="1"/>
    <col min="6672" max="6672" width="13.28515625" style="1" customWidth="1"/>
    <col min="6673" max="6673" width="13" style="1" customWidth="1"/>
    <col min="6674" max="6674" width="7.5703125" style="1" customWidth="1"/>
    <col min="6675" max="6916" width="11.42578125" style="1"/>
    <col min="6917" max="6917" width="28.28515625" style="1" customWidth="1"/>
    <col min="6918" max="6918" width="17.7109375" style="1" customWidth="1"/>
    <col min="6919" max="6919" width="34.28515625" style="1" customWidth="1"/>
    <col min="6920" max="6920" width="38.85546875" style="1" customWidth="1"/>
    <col min="6921" max="6921" width="24.5703125" style="1" customWidth="1"/>
    <col min="6922" max="6922" width="24.7109375" style="1" customWidth="1"/>
    <col min="6923" max="6923" width="24" style="1" customWidth="1"/>
    <col min="6924" max="6924" width="32.85546875" style="1" customWidth="1"/>
    <col min="6925" max="6925" width="34.140625" style="1" customWidth="1"/>
    <col min="6926" max="6926" width="16.85546875" style="1" customWidth="1"/>
    <col min="6927" max="6927" width="17.140625" style="1" customWidth="1"/>
    <col min="6928" max="6928" width="13.28515625" style="1" customWidth="1"/>
    <col min="6929" max="6929" width="13" style="1" customWidth="1"/>
    <col min="6930" max="6930" width="7.5703125" style="1" customWidth="1"/>
    <col min="6931" max="7172" width="11.42578125" style="1"/>
    <col min="7173" max="7173" width="28.28515625" style="1" customWidth="1"/>
    <col min="7174" max="7174" width="17.7109375" style="1" customWidth="1"/>
    <col min="7175" max="7175" width="34.28515625" style="1" customWidth="1"/>
    <col min="7176" max="7176" width="38.85546875" style="1" customWidth="1"/>
    <col min="7177" max="7177" width="24.5703125" style="1" customWidth="1"/>
    <col min="7178" max="7178" width="24.7109375" style="1" customWidth="1"/>
    <col min="7179" max="7179" width="24" style="1" customWidth="1"/>
    <col min="7180" max="7180" width="32.85546875" style="1" customWidth="1"/>
    <col min="7181" max="7181" width="34.140625" style="1" customWidth="1"/>
    <col min="7182" max="7182" width="16.85546875" style="1" customWidth="1"/>
    <col min="7183" max="7183" width="17.140625" style="1" customWidth="1"/>
    <col min="7184" max="7184" width="13.28515625" style="1" customWidth="1"/>
    <col min="7185" max="7185" width="13" style="1" customWidth="1"/>
    <col min="7186" max="7186" width="7.5703125" style="1" customWidth="1"/>
    <col min="7187" max="7428" width="11.42578125" style="1"/>
    <col min="7429" max="7429" width="28.28515625" style="1" customWidth="1"/>
    <col min="7430" max="7430" width="17.7109375" style="1" customWidth="1"/>
    <col min="7431" max="7431" width="34.28515625" style="1" customWidth="1"/>
    <col min="7432" max="7432" width="38.85546875" style="1" customWidth="1"/>
    <col min="7433" max="7433" width="24.5703125" style="1" customWidth="1"/>
    <col min="7434" max="7434" width="24.7109375" style="1" customWidth="1"/>
    <col min="7435" max="7435" width="24" style="1" customWidth="1"/>
    <col min="7436" max="7436" width="32.85546875" style="1" customWidth="1"/>
    <col min="7437" max="7437" width="34.140625" style="1" customWidth="1"/>
    <col min="7438" max="7438" width="16.85546875" style="1" customWidth="1"/>
    <col min="7439" max="7439" width="17.140625" style="1" customWidth="1"/>
    <col min="7440" max="7440" width="13.28515625" style="1" customWidth="1"/>
    <col min="7441" max="7441" width="13" style="1" customWidth="1"/>
    <col min="7442" max="7442" width="7.5703125" style="1" customWidth="1"/>
    <col min="7443" max="7684" width="11.42578125" style="1"/>
    <col min="7685" max="7685" width="28.28515625" style="1" customWidth="1"/>
    <col min="7686" max="7686" width="17.7109375" style="1" customWidth="1"/>
    <col min="7687" max="7687" width="34.28515625" style="1" customWidth="1"/>
    <col min="7688" max="7688" width="38.85546875" style="1" customWidth="1"/>
    <col min="7689" max="7689" width="24.5703125" style="1" customWidth="1"/>
    <col min="7690" max="7690" width="24.7109375" style="1" customWidth="1"/>
    <col min="7691" max="7691" width="24" style="1" customWidth="1"/>
    <col min="7692" max="7692" width="32.85546875" style="1" customWidth="1"/>
    <col min="7693" max="7693" width="34.140625" style="1" customWidth="1"/>
    <col min="7694" max="7694" width="16.85546875" style="1" customWidth="1"/>
    <col min="7695" max="7695" width="17.140625" style="1" customWidth="1"/>
    <col min="7696" max="7696" width="13.28515625" style="1" customWidth="1"/>
    <col min="7697" max="7697" width="13" style="1" customWidth="1"/>
    <col min="7698" max="7698" width="7.5703125" style="1" customWidth="1"/>
    <col min="7699" max="7940" width="11.42578125" style="1"/>
    <col min="7941" max="7941" width="28.28515625" style="1" customWidth="1"/>
    <col min="7942" max="7942" width="17.7109375" style="1" customWidth="1"/>
    <col min="7943" max="7943" width="34.28515625" style="1" customWidth="1"/>
    <col min="7944" max="7944" width="38.85546875" style="1" customWidth="1"/>
    <col min="7945" max="7945" width="24.5703125" style="1" customWidth="1"/>
    <col min="7946" max="7946" width="24.7109375" style="1" customWidth="1"/>
    <col min="7947" max="7947" width="24" style="1" customWidth="1"/>
    <col min="7948" max="7948" width="32.85546875" style="1" customWidth="1"/>
    <col min="7949" max="7949" width="34.140625" style="1" customWidth="1"/>
    <col min="7950" max="7950" width="16.85546875" style="1" customWidth="1"/>
    <col min="7951" max="7951" width="17.140625" style="1" customWidth="1"/>
    <col min="7952" max="7952" width="13.28515625" style="1" customWidth="1"/>
    <col min="7953" max="7953" width="13" style="1" customWidth="1"/>
    <col min="7954" max="7954" width="7.5703125" style="1" customWidth="1"/>
    <col min="7955" max="8196" width="11.42578125" style="1"/>
    <col min="8197" max="8197" width="28.28515625" style="1" customWidth="1"/>
    <col min="8198" max="8198" width="17.7109375" style="1" customWidth="1"/>
    <col min="8199" max="8199" width="34.28515625" style="1" customWidth="1"/>
    <col min="8200" max="8200" width="38.85546875" style="1" customWidth="1"/>
    <col min="8201" max="8201" width="24.5703125" style="1" customWidth="1"/>
    <col min="8202" max="8202" width="24.7109375" style="1" customWidth="1"/>
    <col min="8203" max="8203" width="24" style="1" customWidth="1"/>
    <col min="8204" max="8204" width="32.85546875" style="1" customWidth="1"/>
    <col min="8205" max="8205" width="34.140625" style="1" customWidth="1"/>
    <col min="8206" max="8206" width="16.85546875" style="1" customWidth="1"/>
    <col min="8207" max="8207" width="17.140625" style="1" customWidth="1"/>
    <col min="8208" max="8208" width="13.28515625" style="1" customWidth="1"/>
    <col min="8209" max="8209" width="13" style="1" customWidth="1"/>
    <col min="8210" max="8210" width="7.5703125" style="1" customWidth="1"/>
    <col min="8211" max="8452" width="11.42578125" style="1"/>
    <col min="8453" max="8453" width="28.28515625" style="1" customWidth="1"/>
    <col min="8454" max="8454" width="17.7109375" style="1" customWidth="1"/>
    <col min="8455" max="8455" width="34.28515625" style="1" customWidth="1"/>
    <col min="8456" max="8456" width="38.85546875" style="1" customWidth="1"/>
    <col min="8457" max="8457" width="24.5703125" style="1" customWidth="1"/>
    <col min="8458" max="8458" width="24.7109375" style="1" customWidth="1"/>
    <col min="8459" max="8459" width="24" style="1" customWidth="1"/>
    <col min="8460" max="8460" width="32.85546875" style="1" customWidth="1"/>
    <col min="8461" max="8461" width="34.140625" style="1" customWidth="1"/>
    <col min="8462" max="8462" width="16.85546875" style="1" customWidth="1"/>
    <col min="8463" max="8463" width="17.140625" style="1" customWidth="1"/>
    <col min="8464" max="8464" width="13.28515625" style="1" customWidth="1"/>
    <col min="8465" max="8465" width="13" style="1" customWidth="1"/>
    <col min="8466" max="8466" width="7.5703125" style="1" customWidth="1"/>
    <col min="8467" max="8708" width="11.42578125" style="1"/>
    <col min="8709" max="8709" width="28.28515625" style="1" customWidth="1"/>
    <col min="8710" max="8710" width="17.7109375" style="1" customWidth="1"/>
    <col min="8711" max="8711" width="34.28515625" style="1" customWidth="1"/>
    <col min="8712" max="8712" width="38.85546875" style="1" customWidth="1"/>
    <col min="8713" max="8713" width="24.5703125" style="1" customWidth="1"/>
    <col min="8714" max="8714" width="24.7109375" style="1" customWidth="1"/>
    <col min="8715" max="8715" width="24" style="1" customWidth="1"/>
    <col min="8716" max="8716" width="32.85546875" style="1" customWidth="1"/>
    <col min="8717" max="8717" width="34.140625" style="1" customWidth="1"/>
    <col min="8718" max="8718" width="16.85546875" style="1" customWidth="1"/>
    <col min="8719" max="8719" width="17.140625" style="1" customWidth="1"/>
    <col min="8720" max="8720" width="13.28515625" style="1" customWidth="1"/>
    <col min="8721" max="8721" width="13" style="1" customWidth="1"/>
    <col min="8722" max="8722" width="7.5703125" style="1" customWidth="1"/>
    <col min="8723" max="8964" width="11.42578125" style="1"/>
    <col min="8965" max="8965" width="28.28515625" style="1" customWidth="1"/>
    <col min="8966" max="8966" width="17.7109375" style="1" customWidth="1"/>
    <col min="8967" max="8967" width="34.28515625" style="1" customWidth="1"/>
    <col min="8968" max="8968" width="38.85546875" style="1" customWidth="1"/>
    <col min="8969" max="8969" width="24.5703125" style="1" customWidth="1"/>
    <col min="8970" max="8970" width="24.7109375" style="1" customWidth="1"/>
    <col min="8971" max="8971" width="24" style="1" customWidth="1"/>
    <col min="8972" max="8972" width="32.85546875" style="1" customWidth="1"/>
    <col min="8973" max="8973" width="34.140625" style="1" customWidth="1"/>
    <col min="8974" max="8974" width="16.85546875" style="1" customWidth="1"/>
    <col min="8975" max="8975" width="17.140625" style="1" customWidth="1"/>
    <col min="8976" max="8976" width="13.28515625" style="1" customWidth="1"/>
    <col min="8977" max="8977" width="13" style="1" customWidth="1"/>
    <col min="8978" max="8978" width="7.5703125" style="1" customWidth="1"/>
    <col min="8979" max="9220" width="11.42578125" style="1"/>
    <col min="9221" max="9221" width="28.28515625" style="1" customWidth="1"/>
    <col min="9222" max="9222" width="17.7109375" style="1" customWidth="1"/>
    <col min="9223" max="9223" width="34.28515625" style="1" customWidth="1"/>
    <col min="9224" max="9224" width="38.85546875" style="1" customWidth="1"/>
    <col min="9225" max="9225" width="24.5703125" style="1" customWidth="1"/>
    <col min="9226" max="9226" width="24.7109375" style="1" customWidth="1"/>
    <col min="9227" max="9227" width="24" style="1" customWidth="1"/>
    <col min="9228" max="9228" width="32.85546875" style="1" customWidth="1"/>
    <col min="9229" max="9229" width="34.140625" style="1" customWidth="1"/>
    <col min="9230" max="9230" width="16.85546875" style="1" customWidth="1"/>
    <col min="9231" max="9231" width="17.140625" style="1" customWidth="1"/>
    <col min="9232" max="9232" width="13.28515625" style="1" customWidth="1"/>
    <col min="9233" max="9233" width="13" style="1" customWidth="1"/>
    <col min="9234" max="9234" width="7.5703125" style="1" customWidth="1"/>
    <col min="9235" max="9476" width="11.42578125" style="1"/>
    <col min="9477" max="9477" width="28.28515625" style="1" customWidth="1"/>
    <col min="9478" max="9478" width="17.7109375" style="1" customWidth="1"/>
    <col min="9479" max="9479" width="34.28515625" style="1" customWidth="1"/>
    <col min="9480" max="9480" width="38.85546875" style="1" customWidth="1"/>
    <col min="9481" max="9481" width="24.5703125" style="1" customWidth="1"/>
    <col min="9482" max="9482" width="24.7109375" style="1" customWidth="1"/>
    <col min="9483" max="9483" width="24" style="1" customWidth="1"/>
    <col min="9484" max="9484" width="32.85546875" style="1" customWidth="1"/>
    <col min="9485" max="9485" width="34.140625" style="1" customWidth="1"/>
    <col min="9486" max="9486" width="16.85546875" style="1" customWidth="1"/>
    <col min="9487" max="9487" width="17.140625" style="1" customWidth="1"/>
    <col min="9488" max="9488" width="13.28515625" style="1" customWidth="1"/>
    <col min="9489" max="9489" width="13" style="1" customWidth="1"/>
    <col min="9490" max="9490" width="7.5703125" style="1" customWidth="1"/>
    <col min="9491" max="9732" width="11.42578125" style="1"/>
    <col min="9733" max="9733" width="28.28515625" style="1" customWidth="1"/>
    <col min="9734" max="9734" width="17.7109375" style="1" customWidth="1"/>
    <col min="9735" max="9735" width="34.28515625" style="1" customWidth="1"/>
    <col min="9736" max="9736" width="38.85546875" style="1" customWidth="1"/>
    <col min="9737" max="9737" width="24.5703125" style="1" customWidth="1"/>
    <col min="9738" max="9738" width="24.7109375" style="1" customWidth="1"/>
    <col min="9739" max="9739" width="24" style="1" customWidth="1"/>
    <col min="9740" max="9740" width="32.85546875" style="1" customWidth="1"/>
    <col min="9741" max="9741" width="34.140625" style="1" customWidth="1"/>
    <col min="9742" max="9742" width="16.85546875" style="1" customWidth="1"/>
    <col min="9743" max="9743" width="17.140625" style="1" customWidth="1"/>
    <col min="9744" max="9744" width="13.28515625" style="1" customWidth="1"/>
    <col min="9745" max="9745" width="13" style="1" customWidth="1"/>
    <col min="9746" max="9746" width="7.5703125" style="1" customWidth="1"/>
    <col min="9747" max="9988" width="11.42578125" style="1"/>
    <col min="9989" max="9989" width="28.28515625" style="1" customWidth="1"/>
    <col min="9990" max="9990" width="17.7109375" style="1" customWidth="1"/>
    <col min="9991" max="9991" width="34.28515625" style="1" customWidth="1"/>
    <col min="9992" max="9992" width="38.85546875" style="1" customWidth="1"/>
    <col min="9993" max="9993" width="24.5703125" style="1" customWidth="1"/>
    <col min="9994" max="9994" width="24.7109375" style="1" customWidth="1"/>
    <col min="9995" max="9995" width="24" style="1" customWidth="1"/>
    <col min="9996" max="9996" width="32.85546875" style="1" customWidth="1"/>
    <col min="9997" max="9997" width="34.140625" style="1" customWidth="1"/>
    <col min="9998" max="9998" width="16.85546875" style="1" customWidth="1"/>
    <col min="9999" max="9999" width="17.140625" style="1" customWidth="1"/>
    <col min="10000" max="10000" width="13.28515625" style="1" customWidth="1"/>
    <col min="10001" max="10001" width="13" style="1" customWidth="1"/>
    <col min="10002" max="10002" width="7.5703125" style="1" customWidth="1"/>
    <col min="10003" max="10244" width="11.42578125" style="1"/>
    <col min="10245" max="10245" width="28.28515625" style="1" customWidth="1"/>
    <col min="10246" max="10246" width="17.7109375" style="1" customWidth="1"/>
    <col min="10247" max="10247" width="34.28515625" style="1" customWidth="1"/>
    <col min="10248" max="10248" width="38.85546875" style="1" customWidth="1"/>
    <col min="10249" max="10249" width="24.5703125" style="1" customWidth="1"/>
    <col min="10250" max="10250" width="24.7109375" style="1" customWidth="1"/>
    <col min="10251" max="10251" width="24" style="1" customWidth="1"/>
    <col min="10252" max="10252" width="32.85546875" style="1" customWidth="1"/>
    <col min="10253" max="10253" width="34.140625" style="1" customWidth="1"/>
    <col min="10254" max="10254" width="16.85546875" style="1" customWidth="1"/>
    <col min="10255" max="10255" width="17.140625" style="1" customWidth="1"/>
    <col min="10256" max="10256" width="13.28515625" style="1" customWidth="1"/>
    <col min="10257" max="10257" width="13" style="1" customWidth="1"/>
    <col min="10258" max="10258" width="7.5703125" style="1" customWidth="1"/>
    <col min="10259" max="10500" width="11.42578125" style="1"/>
    <col min="10501" max="10501" width="28.28515625" style="1" customWidth="1"/>
    <col min="10502" max="10502" width="17.7109375" style="1" customWidth="1"/>
    <col min="10503" max="10503" width="34.28515625" style="1" customWidth="1"/>
    <col min="10504" max="10504" width="38.85546875" style="1" customWidth="1"/>
    <col min="10505" max="10505" width="24.5703125" style="1" customWidth="1"/>
    <col min="10506" max="10506" width="24.7109375" style="1" customWidth="1"/>
    <col min="10507" max="10507" width="24" style="1" customWidth="1"/>
    <col min="10508" max="10508" width="32.85546875" style="1" customWidth="1"/>
    <col min="10509" max="10509" width="34.140625" style="1" customWidth="1"/>
    <col min="10510" max="10510" width="16.85546875" style="1" customWidth="1"/>
    <col min="10511" max="10511" width="17.140625" style="1" customWidth="1"/>
    <col min="10512" max="10512" width="13.28515625" style="1" customWidth="1"/>
    <col min="10513" max="10513" width="13" style="1" customWidth="1"/>
    <col min="10514" max="10514" width="7.5703125" style="1" customWidth="1"/>
    <col min="10515" max="10756" width="11.42578125" style="1"/>
    <col min="10757" max="10757" width="28.28515625" style="1" customWidth="1"/>
    <col min="10758" max="10758" width="17.7109375" style="1" customWidth="1"/>
    <col min="10759" max="10759" width="34.28515625" style="1" customWidth="1"/>
    <col min="10760" max="10760" width="38.85546875" style="1" customWidth="1"/>
    <col min="10761" max="10761" width="24.5703125" style="1" customWidth="1"/>
    <col min="10762" max="10762" width="24.7109375" style="1" customWidth="1"/>
    <col min="10763" max="10763" width="24" style="1" customWidth="1"/>
    <col min="10764" max="10764" width="32.85546875" style="1" customWidth="1"/>
    <col min="10765" max="10765" width="34.140625" style="1" customWidth="1"/>
    <col min="10766" max="10766" width="16.85546875" style="1" customWidth="1"/>
    <col min="10767" max="10767" width="17.140625" style="1" customWidth="1"/>
    <col min="10768" max="10768" width="13.28515625" style="1" customWidth="1"/>
    <col min="10769" max="10769" width="13" style="1" customWidth="1"/>
    <col min="10770" max="10770" width="7.5703125" style="1" customWidth="1"/>
    <col min="10771" max="11012" width="11.42578125" style="1"/>
    <col min="11013" max="11013" width="28.28515625" style="1" customWidth="1"/>
    <col min="11014" max="11014" width="17.7109375" style="1" customWidth="1"/>
    <col min="11015" max="11015" width="34.28515625" style="1" customWidth="1"/>
    <col min="11016" max="11016" width="38.85546875" style="1" customWidth="1"/>
    <col min="11017" max="11017" width="24.5703125" style="1" customWidth="1"/>
    <col min="11018" max="11018" width="24.7109375" style="1" customWidth="1"/>
    <col min="11019" max="11019" width="24" style="1" customWidth="1"/>
    <col min="11020" max="11020" width="32.85546875" style="1" customWidth="1"/>
    <col min="11021" max="11021" width="34.140625" style="1" customWidth="1"/>
    <col min="11022" max="11022" width="16.85546875" style="1" customWidth="1"/>
    <col min="11023" max="11023" width="17.140625" style="1" customWidth="1"/>
    <col min="11024" max="11024" width="13.28515625" style="1" customWidth="1"/>
    <col min="11025" max="11025" width="13" style="1" customWidth="1"/>
    <col min="11026" max="11026" width="7.5703125" style="1" customWidth="1"/>
    <col min="11027" max="11268" width="11.42578125" style="1"/>
    <col min="11269" max="11269" width="28.28515625" style="1" customWidth="1"/>
    <col min="11270" max="11270" width="17.7109375" style="1" customWidth="1"/>
    <col min="11271" max="11271" width="34.28515625" style="1" customWidth="1"/>
    <col min="11272" max="11272" width="38.85546875" style="1" customWidth="1"/>
    <col min="11273" max="11273" width="24.5703125" style="1" customWidth="1"/>
    <col min="11274" max="11274" width="24.7109375" style="1" customWidth="1"/>
    <col min="11275" max="11275" width="24" style="1" customWidth="1"/>
    <col min="11276" max="11276" width="32.85546875" style="1" customWidth="1"/>
    <col min="11277" max="11277" width="34.140625" style="1" customWidth="1"/>
    <col min="11278" max="11278" width="16.85546875" style="1" customWidth="1"/>
    <col min="11279" max="11279" width="17.140625" style="1" customWidth="1"/>
    <col min="11280" max="11280" width="13.28515625" style="1" customWidth="1"/>
    <col min="11281" max="11281" width="13" style="1" customWidth="1"/>
    <col min="11282" max="11282" width="7.5703125" style="1" customWidth="1"/>
    <col min="11283" max="11524" width="11.42578125" style="1"/>
    <col min="11525" max="11525" width="28.28515625" style="1" customWidth="1"/>
    <col min="11526" max="11526" width="17.7109375" style="1" customWidth="1"/>
    <col min="11527" max="11527" width="34.28515625" style="1" customWidth="1"/>
    <col min="11528" max="11528" width="38.85546875" style="1" customWidth="1"/>
    <col min="11529" max="11529" width="24.5703125" style="1" customWidth="1"/>
    <col min="11530" max="11530" width="24.7109375" style="1" customWidth="1"/>
    <col min="11531" max="11531" width="24" style="1" customWidth="1"/>
    <col min="11532" max="11532" width="32.85546875" style="1" customWidth="1"/>
    <col min="11533" max="11533" width="34.140625" style="1" customWidth="1"/>
    <col min="11534" max="11534" width="16.85546875" style="1" customWidth="1"/>
    <col min="11535" max="11535" width="17.140625" style="1" customWidth="1"/>
    <col min="11536" max="11536" width="13.28515625" style="1" customWidth="1"/>
    <col min="11537" max="11537" width="13" style="1" customWidth="1"/>
    <col min="11538" max="11538" width="7.5703125" style="1" customWidth="1"/>
    <col min="11539" max="11780" width="11.42578125" style="1"/>
    <col min="11781" max="11781" width="28.28515625" style="1" customWidth="1"/>
    <col min="11782" max="11782" width="17.7109375" style="1" customWidth="1"/>
    <col min="11783" max="11783" width="34.28515625" style="1" customWidth="1"/>
    <col min="11784" max="11784" width="38.85546875" style="1" customWidth="1"/>
    <col min="11785" max="11785" width="24.5703125" style="1" customWidth="1"/>
    <col min="11786" max="11786" width="24.7109375" style="1" customWidth="1"/>
    <col min="11787" max="11787" width="24" style="1" customWidth="1"/>
    <col min="11788" max="11788" width="32.85546875" style="1" customWidth="1"/>
    <col min="11789" max="11789" width="34.140625" style="1" customWidth="1"/>
    <col min="11790" max="11790" width="16.85546875" style="1" customWidth="1"/>
    <col min="11791" max="11791" width="17.140625" style="1" customWidth="1"/>
    <col min="11792" max="11792" width="13.28515625" style="1" customWidth="1"/>
    <col min="11793" max="11793" width="13" style="1" customWidth="1"/>
    <col min="11794" max="11794" width="7.5703125" style="1" customWidth="1"/>
    <col min="11795" max="12036" width="11.42578125" style="1"/>
    <col min="12037" max="12037" width="28.28515625" style="1" customWidth="1"/>
    <col min="12038" max="12038" width="17.7109375" style="1" customWidth="1"/>
    <col min="12039" max="12039" width="34.28515625" style="1" customWidth="1"/>
    <col min="12040" max="12040" width="38.85546875" style="1" customWidth="1"/>
    <col min="12041" max="12041" width="24.5703125" style="1" customWidth="1"/>
    <col min="12042" max="12042" width="24.7109375" style="1" customWidth="1"/>
    <col min="12043" max="12043" width="24" style="1" customWidth="1"/>
    <col min="12044" max="12044" width="32.85546875" style="1" customWidth="1"/>
    <col min="12045" max="12045" width="34.140625" style="1" customWidth="1"/>
    <col min="12046" max="12046" width="16.85546875" style="1" customWidth="1"/>
    <col min="12047" max="12047" width="17.140625" style="1" customWidth="1"/>
    <col min="12048" max="12048" width="13.28515625" style="1" customWidth="1"/>
    <col min="12049" max="12049" width="13" style="1" customWidth="1"/>
    <col min="12050" max="12050" width="7.5703125" style="1" customWidth="1"/>
    <col min="12051" max="12292" width="11.42578125" style="1"/>
    <col min="12293" max="12293" width="28.28515625" style="1" customWidth="1"/>
    <col min="12294" max="12294" width="17.7109375" style="1" customWidth="1"/>
    <col min="12295" max="12295" width="34.28515625" style="1" customWidth="1"/>
    <col min="12296" max="12296" width="38.85546875" style="1" customWidth="1"/>
    <col min="12297" max="12297" width="24.5703125" style="1" customWidth="1"/>
    <col min="12298" max="12298" width="24.7109375" style="1" customWidth="1"/>
    <col min="12299" max="12299" width="24" style="1" customWidth="1"/>
    <col min="12300" max="12300" width="32.85546875" style="1" customWidth="1"/>
    <col min="12301" max="12301" width="34.140625" style="1" customWidth="1"/>
    <col min="12302" max="12302" width="16.85546875" style="1" customWidth="1"/>
    <col min="12303" max="12303" width="17.140625" style="1" customWidth="1"/>
    <col min="12304" max="12304" width="13.28515625" style="1" customWidth="1"/>
    <col min="12305" max="12305" width="13" style="1" customWidth="1"/>
    <col min="12306" max="12306" width="7.5703125" style="1" customWidth="1"/>
    <col min="12307" max="12548" width="11.42578125" style="1"/>
    <col min="12549" max="12549" width="28.28515625" style="1" customWidth="1"/>
    <col min="12550" max="12550" width="17.7109375" style="1" customWidth="1"/>
    <col min="12551" max="12551" width="34.28515625" style="1" customWidth="1"/>
    <col min="12552" max="12552" width="38.85546875" style="1" customWidth="1"/>
    <col min="12553" max="12553" width="24.5703125" style="1" customWidth="1"/>
    <col min="12554" max="12554" width="24.7109375" style="1" customWidth="1"/>
    <col min="12555" max="12555" width="24" style="1" customWidth="1"/>
    <col min="12556" max="12556" width="32.85546875" style="1" customWidth="1"/>
    <col min="12557" max="12557" width="34.140625" style="1" customWidth="1"/>
    <col min="12558" max="12558" width="16.85546875" style="1" customWidth="1"/>
    <col min="12559" max="12559" width="17.140625" style="1" customWidth="1"/>
    <col min="12560" max="12560" width="13.28515625" style="1" customWidth="1"/>
    <col min="12561" max="12561" width="13" style="1" customWidth="1"/>
    <col min="12562" max="12562" width="7.5703125" style="1" customWidth="1"/>
    <col min="12563" max="12804" width="11.42578125" style="1"/>
    <col min="12805" max="12805" width="28.28515625" style="1" customWidth="1"/>
    <col min="12806" max="12806" width="17.7109375" style="1" customWidth="1"/>
    <col min="12807" max="12807" width="34.28515625" style="1" customWidth="1"/>
    <col min="12808" max="12808" width="38.85546875" style="1" customWidth="1"/>
    <col min="12809" max="12809" width="24.5703125" style="1" customWidth="1"/>
    <col min="12810" max="12810" width="24.7109375" style="1" customWidth="1"/>
    <col min="12811" max="12811" width="24" style="1" customWidth="1"/>
    <col min="12812" max="12812" width="32.85546875" style="1" customWidth="1"/>
    <col min="12813" max="12813" width="34.140625" style="1" customWidth="1"/>
    <col min="12814" max="12814" width="16.85546875" style="1" customWidth="1"/>
    <col min="12815" max="12815" width="17.140625" style="1" customWidth="1"/>
    <col min="12816" max="12816" width="13.28515625" style="1" customWidth="1"/>
    <col min="12817" max="12817" width="13" style="1" customWidth="1"/>
    <col min="12818" max="12818" width="7.5703125" style="1" customWidth="1"/>
    <col min="12819" max="13060" width="11.42578125" style="1"/>
    <col min="13061" max="13061" width="28.28515625" style="1" customWidth="1"/>
    <col min="13062" max="13062" width="17.7109375" style="1" customWidth="1"/>
    <col min="13063" max="13063" width="34.28515625" style="1" customWidth="1"/>
    <col min="13064" max="13064" width="38.85546875" style="1" customWidth="1"/>
    <col min="13065" max="13065" width="24.5703125" style="1" customWidth="1"/>
    <col min="13066" max="13066" width="24.7109375" style="1" customWidth="1"/>
    <col min="13067" max="13067" width="24" style="1" customWidth="1"/>
    <col min="13068" max="13068" width="32.85546875" style="1" customWidth="1"/>
    <col min="13069" max="13069" width="34.140625" style="1" customWidth="1"/>
    <col min="13070" max="13070" width="16.85546875" style="1" customWidth="1"/>
    <col min="13071" max="13071" width="17.140625" style="1" customWidth="1"/>
    <col min="13072" max="13072" width="13.28515625" style="1" customWidth="1"/>
    <col min="13073" max="13073" width="13" style="1" customWidth="1"/>
    <col min="13074" max="13074" width="7.5703125" style="1" customWidth="1"/>
    <col min="13075" max="13316" width="11.42578125" style="1"/>
    <col min="13317" max="13317" width="28.28515625" style="1" customWidth="1"/>
    <col min="13318" max="13318" width="17.7109375" style="1" customWidth="1"/>
    <col min="13319" max="13319" width="34.28515625" style="1" customWidth="1"/>
    <col min="13320" max="13320" width="38.85546875" style="1" customWidth="1"/>
    <col min="13321" max="13321" width="24.5703125" style="1" customWidth="1"/>
    <col min="13322" max="13322" width="24.7109375" style="1" customWidth="1"/>
    <col min="13323" max="13323" width="24" style="1" customWidth="1"/>
    <col min="13324" max="13324" width="32.85546875" style="1" customWidth="1"/>
    <col min="13325" max="13325" width="34.140625" style="1" customWidth="1"/>
    <col min="13326" max="13326" width="16.85546875" style="1" customWidth="1"/>
    <col min="13327" max="13327" width="17.140625" style="1" customWidth="1"/>
    <col min="13328" max="13328" width="13.28515625" style="1" customWidth="1"/>
    <col min="13329" max="13329" width="13" style="1" customWidth="1"/>
    <col min="13330" max="13330" width="7.5703125" style="1" customWidth="1"/>
    <col min="13331" max="13572" width="11.42578125" style="1"/>
    <col min="13573" max="13573" width="28.28515625" style="1" customWidth="1"/>
    <col min="13574" max="13574" width="17.7109375" style="1" customWidth="1"/>
    <col min="13575" max="13575" width="34.28515625" style="1" customWidth="1"/>
    <col min="13576" max="13576" width="38.85546875" style="1" customWidth="1"/>
    <col min="13577" max="13577" width="24.5703125" style="1" customWidth="1"/>
    <col min="13578" max="13578" width="24.7109375" style="1" customWidth="1"/>
    <col min="13579" max="13579" width="24" style="1" customWidth="1"/>
    <col min="13580" max="13580" width="32.85546875" style="1" customWidth="1"/>
    <col min="13581" max="13581" width="34.140625" style="1" customWidth="1"/>
    <col min="13582" max="13582" width="16.85546875" style="1" customWidth="1"/>
    <col min="13583" max="13583" width="17.140625" style="1" customWidth="1"/>
    <col min="13584" max="13584" width="13.28515625" style="1" customWidth="1"/>
    <col min="13585" max="13585" width="13" style="1" customWidth="1"/>
    <col min="13586" max="13586" width="7.5703125" style="1" customWidth="1"/>
    <col min="13587" max="13828" width="11.42578125" style="1"/>
    <col min="13829" max="13829" width="28.28515625" style="1" customWidth="1"/>
    <col min="13830" max="13830" width="17.7109375" style="1" customWidth="1"/>
    <col min="13831" max="13831" width="34.28515625" style="1" customWidth="1"/>
    <col min="13832" max="13832" width="38.85546875" style="1" customWidth="1"/>
    <col min="13833" max="13833" width="24.5703125" style="1" customWidth="1"/>
    <col min="13834" max="13834" width="24.7109375" style="1" customWidth="1"/>
    <col min="13835" max="13835" width="24" style="1" customWidth="1"/>
    <col min="13836" max="13836" width="32.85546875" style="1" customWidth="1"/>
    <col min="13837" max="13837" width="34.140625" style="1" customWidth="1"/>
    <col min="13838" max="13838" width="16.85546875" style="1" customWidth="1"/>
    <col min="13839" max="13839" width="17.140625" style="1" customWidth="1"/>
    <col min="13840" max="13840" width="13.28515625" style="1" customWidth="1"/>
    <col min="13841" max="13841" width="13" style="1" customWidth="1"/>
    <col min="13842" max="13842" width="7.5703125" style="1" customWidth="1"/>
    <col min="13843" max="14084" width="11.42578125" style="1"/>
    <col min="14085" max="14085" width="28.28515625" style="1" customWidth="1"/>
    <col min="14086" max="14086" width="17.7109375" style="1" customWidth="1"/>
    <col min="14087" max="14087" width="34.28515625" style="1" customWidth="1"/>
    <col min="14088" max="14088" width="38.85546875" style="1" customWidth="1"/>
    <col min="14089" max="14089" width="24.5703125" style="1" customWidth="1"/>
    <col min="14090" max="14090" width="24.7109375" style="1" customWidth="1"/>
    <col min="14091" max="14091" width="24" style="1" customWidth="1"/>
    <col min="14092" max="14092" width="32.85546875" style="1" customWidth="1"/>
    <col min="14093" max="14093" width="34.140625" style="1" customWidth="1"/>
    <col min="14094" max="14094" width="16.85546875" style="1" customWidth="1"/>
    <col min="14095" max="14095" width="17.140625" style="1" customWidth="1"/>
    <col min="14096" max="14096" width="13.28515625" style="1" customWidth="1"/>
    <col min="14097" max="14097" width="13" style="1" customWidth="1"/>
    <col min="14098" max="14098" width="7.5703125" style="1" customWidth="1"/>
    <col min="14099" max="14340" width="11.42578125" style="1"/>
    <col min="14341" max="14341" width="28.28515625" style="1" customWidth="1"/>
    <col min="14342" max="14342" width="17.7109375" style="1" customWidth="1"/>
    <col min="14343" max="14343" width="34.28515625" style="1" customWidth="1"/>
    <col min="14344" max="14344" width="38.85546875" style="1" customWidth="1"/>
    <col min="14345" max="14345" width="24.5703125" style="1" customWidth="1"/>
    <col min="14346" max="14346" width="24.7109375" style="1" customWidth="1"/>
    <col min="14347" max="14347" width="24" style="1" customWidth="1"/>
    <col min="14348" max="14348" width="32.85546875" style="1" customWidth="1"/>
    <col min="14349" max="14349" width="34.140625" style="1" customWidth="1"/>
    <col min="14350" max="14350" width="16.85546875" style="1" customWidth="1"/>
    <col min="14351" max="14351" width="17.140625" style="1" customWidth="1"/>
    <col min="14352" max="14352" width="13.28515625" style="1" customWidth="1"/>
    <col min="14353" max="14353" width="13" style="1" customWidth="1"/>
    <col min="14354" max="14354" width="7.5703125" style="1" customWidth="1"/>
    <col min="14355" max="14596" width="11.42578125" style="1"/>
    <col min="14597" max="14597" width="28.28515625" style="1" customWidth="1"/>
    <col min="14598" max="14598" width="17.7109375" style="1" customWidth="1"/>
    <col min="14599" max="14599" width="34.28515625" style="1" customWidth="1"/>
    <col min="14600" max="14600" width="38.85546875" style="1" customWidth="1"/>
    <col min="14601" max="14601" width="24.5703125" style="1" customWidth="1"/>
    <col min="14602" max="14602" width="24.7109375" style="1" customWidth="1"/>
    <col min="14603" max="14603" width="24" style="1" customWidth="1"/>
    <col min="14604" max="14604" width="32.85546875" style="1" customWidth="1"/>
    <col min="14605" max="14605" width="34.140625" style="1" customWidth="1"/>
    <col min="14606" max="14606" width="16.85546875" style="1" customWidth="1"/>
    <col min="14607" max="14607" width="17.140625" style="1" customWidth="1"/>
    <col min="14608" max="14608" width="13.28515625" style="1" customWidth="1"/>
    <col min="14609" max="14609" width="13" style="1" customWidth="1"/>
    <col min="14610" max="14610" width="7.5703125" style="1" customWidth="1"/>
    <col min="14611" max="14852" width="11.42578125" style="1"/>
    <col min="14853" max="14853" width="28.28515625" style="1" customWidth="1"/>
    <col min="14854" max="14854" width="17.7109375" style="1" customWidth="1"/>
    <col min="14855" max="14855" width="34.28515625" style="1" customWidth="1"/>
    <col min="14856" max="14856" width="38.85546875" style="1" customWidth="1"/>
    <col min="14857" max="14857" width="24.5703125" style="1" customWidth="1"/>
    <col min="14858" max="14858" width="24.7109375" style="1" customWidth="1"/>
    <col min="14859" max="14859" width="24" style="1" customWidth="1"/>
    <col min="14860" max="14860" width="32.85546875" style="1" customWidth="1"/>
    <col min="14861" max="14861" width="34.140625" style="1" customWidth="1"/>
    <col min="14862" max="14862" width="16.85546875" style="1" customWidth="1"/>
    <col min="14863" max="14863" width="17.140625" style="1" customWidth="1"/>
    <col min="14864" max="14864" width="13.28515625" style="1" customWidth="1"/>
    <col min="14865" max="14865" width="13" style="1" customWidth="1"/>
    <col min="14866" max="14866" width="7.5703125" style="1" customWidth="1"/>
    <col min="14867" max="15108" width="11.42578125" style="1"/>
    <col min="15109" max="15109" width="28.28515625" style="1" customWidth="1"/>
    <col min="15110" max="15110" width="17.7109375" style="1" customWidth="1"/>
    <col min="15111" max="15111" width="34.28515625" style="1" customWidth="1"/>
    <col min="15112" max="15112" width="38.85546875" style="1" customWidth="1"/>
    <col min="15113" max="15113" width="24.5703125" style="1" customWidth="1"/>
    <col min="15114" max="15114" width="24.7109375" style="1" customWidth="1"/>
    <col min="15115" max="15115" width="24" style="1" customWidth="1"/>
    <col min="15116" max="15116" width="32.85546875" style="1" customWidth="1"/>
    <col min="15117" max="15117" width="34.140625" style="1" customWidth="1"/>
    <col min="15118" max="15118" width="16.85546875" style="1" customWidth="1"/>
    <col min="15119" max="15119" width="17.140625" style="1" customWidth="1"/>
    <col min="15120" max="15120" width="13.28515625" style="1" customWidth="1"/>
    <col min="15121" max="15121" width="13" style="1" customWidth="1"/>
    <col min="15122" max="15122" width="7.5703125" style="1" customWidth="1"/>
    <col min="15123" max="15364" width="11.42578125" style="1"/>
    <col min="15365" max="15365" width="28.28515625" style="1" customWidth="1"/>
    <col min="15366" max="15366" width="17.7109375" style="1" customWidth="1"/>
    <col min="15367" max="15367" width="34.28515625" style="1" customWidth="1"/>
    <col min="15368" max="15368" width="38.85546875" style="1" customWidth="1"/>
    <col min="15369" max="15369" width="24.5703125" style="1" customWidth="1"/>
    <col min="15370" max="15370" width="24.7109375" style="1" customWidth="1"/>
    <col min="15371" max="15371" width="24" style="1" customWidth="1"/>
    <col min="15372" max="15372" width="32.85546875" style="1" customWidth="1"/>
    <col min="15373" max="15373" width="34.140625" style="1" customWidth="1"/>
    <col min="15374" max="15374" width="16.85546875" style="1" customWidth="1"/>
    <col min="15375" max="15375" width="17.140625" style="1" customWidth="1"/>
    <col min="15376" max="15376" width="13.28515625" style="1" customWidth="1"/>
    <col min="15377" max="15377" width="13" style="1" customWidth="1"/>
    <col min="15378" max="15378" width="7.5703125" style="1" customWidth="1"/>
    <col min="15379" max="15620" width="11.42578125" style="1"/>
    <col min="15621" max="15621" width="28.28515625" style="1" customWidth="1"/>
    <col min="15622" max="15622" width="17.7109375" style="1" customWidth="1"/>
    <col min="15623" max="15623" width="34.28515625" style="1" customWidth="1"/>
    <col min="15624" max="15624" width="38.85546875" style="1" customWidth="1"/>
    <col min="15625" max="15625" width="24.5703125" style="1" customWidth="1"/>
    <col min="15626" max="15626" width="24.7109375" style="1" customWidth="1"/>
    <col min="15627" max="15627" width="24" style="1" customWidth="1"/>
    <col min="15628" max="15628" width="32.85546875" style="1" customWidth="1"/>
    <col min="15629" max="15629" width="34.140625" style="1" customWidth="1"/>
    <col min="15630" max="15630" width="16.85546875" style="1" customWidth="1"/>
    <col min="15631" max="15631" width="17.140625" style="1" customWidth="1"/>
    <col min="15632" max="15632" width="13.28515625" style="1" customWidth="1"/>
    <col min="15633" max="15633" width="13" style="1" customWidth="1"/>
    <col min="15634" max="15634" width="7.5703125" style="1" customWidth="1"/>
    <col min="15635" max="15876" width="11.42578125" style="1"/>
    <col min="15877" max="15877" width="28.28515625" style="1" customWidth="1"/>
    <col min="15878" max="15878" width="17.7109375" style="1" customWidth="1"/>
    <col min="15879" max="15879" width="34.28515625" style="1" customWidth="1"/>
    <col min="15880" max="15880" width="38.85546875" style="1" customWidth="1"/>
    <col min="15881" max="15881" width="24.5703125" style="1" customWidth="1"/>
    <col min="15882" max="15882" width="24.7109375" style="1" customWidth="1"/>
    <col min="15883" max="15883" width="24" style="1" customWidth="1"/>
    <col min="15884" max="15884" width="32.85546875" style="1" customWidth="1"/>
    <col min="15885" max="15885" width="34.140625" style="1" customWidth="1"/>
    <col min="15886" max="15886" width="16.85546875" style="1" customWidth="1"/>
    <col min="15887" max="15887" width="17.140625" style="1" customWidth="1"/>
    <col min="15888" max="15888" width="13.28515625" style="1" customWidth="1"/>
    <col min="15889" max="15889" width="13" style="1" customWidth="1"/>
    <col min="15890" max="15890" width="7.5703125" style="1" customWidth="1"/>
    <col min="15891" max="16132" width="11.42578125" style="1"/>
    <col min="16133" max="16133" width="28.28515625" style="1" customWidth="1"/>
    <col min="16134" max="16134" width="17.7109375" style="1" customWidth="1"/>
    <col min="16135" max="16135" width="34.28515625" style="1" customWidth="1"/>
    <col min="16136" max="16136" width="38.85546875" style="1" customWidth="1"/>
    <col min="16137" max="16137" width="24.5703125" style="1" customWidth="1"/>
    <col min="16138" max="16138" width="24.7109375" style="1" customWidth="1"/>
    <col min="16139" max="16139" width="24" style="1" customWidth="1"/>
    <col min="16140" max="16140" width="32.85546875" style="1" customWidth="1"/>
    <col min="16141" max="16141" width="34.140625" style="1" customWidth="1"/>
    <col min="16142" max="16142" width="16.85546875" style="1" customWidth="1"/>
    <col min="16143" max="16143" width="17.140625" style="1" customWidth="1"/>
    <col min="16144" max="16144" width="13.28515625" style="1" customWidth="1"/>
    <col min="16145" max="16145" width="13" style="1" customWidth="1"/>
    <col min="16146" max="16146" width="7.5703125" style="1" customWidth="1"/>
    <col min="16147" max="16384" width="11.42578125" style="1"/>
  </cols>
  <sheetData>
    <row r="1" spans="1:29" ht="25.5" customHeight="1" x14ac:dyDescent="0.25"/>
    <row r="2" spans="1:29" ht="25.5" customHeight="1" x14ac:dyDescent="0.25"/>
    <row r="3" spans="1:29" ht="25.5" customHeight="1" x14ac:dyDescent="0.25"/>
    <row r="4" spans="1:29" ht="25.5" customHeight="1" x14ac:dyDescent="0.25"/>
    <row r="5" spans="1:29" ht="25.5" customHeight="1" x14ac:dyDescent="0.25"/>
    <row r="6" spans="1:29" ht="25.5" customHeight="1" x14ac:dyDescent="0.25"/>
    <row r="7" spans="1:29" ht="21.75" thickBot="1" x14ac:dyDescent="0.3">
      <c r="F7" s="2"/>
      <c r="G7" s="2"/>
      <c r="H7" s="2"/>
      <c r="I7" s="2"/>
      <c r="J7" s="2"/>
      <c r="K7" s="2"/>
      <c r="L7" s="2"/>
      <c r="M7" s="2"/>
      <c r="N7" s="2"/>
      <c r="O7" s="2"/>
      <c r="P7" s="2"/>
      <c r="Q7" s="2"/>
      <c r="R7" s="2"/>
      <c r="S7" s="2"/>
      <c r="T7" s="2"/>
      <c r="U7" s="2"/>
      <c r="V7" s="2"/>
      <c r="W7" s="2"/>
      <c r="X7" s="2"/>
      <c r="Y7" s="2"/>
      <c r="Z7" s="2"/>
      <c r="AA7" s="2"/>
      <c r="AB7" s="2"/>
      <c r="AC7" s="2"/>
    </row>
    <row r="8" spans="1:29" ht="21" x14ac:dyDescent="0.25">
      <c r="A8" s="685" t="s">
        <v>0</v>
      </c>
      <c r="B8" s="686"/>
      <c r="C8" s="686"/>
      <c r="D8" s="686"/>
      <c r="E8" s="687"/>
      <c r="F8" s="2"/>
      <c r="G8" s="2"/>
      <c r="H8" s="2"/>
      <c r="I8" s="2"/>
      <c r="J8" s="2"/>
      <c r="K8" s="2"/>
      <c r="L8" s="2"/>
      <c r="M8" s="2"/>
      <c r="N8" s="2"/>
      <c r="O8" s="2"/>
      <c r="P8" s="2"/>
      <c r="Q8" s="2"/>
      <c r="R8" s="2"/>
      <c r="S8" s="2"/>
      <c r="T8" s="2"/>
      <c r="U8" s="2"/>
      <c r="V8" s="2"/>
      <c r="W8" s="2"/>
      <c r="X8" s="2"/>
      <c r="Y8" s="2"/>
      <c r="Z8" s="2"/>
      <c r="AA8" s="2"/>
      <c r="AB8" s="2"/>
      <c r="AC8" s="2"/>
    </row>
    <row r="9" spans="1:29" ht="21" x14ac:dyDescent="0.25">
      <c r="A9" s="29" t="s">
        <v>1</v>
      </c>
      <c r="B9" s="688" t="s">
        <v>2</v>
      </c>
      <c r="C9" s="689"/>
      <c r="D9" s="688" t="s">
        <v>3</v>
      </c>
      <c r="E9" s="690"/>
      <c r="F9" s="2"/>
      <c r="G9" s="2"/>
      <c r="H9" s="2"/>
      <c r="I9" s="2"/>
      <c r="J9" s="2"/>
      <c r="K9" s="2"/>
      <c r="L9" s="2"/>
      <c r="M9" s="2"/>
      <c r="N9" s="2"/>
      <c r="O9" s="2"/>
      <c r="P9" s="2"/>
      <c r="Q9" s="2"/>
      <c r="R9" s="2"/>
      <c r="S9" s="2"/>
      <c r="T9" s="2"/>
      <c r="U9" s="2"/>
      <c r="V9" s="2"/>
      <c r="W9" s="2"/>
      <c r="X9" s="2"/>
      <c r="Y9" s="2"/>
      <c r="Z9" s="2"/>
      <c r="AA9" s="2"/>
      <c r="AB9" s="2"/>
      <c r="AC9" s="2"/>
    </row>
    <row r="10" spans="1:29" ht="36.75" customHeight="1" thickBot="1" x14ac:dyDescent="0.3">
      <c r="A10" s="30" t="s">
        <v>24</v>
      </c>
      <c r="B10" s="691" t="s">
        <v>25</v>
      </c>
      <c r="C10" s="692"/>
      <c r="D10" s="691" t="s">
        <v>55</v>
      </c>
      <c r="E10" s="693"/>
      <c r="F10" s="2"/>
      <c r="G10" s="2"/>
      <c r="H10" s="2"/>
      <c r="I10" s="2"/>
      <c r="J10" s="2"/>
      <c r="K10" s="2"/>
      <c r="L10" s="2"/>
      <c r="M10" s="2"/>
      <c r="N10" s="2"/>
      <c r="O10" s="2"/>
      <c r="P10" s="2"/>
      <c r="Q10" s="2"/>
      <c r="R10" s="2"/>
      <c r="S10" s="2"/>
      <c r="T10" s="2"/>
      <c r="U10" s="2"/>
      <c r="V10" s="2"/>
      <c r="W10" s="2"/>
      <c r="X10" s="2"/>
      <c r="Y10" s="2"/>
      <c r="Z10" s="2"/>
      <c r="AA10" s="2"/>
      <c r="AB10" s="2"/>
      <c r="AC10" s="2"/>
    </row>
    <row r="11" spans="1:29" ht="15.75" thickBot="1" x14ac:dyDescent="0.3"/>
    <row r="12" spans="1:29" ht="21.75" thickBot="1" x14ac:dyDescent="0.3">
      <c r="A12" s="777" t="s">
        <v>4</v>
      </c>
      <c r="B12" s="694" t="s">
        <v>5</v>
      </c>
      <c r="C12" s="697" t="s">
        <v>6</v>
      </c>
      <c r="D12" s="694" t="s">
        <v>7</v>
      </c>
      <c r="E12" s="780" t="s">
        <v>8</v>
      </c>
      <c r="F12" s="792" t="s">
        <v>142</v>
      </c>
      <c r="G12" s="794" t="s">
        <v>27</v>
      </c>
      <c r="H12" s="709" t="s">
        <v>10</v>
      </c>
      <c r="I12" s="694" t="s">
        <v>11</v>
      </c>
      <c r="J12" s="700" t="s">
        <v>12</v>
      </c>
      <c r="K12" s="701"/>
      <c r="L12" s="701"/>
      <c r="M12" s="702"/>
      <c r="N12" s="700" t="s">
        <v>13</v>
      </c>
      <c r="O12" s="701"/>
      <c r="P12" s="701"/>
      <c r="Q12" s="702"/>
      <c r="R12" s="700" t="s">
        <v>14</v>
      </c>
      <c r="S12" s="701"/>
      <c r="T12" s="701"/>
      <c r="U12" s="702"/>
      <c r="V12" s="700" t="s">
        <v>213</v>
      </c>
      <c r="W12" s="701"/>
      <c r="X12" s="701"/>
      <c r="Y12" s="702"/>
      <c r="Z12" s="700" t="s">
        <v>16</v>
      </c>
      <c r="AA12" s="701"/>
      <c r="AB12" s="701"/>
      <c r="AC12" s="702"/>
    </row>
    <row r="13" spans="1:29" ht="21.75" thickBot="1" x14ac:dyDescent="0.3">
      <c r="A13" s="778"/>
      <c r="B13" s="695"/>
      <c r="C13" s="698"/>
      <c r="D13" s="695"/>
      <c r="E13" s="781"/>
      <c r="F13" s="793"/>
      <c r="G13" s="795"/>
      <c r="H13" s="710"/>
      <c r="I13" s="695"/>
      <c r="J13" s="703" t="s">
        <v>15</v>
      </c>
      <c r="K13" s="704"/>
      <c r="L13" s="704"/>
      <c r="M13" s="705"/>
      <c r="N13" s="703" t="s">
        <v>15</v>
      </c>
      <c r="O13" s="704"/>
      <c r="P13" s="704"/>
      <c r="Q13" s="705"/>
      <c r="R13" s="703" t="s">
        <v>15</v>
      </c>
      <c r="S13" s="704"/>
      <c r="T13" s="704"/>
      <c r="U13" s="705"/>
      <c r="V13" s="703" t="s">
        <v>15</v>
      </c>
      <c r="W13" s="704"/>
      <c r="X13" s="704"/>
      <c r="Y13" s="705"/>
      <c r="Z13" s="703" t="s">
        <v>15</v>
      </c>
      <c r="AA13" s="704"/>
      <c r="AB13" s="704"/>
      <c r="AC13" s="705"/>
    </row>
    <row r="14" spans="1:29" ht="21.75" thickBot="1" x14ac:dyDescent="0.3">
      <c r="A14" s="778"/>
      <c r="B14" s="695"/>
      <c r="C14" s="779"/>
      <c r="D14" s="695"/>
      <c r="E14" s="782"/>
      <c r="F14" s="793"/>
      <c r="G14" s="795"/>
      <c r="H14" s="710"/>
      <c r="I14" s="696"/>
      <c r="J14" s="3" t="s">
        <v>28</v>
      </c>
      <c r="K14" s="4" t="s">
        <v>29</v>
      </c>
      <c r="L14" s="4" t="s">
        <v>30</v>
      </c>
      <c r="M14" s="5" t="s">
        <v>31</v>
      </c>
      <c r="N14" s="3" t="s">
        <v>28</v>
      </c>
      <c r="O14" s="4" t="s">
        <v>29</v>
      </c>
      <c r="P14" s="4" t="s">
        <v>30</v>
      </c>
      <c r="Q14" s="5" t="s">
        <v>31</v>
      </c>
      <c r="R14" s="3" t="s">
        <v>28</v>
      </c>
      <c r="S14" s="4" t="s">
        <v>29</v>
      </c>
      <c r="T14" s="4" t="s">
        <v>30</v>
      </c>
      <c r="U14" s="5" t="s">
        <v>31</v>
      </c>
      <c r="V14" s="3" t="s">
        <v>28</v>
      </c>
      <c r="W14" s="4" t="s">
        <v>29</v>
      </c>
      <c r="X14" s="4" t="s">
        <v>30</v>
      </c>
      <c r="Y14" s="5" t="s">
        <v>31</v>
      </c>
      <c r="Z14" s="3" t="s">
        <v>28</v>
      </c>
      <c r="AA14" s="4" t="s">
        <v>29</v>
      </c>
      <c r="AB14" s="4" t="s">
        <v>30</v>
      </c>
      <c r="AC14" s="5" t="s">
        <v>31</v>
      </c>
    </row>
    <row r="15" spans="1:29" ht="26.1" customHeight="1" x14ac:dyDescent="0.25">
      <c r="A15" s="791" t="s">
        <v>195</v>
      </c>
      <c r="B15" s="788">
        <v>15509</v>
      </c>
      <c r="C15" s="787" t="s">
        <v>196</v>
      </c>
      <c r="D15" s="786" t="s">
        <v>197</v>
      </c>
      <c r="E15" s="478" t="s">
        <v>110</v>
      </c>
      <c r="F15" s="775"/>
      <c r="G15" s="772" t="s">
        <v>109</v>
      </c>
      <c r="H15" s="712" t="s">
        <v>17</v>
      </c>
      <c r="I15" s="31" t="s">
        <v>35</v>
      </c>
      <c r="J15" s="23">
        <v>0</v>
      </c>
      <c r="K15" s="24">
        <v>0</v>
      </c>
      <c r="L15" s="24">
        <v>0</v>
      </c>
      <c r="M15" s="25">
        <v>0</v>
      </c>
      <c r="N15" s="23">
        <v>0</v>
      </c>
      <c r="O15" s="24">
        <v>0</v>
      </c>
      <c r="P15" s="24">
        <v>0</v>
      </c>
      <c r="Q15" s="25">
        <v>0</v>
      </c>
      <c r="R15" s="23">
        <v>0</v>
      </c>
      <c r="S15" s="24">
        <v>0</v>
      </c>
      <c r="T15" s="24">
        <v>0</v>
      </c>
      <c r="U15" s="25">
        <v>0</v>
      </c>
      <c r="V15" s="23">
        <v>0</v>
      </c>
      <c r="W15" s="24">
        <v>0</v>
      </c>
      <c r="X15" s="24">
        <v>0</v>
      </c>
      <c r="Y15" s="25">
        <v>0</v>
      </c>
      <c r="Z15" s="23">
        <f>J15+N15+R15+V15</f>
        <v>0</v>
      </c>
      <c r="AA15" s="24">
        <f>K15+O15+S15+W15</f>
        <v>0</v>
      </c>
      <c r="AB15" s="24">
        <f>L15+P15+T15+X15</f>
        <v>0</v>
      </c>
      <c r="AC15" s="25">
        <f>SUM(Z15:AB15)</f>
        <v>0</v>
      </c>
    </row>
    <row r="16" spans="1:29" ht="26.1" customHeight="1" x14ac:dyDescent="0.25">
      <c r="A16" s="743"/>
      <c r="B16" s="789"/>
      <c r="C16" s="490"/>
      <c r="D16" s="493"/>
      <c r="E16" s="479"/>
      <c r="F16" s="767"/>
      <c r="G16" s="770"/>
      <c r="H16" s="713"/>
      <c r="I16" s="43" t="s">
        <v>36</v>
      </c>
      <c r="J16" s="9">
        <v>0</v>
      </c>
      <c r="K16" s="10">
        <v>0</v>
      </c>
      <c r="L16" s="10">
        <v>0</v>
      </c>
      <c r="M16" s="11">
        <v>0</v>
      </c>
      <c r="N16" s="9">
        <v>0</v>
      </c>
      <c r="O16" s="10">
        <v>0</v>
      </c>
      <c r="P16" s="10">
        <v>0</v>
      </c>
      <c r="Q16" s="11">
        <v>0</v>
      </c>
      <c r="R16" s="9">
        <v>0</v>
      </c>
      <c r="S16" s="10">
        <v>0</v>
      </c>
      <c r="T16" s="10">
        <v>0</v>
      </c>
      <c r="U16" s="11">
        <v>0</v>
      </c>
      <c r="V16" s="9">
        <v>0</v>
      </c>
      <c r="W16" s="10">
        <v>0</v>
      </c>
      <c r="X16" s="10">
        <v>0</v>
      </c>
      <c r="Y16" s="11">
        <v>0</v>
      </c>
      <c r="Z16" s="9">
        <f t="shared" ref="Z16:Z44" si="0">J16+N16+R16+V16</f>
        <v>0</v>
      </c>
      <c r="AA16" s="10">
        <f t="shared" ref="AA16:AA44" si="1">K16+O16+S16+W16</f>
        <v>0</v>
      </c>
      <c r="AB16" s="10">
        <f t="shared" ref="AB16:AB44" si="2">L16+P16+T16+X16</f>
        <v>0</v>
      </c>
      <c r="AC16" s="11">
        <f t="shared" ref="AC16:AC44" si="3">SUM(Z16:AB16)</f>
        <v>0</v>
      </c>
    </row>
    <row r="17" spans="1:29" ht="26.1" customHeight="1" x14ac:dyDescent="0.25">
      <c r="A17" s="743"/>
      <c r="B17" s="789"/>
      <c r="C17" s="490"/>
      <c r="D17" s="493"/>
      <c r="E17" s="479"/>
      <c r="F17" s="767"/>
      <c r="G17" s="770"/>
      <c r="H17" s="713"/>
      <c r="I17" s="43" t="s">
        <v>37</v>
      </c>
      <c r="J17" s="9">
        <v>0</v>
      </c>
      <c r="K17" s="10">
        <v>0</v>
      </c>
      <c r="L17" s="10">
        <v>0</v>
      </c>
      <c r="M17" s="11">
        <v>0</v>
      </c>
      <c r="N17" s="9">
        <v>0</v>
      </c>
      <c r="O17" s="10">
        <v>0</v>
      </c>
      <c r="P17" s="10">
        <v>0</v>
      </c>
      <c r="Q17" s="11">
        <v>0</v>
      </c>
      <c r="R17" s="9">
        <v>0</v>
      </c>
      <c r="S17" s="10">
        <v>0</v>
      </c>
      <c r="T17" s="10">
        <v>0</v>
      </c>
      <c r="U17" s="11">
        <v>0</v>
      </c>
      <c r="V17" s="9">
        <v>0</v>
      </c>
      <c r="W17" s="10">
        <v>0</v>
      </c>
      <c r="X17" s="10">
        <v>0</v>
      </c>
      <c r="Y17" s="11">
        <v>0</v>
      </c>
      <c r="Z17" s="9">
        <f t="shared" si="0"/>
        <v>0</v>
      </c>
      <c r="AA17" s="10">
        <f t="shared" si="1"/>
        <v>0</v>
      </c>
      <c r="AB17" s="10">
        <f t="shared" si="2"/>
        <v>0</v>
      </c>
      <c r="AC17" s="11">
        <f t="shared" si="3"/>
        <v>0</v>
      </c>
    </row>
    <row r="18" spans="1:29" ht="26.1" customHeight="1" x14ac:dyDescent="0.25">
      <c r="A18" s="743"/>
      <c r="B18" s="789"/>
      <c r="C18" s="490"/>
      <c r="D18" s="493"/>
      <c r="E18" s="479"/>
      <c r="F18" s="767"/>
      <c r="G18" s="770"/>
      <c r="H18" s="713"/>
      <c r="I18" s="43" t="s">
        <v>38</v>
      </c>
      <c r="J18" s="9">
        <v>0</v>
      </c>
      <c r="K18" s="10">
        <v>0</v>
      </c>
      <c r="L18" s="10">
        <v>0</v>
      </c>
      <c r="M18" s="11">
        <v>0</v>
      </c>
      <c r="N18" s="9">
        <v>0</v>
      </c>
      <c r="O18" s="10">
        <v>0</v>
      </c>
      <c r="P18" s="10">
        <v>0</v>
      </c>
      <c r="Q18" s="11">
        <v>0</v>
      </c>
      <c r="R18" s="9">
        <v>0</v>
      </c>
      <c r="S18" s="10">
        <v>0</v>
      </c>
      <c r="T18" s="10">
        <v>0</v>
      </c>
      <c r="U18" s="11">
        <v>0</v>
      </c>
      <c r="V18" s="9">
        <v>0</v>
      </c>
      <c r="W18" s="10">
        <v>0</v>
      </c>
      <c r="X18" s="10">
        <v>0</v>
      </c>
      <c r="Y18" s="11">
        <v>0</v>
      </c>
      <c r="Z18" s="9">
        <f t="shared" si="0"/>
        <v>0</v>
      </c>
      <c r="AA18" s="10">
        <f t="shared" si="1"/>
        <v>0</v>
      </c>
      <c r="AB18" s="10">
        <f t="shared" si="2"/>
        <v>0</v>
      </c>
      <c r="AC18" s="11">
        <f t="shared" si="3"/>
        <v>0</v>
      </c>
    </row>
    <row r="19" spans="1:29" ht="23.25" customHeight="1" thickBot="1" x14ac:dyDescent="0.3">
      <c r="A19" s="743"/>
      <c r="B19" s="789"/>
      <c r="C19" s="490"/>
      <c r="D19" s="493"/>
      <c r="E19" s="479"/>
      <c r="F19" s="767"/>
      <c r="G19" s="770"/>
      <c r="H19" s="713"/>
      <c r="I19" s="44" t="s">
        <v>39</v>
      </c>
      <c r="J19" s="12">
        <v>0</v>
      </c>
      <c r="K19" s="13">
        <v>0</v>
      </c>
      <c r="L19" s="13">
        <v>0</v>
      </c>
      <c r="M19" s="14">
        <v>0</v>
      </c>
      <c r="N19" s="12">
        <v>0</v>
      </c>
      <c r="O19" s="13">
        <v>0</v>
      </c>
      <c r="P19" s="13">
        <v>0</v>
      </c>
      <c r="Q19" s="14">
        <v>0</v>
      </c>
      <c r="R19" s="12">
        <v>0</v>
      </c>
      <c r="S19" s="13">
        <v>0</v>
      </c>
      <c r="T19" s="13">
        <v>0</v>
      </c>
      <c r="U19" s="14">
        <v>0</v>
      </c>
      <c r="V19" s="12">
        <v>0</v>
      </c>
      <c r="W19" s="13">
        <v>0</v>
      </c>
      <c r="X19" s="13">
        <v>0</v>
      </c>
      <c r="Y19" s="14">
        <v>0</v>
      </c>
      <c r="Z19" s="12">
        <f t="shared" si="0"/>
        <v>0</v>
      </c>
      <c r="AA19" s="13">
        <f t="shared" si="1"/>
        <v>0</v>
      </c>
      <c r="AB19" s="13">
        <f t="shared" si="2"/>
        <v>0</v>
      </c>
      <c r="AC19" s="14">
        <f t="shared" si="3"/>
        <v>0</v>
      </c>
    </row>
    <row r="20" spans="1:29" ht="42.75" customHeight="1" thickBot="1" x14ac:dyDescent="0.3">
      <c r="A20" s="743"/>
      <c r="B20" s="789"/>
      <c r="C20" s="490"/>
      <c r="D20" s="493"/>
      <c r="E20" s="479"/>
      <c r="F20" s="767"/>
      <c r="G20" s="770"/>
      <c r="H20" s="714"/>
      <c r="I20" s="45" t="s">
        <v>50</v>
      </c>
      <c r="J20" s="35">
        <v>0</v>
      </c>
      <c r="K20" s="36">
        <v>0</v>
      </c>
      <c r="L20" s="36">
        <v>0</v>
      </c>
      <c r="M20" s="37">
        <v>0</v>
      </c>
      <c r="N20" s="35">
        <v>0</v>
      </c>
      <c r="O20" s="36">
        <v>0</v>
      </c>
      <c r="P20" s="36">
        <v>0</v>
      </c>
      <c r="Q20" s="37">
        <v>0</v>
      </c>
      <c r="R20" s="35">
        <v>0</v>
      </c>
      <c r="S20" s="36">
        <v>0</v>
      </c>
      <c r="T20" s="36">
        <v>0</v>
      </c>
      <c r="U20" s="37">
        <v>0</v>
      </c>
      <c r="V20" s="35">
        <v>0</v>
      </c>
      <c r="W20" s="36">
        <v>0</v>
      </c>
      <c r="X20" s="36">
        <v>0</v>
      </c>
      <c r="Y20" s="37">
        <v>0</v>
      </c>
      <c r="Z20" s="35">
        <f t="shared" si="0"/>
        <v>0</v>
      </c>
      <c r="AA20" s="36">
        <f t="shared" si="1"/>
        <v>0</v>
      </c>
      <c r="AB20" s="36">
        <f t="shared" si="2"/>
        <v>0</v>
      </c>
      <c r="AC20" s="37">
        <f t="shared" si="3"/>
        <v>0</v>
      </c>
    </row>
    <row r="21" spans="1:29" ht="26.1" customHeight="1" x14ac:dyDescent="0.25">
      <c r="A21" s="743"/>
      <c r="B21" s="789"/>
      <c r="C21" s="490"/>
      <c r="D21" s="493"/>
      <c r="E21" s="479"/>
      <c r="F21" s="767"/>
      <c r="G21" s="770"/>
      <c r="H21" s="735" t="s">
        <v>18</v>
      </c>
      <c r="I21" s="46" t="s">
        <v>19</v>
      </c>
      <c r="J21" s="6">
        <v>0</v>
      </c>
      <c r="K21" s="7">
        <v>0</v>
      </c>
      <c r="L21" s="7">
        <v>0</v>
      </c>
      <c r="M21" s="8">
        <v>0</v>
      </c>
      <c r="N21" s="6">
        <v>0</v>
      </c>
      <c r="O21" s="7">
        <v>0</v>
      </c>
      <c r="P21" s="7">
        <v>0</v>
      </c>
      <c r="Q21" s="8">
        <v>0</v>
      </c>
      <c r="R21" s="6">
        <v>0</v>
      </c>
      <c r="S21" s="7">
        <v>0</v>
      </c>
      <c r="T21" s="7">
        <v>0</v>
      </c>
      <c r="U21" s="8">
        <v>0</v>
      </c>
      <c r="V21" s="6">
        <v>0</v>
      </c>
      <c r="W21" s="7">
        <v>0</v>
      </c>
      <c r="X21" s="7">
        <v>0</v>
      </c>
      <c r="Y21" s="8">
        <v>0</v>
      </c>
      <c r="Z21" s="6">
        <f t="shared" si="0"/>
        <v>0</v>
      </c>
      <c r="AA21" s="7">
        <f t="shared" si="1"/>
        <v>0</v>
      </c>
      <c r="AB21" s="7">
        <f t="shared" si="2"/>
        <v>0</v>
      </c>
      <c r="AC21" s="8">
        <f t="shared" si="3"/>
        <v>0</v>
      </c>
    </row>
    <row r="22" spans="1:29" ht="26.1" customHeight="1" x14ac:dyDescent="0.25">
      <c r="A22" s="743"/>
      <c r="B22" s="789"/>
      <c r="C22" s="490"/>
      <c r="D22" s="493"/>
      <c r="E22" s="479"/>
      <c r="F22" s="767"/>
      <c r="G22" s="770"/>
      <c r="H22" s="714"/>
      <c r="I22" s="46" t="s">
        <v>41</v>
      </c>
      <c r="J22" s="9">
        <v>0</v>
      </c>
      <c r="K22" s="10">
        <v>0</v>
      </c>
      <c r="L22" s="10">
        <v>0</v>
      </c>
      <c r="M22" s="11">
        <v>0</v>
      </c>
      <c r="N22" s="9">
        <v>0</v>
      </c>
      <c r="O22" s="10">
        <v>0</v>
      </c>
      <c r="P22" s="10">
        <v>0</v>
      </c>
      <c r="Q22" s="11">
        <v>0</v>
      </c>
      <c r="R22" s="9">
        <v>0</v>
      </c>
      <c r="S22" s="10">
        <v>0</v>
      </c>
      <c r="T22" s="10">
        <v>0</v>
      </c>
      <c r="U22" s="11">
        <v>0</v>
      </c>
      <c r="V22" s="9">
        <v>0</v>
      </c>
      <c r="W22" s="10">
        <v>0</v>
      </c>
      <c r="X22" s="10">
        <v>0</v>
      </c>
      <c r="Y22" s="11">
        <v>0</v>
      </c>
      <c r="Z22" s="9">
        <f t="shared" si="0"/>
        <v>0</v>
      </c>
      <c r="AA22" s="10">
        <f t="shared" si="1"/>
        <v>0</v>
      </c>
      <c r="AB22" s="10">
        <f t="shared" si="2"/>
        <v>0</v>
      </c>
      <c r="AC22" s="11">
        <f t="shared" si="3"/>
        <v>0</v>
      </c>
    </row>
    <row r="23" spans="1:29" ht="26.1" customHeight="1" x14ac:dyDescent="0.25">
      <c r="A23" s="743"/>
      <c r="B23" s="789"/>
      <c r="C23" s="490"/>
      <c r="D23" s="493"/>
      <c r="E23" s="479"/>
      <c r="F23" s="767"/>
      <c r="G23" s="770"/>
      <c r="H23" s="735" t="s">
        <v>54</v>
      </c>
      <c r="I23" s="46" t="s">
        <v>42</v>
      </c>
      <c r="J23" s="9">
        <v>0</v>
      </c>
      <c r="K23" s="10">
        <v>0</v>
      </c>
      <c r="L23" s="10">
        <v>0</v>
      </c>
      <c r="M23" s="11">
        <v>0</v>
      </c>
      <c r="N23" s="9">
        <v>0</v>
      </c>
      <c r="O23" s="10">
        <v>0</v>
      </c>
      <c r="P23" s="10">
        <v>0</v>
      </c>
      <c r="Q23" s="11">
        <v>0</v>
      </c>
      <c r="R23" s="9">
        <v>0</v>
      </c>
      <c r="S23" s="10">
        <v>0</v>
      </c>
      <c r="T23" s="10">
        <v>0</v>
      </c>
      <c r="U23" s="11">
        <v>0</v>
      </c>
      <c r="V23" s="9">
        <v>0</v>
      </c>
      <c r="W23" s="10">
        <v>0</v>
      </c>
      <c r="X23" s="10">
        <v>0</v>
      </c>
      <c r="Y23" s="11">
        <v>0</v>
      </c>
      <c r="Z23" s="9">
        <f t="shared" si="0"/>
        <v>0</v>
      </c>
      <c r="AA23" s="10">
        <f t="shared" si="1"/>
        <v>0</v>
      </c>
      <c r="AB23" s="10">
        <f t="shared" si="2"/>
        <v>0</v>
      </c>
      <c r="AC23" s="11">
        <f t="shared" si="3"/>
        <v>0</v>
      </c>
    </row>
    <row r="24" spans="1:29" ht="26.1" customHeight="1" thickBot="1" x14ac:dyDescent="0.3">
      <c r="A24" s="743"/>
      <c r="B24" s="789"/>
      <c r="C24" s="490"/>
      <c r="D24" s="493"/>
      <c r="E24" s="480"/>
      <c r="F24" s="776"/>
      <c r="G24" s="773"/>
      <c r="H24" s="736"/>
      <c r="I24" s="47" t="s">
        <v>21</v>
      </c>
      <c r="J24" s="20">
        <v>0</v>
      </c>
      <c r="K24" s="21">
        <v>0</v>
      </c>
      <c r="L24" s="21">
        <v>0</v>
      </c>
      <c r="M24" s="22">
        <v>0</v>
      </c>
      <c r="N24" s="20">
        <v>0</v>
      </c>
      <c r="O24" s="21">
        <v>0</v>
      </c>
      <c r="P24" s="21">
        <v>0</v>
      </c>
      <c r="Q24" s="22">
        <v>0</v>
      </c>
      <c r="R24" s="20">
        <v>0</v>
      </c>
      <c r="S24" s="21">
        <v>0</v>
      </c>
      <c r="T24" s="21">
        <v>0</v>
      </c>
      <c r="U24" s="22">
        <v>0</v>
      </c>
      <c r="V24" s="20">
        <v>0</v>
      </c>
      <c r="W24" s="21">
        <v>0</v>
      </c>
      <c r="X24" s="21">
        <v>0</v>
      </c>
      <c r="Y24" s="22">
        <v>0</v>
      </c>
      <c r="Z24" s="12">
        <f t="shared" si="0"/>
        <v>0</v>
      </c>
      <c r="AA24" s="13">
        <f t="shared" si="1"/>
        <v>0</v>
      </c>
      <c r="AB24" s="13">
        <f t="shared" si="2"/>
        <v>0</v>
      </c>
      <c r="AC24" s="14">
        <f t="shared" si="3"/>
        <v>0</v>
      </c>
    </row>
    <row r="25" spans="1:29" ht="26.1" customHeight="1" x14ac:dyDescent="0.25">
      <c r="A25" s="743"/>
      <c r="B25" s="789"/>
      <c r="C25" s="490"/>
      <c r="D25" s="493"/>
      <c r="E25" s="662" t="s">
        <v>111</v>
      </c>
      <c r="F25" s="766"/>
      <c r="G25" s="769" t="s">
        <v>109</v>
      </c>
      <c r="H25" s="713" t="s">
        <v>17</v>
      </c>
      <c r="I25" s="31" t="s">
        <v>35</v>
      </c>
      <c r="J25" s="23">
        <v>0</v>
      </c>
      <c r="K25" s="24">
        <v>0</v>
      </c>
      <c r="L25" s="24">
        <v>0</v>
      </c>
      <c r="M25" s="25">
        <v>0</v>
      </c>
      <c r="N25" s="23">
        <v>0</v>
      </c>
      <c r="O25" s="24">
        <v>0</v>
      </c>
      <c r="P25" s="24">
        <v>0</v>
      </c>
      <c r="Q25" s="25">
        <v>0</v>
      </c>
      <c r="R25" s="23">
        <v>0</v>
      </c>
      <c r="S25" s="24">
        <v>0</v>
      </c>
      <c r="T25" s="24">
        <v>0</v>
      </c>
      <c r="U25" s="25">
        <v>0</v>
      </c>
      <c r="V25" s="23">
        <v>0</v>
      </c>
      <c r="W25" s="24">
        <v>0</v>
      </c>
      <c r="X25" s="24">
        <v>0</v>
      </c>
      <c r="Y25" s="25">
        <v>0</v>
      </c>
      <c r="Z25" s="23">
        <f t="shared" si="0"/>
        <v>0</v>
      </c>
      <c r="AA25" s="24">
        <f t="shared" si="1"/>
        <v>0</v>
      </c>
      <c r="AB25" s="24">
        <f t="shared" si="2"/>
        <v>0</v>
      </c>
      <c r="AC25" s="25">
        <f t="shared" si="3"/>
        <v>0</v>
      </c>
    </row>
    <row r="26" spans="1:29" ht="26.1" customHeight="1" x14ac:dyDescent="0.25">
      <c r="A26" s="743"/>
      <c r="B26" s="789"/>
      <c r="C26" s="490"/>
      <c r="D26" s="493"/>
      <c r="E26" s="479"/>
      <c r="F26" s="767"/>
      <c r="G26" s="770"/>
      <c r="H26" s="713"/>
      <c r="I26" s="32" t="s">
        <v>36</v>
      </c>
      <c r="J26" s="9">
        <v>0</v>
      </c>
      <c r="K26" s="10">
        <v>0</v>
      </c>
      <c r="L26" s="10">
        <v>0</v>
      </c>
      <c r="M26" s="11">
        <v>0</v>
      </c>
      <c r="N26" s="9">
        <v>0</v>
      </c>
      <c r="O26" s="10">
        <v>0</v>
      </c>
      <c r="P26" s="10">
        <v>0</v>
      </c>
      <c r="Q26" s="11">
        <v>0</v>
      </c>
      <c r="R26" s="9">
        <v>0</v>
      </c>
      <c r="S26" s="10">
        <v>0</v>
      </c>
      <c r="T26" s="10">
        <v>0</v>
      </c>
      <c r="U26" s="11">
        <v>0</v>
      </c>
      <c r="V26" s="9">
        <v>0</v>
      </c>
      <c r="W26" s="10">
        <v>0</v>
      </c>
      <c r="X26" s="10">
        <v>0</v>
      </c>
      <c r="Y26" s="11">
        <v>0</v>
      </c>
      <c r="Z26" s="9">
        <f t="shared" si="0"/>
        <v>0</v>
      </c>
      <c r="AA26" s="10">
        <f t="shared" si="1"/>
        <v>0</v>
      </c>
      <c r="AB26" s="10">
        <f t="shared" si="2"/>
        <v>0</v>
      </c>
      <c r="AC26" s="11">
        <f t="shared" si="3"/>
        <v>0</v>
      </c>
    </row>
    <row r="27" spans="1:29" ht="26.1" customHeight="1" x14ac:dyDescent="0.25">
      <c r="A27" s="743"/>
      <c r="B27" s="789"/>
      <c r="C27" s="490"/>
      <c r="D27" s="493"/>
      <c r="E27" s="479"/>
      <c r="F27" s="767"/>
      <c r="G27" s="770"/>
      <c r="H27" s="713"/>
      <c r="I27" s="32" t="s">
        <v>37</v>
      </c>
      <c r="J27" s="9">
        <v>0</v>
      </c>
      <c r="K27" s="10">
        <v>0</v>
      </c>
      <c r="L27" s="10">
        <v>0</v>
      </c>
      <c r="M27" s="11">
        <v>0</v>
      </c>
      <c r="N27" s="9">
        <v>0</v>
      </c>
      <c r="O27" s="10">
        <v>0</v>
      </c>
      <c r="P27" s="10">
        <v>0</v>
      </c>
      <c r="Q27" s="11">
        <v>0</v>
      </c>
      <c r="R27" s="9">
        <v>0</v>
      </c>
      <c r="S27" s="10">
        <v>0</v>
      </c>
      <c r="T27" s="10">
        <v>0</v>
      </c>
      <c r="U27" s="11">
        <v>0</v>
      </c>
      <c r="V27" s="9">
        <v>0</v>
      </c>
      <c r="W27" s="10">
        <v>0</v>
      </c>
      <c r="X27" s="10">
        <v>0</v>
      </c>
      <c r="Y27" s="11">
        <v>0</v>
      </c>
      <c r="Z27" s="9">
        <f t="shared" si="0"/>
        <v>0</v>
      </c>
      <c r="AA27" s="10">
        <f t="shared" si="1"/>
        <v>0</v>
      </c>
      <c r="AB27" s="10">
        <f t="shared" si="2"/>
        <v>0</v>
      </c>
      <c r="AC27" s="11">
        <f t="shared" si="3"/>
        <v>0</v>
      </c>
    </row>
    <row r="28" spans="1:29" ht="26.1" customHeight="1" x14ac:dyDescent="0.25">
      <c r="A28" s="743"/>
      <c r="B28" s="789"/>
      <c r="C28" s="490"/>
      <c r="D28" s="493"/>
      <c r="E28" s="479"/>
      <c r="F28" s="767"/>
      <c r="G28" s="770"/>
      <c r="H28" s="713"/>
      <c r="I28" s="32" t="s">
        <v>38</v>
      </c>
      <c r="J28" s="9">
        <v>0</v>
      </c>
      <c r="K28" s="10">
        <v>0</v>
      </c>
      <c r="L28" s="10">
        <v>0</v>
      </c>
      <c r="M28" s="11">
        <v>0</v>
      </c>
      <c r="N28" s="9">
        <v>0</v>
      </c>
      <c r="O28" s="10">
        <v>0</v>
      </c>
      <c r="P28" s="10">
        <v>0</v>
      </c>
      <c r="Q28" s="11">
        <v>0</v>
      </c>
      <c r="R28" s="9">
        <v>0</v>
      </c>
      <c r="S28" s="10">
        <v>0</v>
      </c>
      <c r="T28" s="10">
        <v>0</v>
      </c>
      <c r="U28" s="11">
        <v>0</v>
      </c>
      <c r="V28" s="9">
        <v>0</v>
      </c>
      <c r="W28" s="10">
        <v>0</v>
      </c>
      <c r="X28" s="10">
        <v>0</v>
      </c>
      <c r="Y28" s="11">
        <v>0</v>
      </c>
      <c r="Z28" s="9">
        <f t="shared" si="0"/>
        <v>0</v>
      </c>
      <c r="AA28" s="10">
        <f t="shared" si="1"/>
        <v>0</v>
      </c>
      <c r="AB28" s="10">
        <f t="shared" si="2"/>
        <v>0</v>
      </c>
      <c r="AC28" s="11">
        <f t="shared" si="3"/>
        <v>0</v>
      </c>
    </row>
    <row r="29" spans="1:29" ht="26.1" customHeight="1" thickBot="1" x14ac:dyDescent="0.3">
      <c r="A29" s="743"/>
      <c r="B29" s="789"/>
      <c r="C29" s="490"/>
      <c r="D29" s="493"/>
      <c r="E29" s="479"/>
      <c r="F29" s="767"/>
      <c r="G29" s="770"/>
      <c r="H29" s="713"/>
      <c r="I29" s="33" t="s">
        <v>39</v>
      </c>
      <c r="J29" s="12">
        <v>0</v>
      </c>
      <c r="K29" s="13">
        <v>0</v>
      </c>
      <c r="L29" s="13">
        <v>0</v>
      </c>
      <c r="M29" s="14">
        <v>0</v>
      </c>
      <c r="N29" s="12">
        <v>0</v>
      </c>
      <c r="O29" s="13">
        <v>0</v>
      </c>
      <c r="P29" s="13">
        <v>0</v>
      </c>
      <c r="Q29" s="14">
        <v>0</v>
      </c>
      <c r="R29" s="12">
        <v>0</v>
      </c>
      <c r="S29" s="13">
        <v>0</v>
      </c>
      <c r="T29" s="13">
        <v>0</v>
      </c>
      <c r="U29" s="14">
        <v>0</v>
      </c>
      <c r="V29" s="12">
        <v>0</v>
      </c>
      <c r="W29" s="13">
        <v>0</v>
      </c>
      <c r="X29" s="13">
        <v>0</v>
      </c>
      <c r="Y29" s="14">
        <v>0</v>
      </c>
      <c r="Z29" s="12">
        <f t="shared" si="0"/>
        <v>0</v>
      </c>
      <c r="AA29" s="13">
        <f t="shared" si="1"/>
        <v>0</v>
      </c>
      <c r="AB29" s="13">
        <f t="shared" si="2"/>
        <v>0</v>
      </c>
      <c r="AC29" s="14">
        <f t="shared" si="3"/>
        <v>0</v>
      </c>
    </row>
    <row r="30" spans="1:29" ht="36.75" customHeight="1" thickBot="1" x14ac:dyDescent="0.3">
      <c r="A30" s="743"/>
      <c r="B30" s="789"/>
      <c r="C30" s="490"/>
      <c r="D30" s="493"/>
      <c r="E30" s="479"/>
      <c r="F30" s="767"/>
      <c r="G30" s="770"/>
      <c r="H30" s="714"/>
      <c r="I30" s="34" t="s">
        <v>50</v>
      </c>
      <c r="J30" s="35">
        <v>0</v>
      </c>
      <c r="K30" s="36">
        <v>0</v>
      </c>
      <c r="L30" s="36">
        <v>0</v>
      </c>
      <c r="M30" s="37">
        <v>0</v>
      </c>
      <c r="N30" s="35">
        <v>0</v>
      </c>
      <c r="O30" s="36">
        <v>0</v>
      </c>
      <c r="P30" s="36">
        <v>0</v>
      </c>
      <c r="Q30" s="37">
        <v>0</v>
      </c>
      <c r="R30" s="35">
        <v>0</v>
      </c>
      <c r="S30" s="36">
        <v>0</v>
      </c>
      <c r="T30" s="36">
        <v>0</v>
      </c>
      <c r="U30" s="37">
        <v>0</v>
      </c>
      <c r="V30" s="35">
        <v>0</v>
      </c>
      <c r="W30" s="36">
        <v>0</v>
      </c>
      <c r="X30" s="36">
        <v>0</v>
      </c>
      <c r="Y30" s="37">
        <v>0</v>
      </c>
      <c r="Z30" s="35">
        <f t="shared" si="0"/>
        <v>0</v>
      </c>
      <c r="AA30" s="36">
        <f t="shared" si="1"/>
        <v>0</v>
      </c>
      <c r="AB30" s="36">
        <f t="shared" si="2"/>
        <v>0</v>
      </c>
      <c r="AC30" s="37">
        <f t="shared" si="3"/>
        <v>0</v>
      </c>
    </row>
    <row r="31" spans="1:29" ht="26.1" customHeight="1" x14ac:dyDescent="0.25">
      <c r="A31" s="743"/>
      <c r="B31" s="789"/>
      <c r="C31" s="490"/>
      <c r="D31" s="493"/>
      <c r="E31" s="479"/>
      <c r="F31" s="767"/>
      <c r="G31" s="770"/>
      <c r="H31" s="715" t="s">
        <v>18</v>
      </c>
      <c r="I31" s="32" t="s">
        <v>19</v>
      </c>
      <c r="J31" s="6">
        <v>0</v>
      </c>
      <c r="K31" s="7">
        <v>0</v>
      </c>
      <c r="L31" s="7">
        <v>0</v>
      </c>
      <c r="M31" s="8">
        <v>0</v>
      </c>
      <c r="N31" s="6">
        <v>0</v>
      </c>
      <c r="O31" s="7">
        <v>0</v>
      </c>
      <c r="P31" s="7">
        <v>0</v>
      </c>
      <c r="Q31" s="8">
        <v>0</v>
      </c>
      <c r="R31" s="6">
        <v>0</v>
      </c>
      <c r="S31" s="7">
        <v>0</v>
      </c>
      <c r="T31" s="7">
        <v>0</v>
      </c>
      <c r="U31" s="8">
        <v>0</v>
      </c>
      <c r="V31" s="6">
        <v>0</v>
      </c>
      <c r="W31" s="7">
        <v>0</v>
      </c>
      <c r="X31" s="7">
        <v>0</v>
      </c>
      <c r="Y31" s="8">
        <v>0</v>
      </c>
      <c r="Z31" s="6">
        <f t="shared" si="0"/>
        <v>0</v>
      </c>
      <c r="AA31" s="7">
        <f t="shared" si="1"/>
        <v>0</v>
      </c>
      <c r="AB31" s="7">
        <f t="shared" si="2"/>
        <v>0</v>
      </c>
      <c r="AC31" s="8">
        <f t="shared" si="3"/>
        <v>0</v>
      </c>
    </row>
    <row r="32" spans="1:29" ht="26.1" customHeight="1" x14ac:dyDescent="0.25">
      <c r="A32" s="743"/>
      <c r="B32" s="789"/>
      <c r="C32" s="490"/>
      <c r="D32" s="493"/>
      <c r="E32" s="479"/>
      <c r="F32" s="767"/>
      <c r="G32" s="770"/>
      <c r="H32" s="716"/>
      <c r="I32" s="32" t="s">
        <v>41</v>
      </c>
      <c r="J32" s="9">
        <v>0</v>
      </c>
      <c r="K32" s="10">
        <v>0</v>
      </c>
      <c r="L32" s="10">
        <v>0</v>
      </c>
      <c r="M32" s="11">
        <v>0</v>
      </c>
      <c r="N32" s="9">
        <v>0</v>
      </c>
      <c r="O32" s="10">
        <v>0</v>
      </c>
      <c r="P32" s="10">
        <v>0</v>
      </c>
      <c r="Q32" s="11">
        <v>0</v>
      </c>
      <c r="R32" s="9">
        <v>0</v>
      </c>
      <c r="S32" s="10">
        <v>0</v>
      </c>
      <c r="T32" s="10">
        <v>0</v>
      </c>
      <c r="U32" s="11">
        <v>0</v>
      </c>
      <c r="V32" s="9">
        <v>0</v>
      </c>
      <c r="W32" s="10">
        <v>0</v>
      </c>
      <c r="X32" s="10">
        <v>0</v>
      </c>
      <c r="Y32" s="11">
        <v>0</v>
      </c>
      <c r="Z32" s="9">
        <f t="shared" si="0"/>
        <v>0</v>
      </c>
      <c r="AA32" s="10">
        <f t="shared" si="1"/>
        <v>0</v>
      </c>
      <c r="AB32" s="10">
        <f t="shared" si="2"/>
        <v>0</v>
      </c>
      <c r="AC32" s="11">
        <f t="shared" si="3"/>
        <v>0</v>
      </c>
    </row>
    <row r="33" spans="1:29" ht="26.1" customHeight="1" x14ac:dyDescent="0.25">
      <c r="A33" s="743"/>
      <c r="B33" s="789"/>
      <c r="C33" s="490"/>
      <c r="D33" s="493"/>
      <c r="E33" s="479"/>
      <c r="F33" s="767"/>
      <c r="G33" s="770"/>
      <c r="H33" s="715" t="s">
        <v>54</v>
      </c>
      <c r="I33" s="32" t="s">
        <v>42</v>
      </c>
      <c r="J33" s="9">
        <v>0</v>
      </c>
      <c r="K33" s="10">
        <v>0</v>
      </c>
      <c r="L33" s="10">
        <v>0</v>
      </c>
      <c r="M33" s="11">
        <v>0</v>
      </c>
      <c r="N33" s="9">
        <v>0</v>
      </c>
      <c r="O33" s="10">
        <v>0</v>
      </c>
      <c r="P33" s="10">
        <v>0</v>
      </c>
      <c r="Q33" s="11">
        <v>0</v>
      </c>
      <c r="R33" s="9">
        <v>0</v>
      </c>
      <c r="S33" s="10">
        <v>0</v>
      </c>
      <c r="T33" s="10">
        <v>0</v>
      </c>
      <c r="U33" s="11">
        <v>0</v>
      </c>
      <c r="V33" s="9">
        <v>0</v>
      </c>
      <c r="W33" s="10">
        <v>0</v>
      </c>
      <c r="X33" s="10">
        <v>0</v>
      </c>
      <c r="Y33" s="11">
        <v>0</v>
      </c>
      <c r="Z33" s="9">
        <f t="shared" si="0"/>
        <v>0</v>
      </c>
      <c r="AA33" s="10">
        <f t="shared" si="1"/>
        <v>0</v>
      </c>
      <c r="AB33" s="10">
        <f t="shared" si="2"/>
        <v>0</v>
      </c>
      <c r="AC33" s="11">
        <f t="shared" si="3"/>
        <v>0</v>
      </c>
    </row>
    <row r="34" spans="1:29" ht="26.1" customHeight="1" thickBot="1" x14ac:dyDescent="0.3">
      <c r="A34" s="743"/>
      <c r="B34" s="789"/>
      <c r="C34" s="490"/>
      <c r="D34" s="493"/>
      <c r="E34" s="678"/>
      <c r="F34" s="768"/>
      <c r="G34" s="771"/>
      <c r="H34" s="774"/>
      <c r="I34" s="38" t="s">
        <v>21</v>
      </c>
      <c r="J34" s="20">
        <v>0</v>
      </c>
      <c r="K34" s="21">
        <v>0</v>
      </c>
      <c r="L34" s="21">
        <v>0</v>
      </c>
      <c r="M34" s="22">
        <v>0</v>
      </c>
      <c r="N34" s="20">
        <v>0</v>
      </c>
      <c r="O34" s="21">
        <v>0</v>
      </c>
      <c r="P34" s="21">
        <v>0</v>
      </c>
      <c r="Q34" s="22">
        <v>0</v>
      </c>
      <c r="R34" s="20">
        <v>0</v>
      </c>
      <c r="S34" s="21">
        <v>0</v>
      </c>
      <c r="T34" s="21">
        <v>0</v>
      </c>
      <c r="U34" s="22">
        <v>0</v>
      </c>
      <c r="V34" s="20">
        <v>0</v>
      </c>
      <c r="W34" s="21">
        <v>0</v>
      </c>
      <c r="X34" s="21">
        <v>0</v>
      </c>
      <c r="Y34" s="22">
        <v>0</v>
      </c>
      <c r="Z34" s="20">
        <f t="shared" si="0"/>
        <v>0</v>
      </c>
      <c r="AA34" s="21">
        <f t="shared" si="1"/>
        <v>0</v>
      </c>
      <c r="AB34" s="21">
        <f t="shared" si="2"/>
        <v>0</v>
      </c>
      <c r="AC34" s="22">
        <f t="shared" si="3"/>
        <v>0</v>
      </c>
    </row>
    <row r="35" spans="1:29" ht="26.1" customHeight="1" x14ac:dyDescent="0.25">
      <c r="A35" s="743"/>
      <c r="B35" s="789"/>
      <c r="C35" s="490"/>
      <c r="D35" s="493"/>
      <c r="E35" s="478" t="s">
        <v>112</v>
      </c>
      <c r="F35" s="783"/>
      <c r="G35" s="772" t="s">
        <v>113</v>
      </c>
      <c r="H35" s="712" t="s">
        <v>17</v>
      </c>
      <c r="I35" s="31" t="s">
        <v>35</v>
      </c>
      <c r="J35" s="23">
        <v>0</v>
      </c>
      <c r="K35" s="24">
        <v>0</v>
      </c>
      <c r="L35" s="24">
        <v>0</v>
      </c>
      <c r="M35" s="25">
        <v>0</v>
      </c>
      <c r="N35" s="23">
        <v>0</v>
      </c>
      <c r="O35" s="24">
        <v>0</v>
      </c>
      <c r="P35" s="24">
        <v>0</v>
      </c>
      <c r="Q35" s="25">
        <v>0</v>
      </c>
      <c r="R35" s="23">
        <v>0</v>
      </c>
      <c r="S35" s="24">
        <v>0</v>
      </c>
      <c r="T35" s="24">
        <v>0</v>
      </c>
      <c r="U35" s="25">
        <v>0</v>
      </c>
      <c r="V35" s="23">
        <v>0</v>
      </c>
      <c r="W35" s="24">
        <v>0</v>
      </c>
      <c r="X35" s="24">
        <v>0</v>
      </c>
      <c r="Y35" s="25">
        <v>0</v>
      </c>
      <c r="Z35" s="6">
        <f t="shared" si="0"/>
        <v>0</v>
      </c>
      <c r="AA35" s="7">
        <f t="shared" si="1"/>
        <v>0</v>
      </c>
      <c r="AB35" s="7">
        <f t="shared" si="2"/>
        <v>0</v>
      </c>
      <c r="AC35" s="8">
        <f t="shared" si="3"/>
        <v>0</v>
      </c>
    </row>
    <row r="36" spans="1:29" ht="26.1" customHeight="1" x14ac:dyDescent="0.25">
      <c r="A36" s="743"/>
      <c r="B36" s="789"/>
      <c r="C36" s="490"/>
      <c r="D36" s="493"/>
      <c r="E36" s="479"/>
      <c r="F36" s="784"/>
      <c r="G36" s="770"/>
      <c r="H36" s="713"/>
      <c r="I36" s="32" t="s">
        <v>36</v>
      </c>
      <c r="J36" s="9">
        <v>0</v>
      </c>
      <c r="K36" s="10">
        <v>0</v>
      </c>
      <c r="L36" s="10">
        <v>0</v>
      </c>
      <c r="M36" s="11">
        <v>0</v>
      </c>
      <c r="N36" s="9">
        <v>0</v>
      </c>
      <c r="O36" s="10">
        <v>0</v>
      </c>
      <c r="P36" s="10">
        <v>0</v>
      </c>
      <c r="Q36" s="11">
        <v>0</v>
      </c>
      <c r="R36" s="9">
        <v>0</v>
      </c>
      <c r="S36" s="10">
        <v>0</v>
      </c>
      <c r="T36" s="10">
        <v>0</v>
      </c>
      <c r="U36" s="11">
        <v>0</v>
      </c>
      <c r="V36" s="9">
        <v>0</v>
      </c>
      <c r="W36" s="10">
        <v>0</v>
      </c>
      <c r="X36" s="10">
        <v>0</v>
      </c>
      <c r="Y36" s="11">
        <v>0</v>
      </c>
      <c r="Z36" s="9">
        <f t="shared" si="0"/>
        <v>0</v>
      </c>
      <c r="AA36" s="10">
        <f t="shared" si="1"/>
        <v>0</v>
      </c>
      <c r="AB36" s="10">
        <f t="shared" si="2"/>
        <v>0</v>
      </c>
      <c r="AC36" s="11">
        <f t="shared" si="3"/>
        <v>0</v>
      </c>
    </row>
    <row r="37" spans="1:29" ht="26.1" customHeight="1" x14ac:dyDescent="0.25">
      <c r="A37" s="743"/>
      <c r="B37" s="789"/>
      <c r="C37" s="490"/>
      <c r="D37" s="493"/>
      <c r="E37" s="479"/>
      <c r="F37" s="784"/>
      <c r="G37" s="770"/>
      <c r="H37" s="713"/>
      <c r="I37" s="32" t="s">
        <v>37</v>
      </c>
      <c r="J37" s="9">
        <v>0</v>
      </c>
      <c r="K37" s="10">
        <v>0</v>
      </c>
      <c r="L37" s="10">
        <v>0</v>
      </c>
      <c r="M37" s="11">
        <v>0</v>
      </c>
      <c r="N37" s="9">
        <v>0</v>
      </c>
      <c r="O37" s="10">
        <v>0</v>
      </c>
      <c r="P37" s="10">
        <v>0</v>
      </c>
      <c r="Q37" s="11">
        <v>0</v>
      </c>
      <c r="R37" s="9">
        <v>0</v>
      </c>
      <c r="S37" s="10">
        <v>0</v>
      </c>
      <c r="T37" s="10">
        <v>0</v>
      </c>
      <c r="U37" s="11">
        <v>0</v>
      </c>
      <c r="V37" s="9">
        <v>0</v>
      </c>
      <c r="W37" s="10">
        <v>0</v>
      </c>
      <c r="X37" s="10">
        <v>0</v>
      </c>
      <c r="Y37" s="11">
        <v>0</v>
      </c>
      <c r="Z37" s="9">
        <f t="shared" si="0"/>
        <v>0</v>
      </c>
      <c r="AA37" s="10">
        <f t="shared" si="1"/>
        <v>0</v>
      </c>
      <c r="AB37" s="10">
        <f t="shared" si="2"/>
        <v>0</v>
      </c>
      <c r="AC37" s="11">
        <f t="shared" si="3"/>
        <v>0</v>
      </c>
    </row>
    <row r="38" spans="1:29" ht="26.1" customHeight="1" x14ac:dyDescent="0.25">
      <c r="A38" s="743"/>
      <c r="B38" s="789"/>
      <c r="C38" s="490"/>
      <c r="D38" s="493"/>
      <c r="E38" s="479"/>
      <c r="F38" s="784"/>
      <c r="G38" s="770"/>
      <c r="H38" s="713"/>
      <c r="I38" s="32" t="s">
        <v>38</v>
      </c>
      <c r="J38" s="9">
        <v>0</v>
      </c>
      <c r="K38" s="10">
        <v>0</v>
      </c>
      <c r="L38" s="10">
        <v>0</v>
      </c>
      <c r="M38" s="11">
        <v>0</v>
      </c>
      <c r="N38" s="9">
        <v>0</v>
      </c>
      <c r="O38" s="10">
        <v>0</v>
      </c>
      <c r="P38" s="10">
        <v>0</v>
      </c>
      <c r="Q38" s="11">
        <v>0</v>
      </c>
      <c r="R38" s="9">
        <v>0</v>
      </c>
      <c r="S38" s="10">
        <v>0</v>
      </c>
      <c r="T38" s="10">
        <v>0</v>
      </c>
      <c r="U38" s="11">
        <v>0</v>
      </c>
      <c r="V38" s="9">
        <v>0</v>
      </c>
      <c r="W38" s="10">
        <v>0</v>
      </c>
      <c r="X38" s="10">
        <v>0</v>
      </c>
      <c r="Y38" s="11">
        <v>0</v>
      </c>
      <c r="Z38" s="9">
        <f t="shared" si="0"/>
        <v>0</v>
      </c>
      <c r="AA38" s="10">
        <f t="shared" si="1"/>
        <v>0</v>
      </c>
      <c r="AB38" s="10">
        <f t="shared" si="2"/>
        <v>0</v>
      </c>
      <c r="AC38" s="11">
        <f t="shared" si="3"/>
        <v>0</v>
      </c>
    </row>
    <row r="39" spans="1:29" ht="25.5" customHeight="1" thickBot="1" x14ac:dyDescent="0.3">
      <c r="A39" s="743"/>
      <c r="B39" s="789"/>
      <c r="C39" s="490"/>
      <c r="D39" s="493"/>
      <c r="E39" s="479"/>
      <c r="F39" s="784"/>
      <c r="G39" s="770"/>
      <c r="H39" s="713"/>
      <c r="I39" s="33" t="s">
        <v>39</v>
      </c>
      <c r="J39" s="12">
        <v>0</v>
      </c>
      <c r="K39" s="13">
        <v>0</v>
      </c>
      <c r="L39" s="13">
        <v>0</v>
      </c>
      <c r="M39" s="14">
        <v>0</v>
      </c>
      <c r="N39" s="12">
        <v>0</v>
      </c>
      <c r="O39" s="13">
        <v>0</v>
      </c>
      <c r="P39" s="13">
        <v>0</v>
      </c>
      <c r="Q39" s="14">
        <v>0</v>
      </c>
      <c r="R39" s="12">
        <v>0</v>
      </c>
      <c r="S39" s="13">
        <v>0</v>
      </c>
      <c r="T39" s="13">
        <v>0</v>
      </c>
      <c r="U39" s="14">
        <v>0</v>
      </c>
      <c r="V39" s="12">
        <v>0</v>
      </c>
      <c r="W39" s="13">
        <v>0</v>
      </c>
      <c r="X39" s="13">
        <v>0</v>
      </c>
      <c r="Y39" s="14">
        <v>0</v>
      </c>
      <c r="Z39" s="12">
        <f t="shared" si="0"/>
        <v>0</v>
      </c>
      <c r="AA39" s="13">
        <f t="shared" si="1"/>
        <v>0</v>
      </c>
      <c r="AB39" s="13">
        <f t="shared" si="2"/>
        <v>0</v>
      </c>
      <c r="AC39" s="14">
        <f t="shared" si="3"/>
        <v>0</v>
      </c>
    </row>
    <row r="40" spans="1:29" ht="39" customHeight="1" thickBot="1" x14ac:dyDescent="0.3">
      <c r="A40" s="743"/>
      <c r="B40" s="789"/>
      <c r="C40" s="490"/>
      <c r="D40" s="493"/>
      <c r="E40" s="479"/>
      <c r="F40" s="784"/>
      <c r="G40" s="770"/>
      <c r="H40" s="714"/>
      <c r="I40" s="34" t="s">
        <v>50</v>
      </c>
      <c r="J40" s="35">
        <v>0</v>
      </c>
      <c r="K40" s="36">
        <v>0</v>
      </c>
      <c r="L40" s="36">
        <v>0</v>
      </c>
      <c r="M40" s="37">
        <v>0</v>
      </c>
      <c r="N40" s="35">
        <v>0</v>
      </c>
      <c r="O40" s="36">
        <v>0</v>
      </c>
      <c r="P40" s="36">
        <v>0</v>
      </c>
      <c r="Q40" s="37">
        <v>0</v>
      </c>
      <c r="R40" s="35">
        <v>0</v>
      </c>
      <c r="S40" s="36">
        <v>0</v>
      </c>
      <c r="T40" s="36">
        <v>0</v>
      </c>
      <c r="U40" s="37">
        <v>0</v>
      </c>
      <c r="V40" s="35">
        <v>0</v>
      </c>
      <c r="W40" s="36">
        <v>0</v>
      </c>
      <c r="X40" s="36">
        <v>0</v>
      </c>
      <c r="Y40" s="37">
        <v>0</v>
      </c>
      <c r="Z40" s="35">
        <f t="shared" si="0"/>
        <v>0</v>
      </c>
      <c r="AA40" s="36">
        <f t="shared" si="1"/>
        <v>0</v>
      </c>
      <c r="AB40" s="36">
        <f t="shared" si="2"/>
        <v>0</v>
      </c>
      <c r="AC40" s="37">
        <f t="shared" si="3"/>
        <v>0</v>
      </c>
    </row>
    <row r="41" spans="1:29" ht="26.1" customHeight="1" x14ac:dyDescent="0.25">
      <c r="A41" s="743"/>
      <c r="B41" s="789"/>
      <c r="C41" s="490"/>
      <c r="D41" s="493"/>
      <c r="E41" s="479"/>
      <c r="F41" s="784"/>
      <c r="G41" s="770"/>
      <c r="H41" s="715" t="s">
        <v>18</v>
      </c>
      <c r="I41" s="32" t="s">
        <v>19</v>
      </c>
      <c r="J41" s="6">
        <v>0</v>
      </c>
      <c r="K41" s="7">
        <v>0</v>
      </c>
      <c r="L41" s="7">
        <v>0</v>
      </c>
      <c r="M41" s="8">
        <v>0</v>
      </c>
      <c r="N41" s="6">
        <v>0</v>
      </c>
      <c r="O41" s="7">
        <v>0</v>
      </c>
      <c r="P41" s="7">
        <v>0</v>
      </c>
      <c r="Q41" s="8">
        <v>0</v>
      </c>
      <c r="R41" s="6">
        <v>0</v>
      </c>
      <c r="S41" s="7">
        <v>0</v>
      </c>
      <c r="T41" s="7">
        <v>0</v>
      </c>
      <c r="U41" s="8">
        <v>0</v>
      </c>
      <c r="V41" s="6">
        <v>0</v>
      </c>
      <c r="W41" s="7">
        <v>0</v>
      </c>
      <c r="X41" s="7">
        <v>0</v>
      </c>
      <c r="Y41" s="8">
        <v>0</v>
      </c>
      <c r="Z41" s="6">
        <f t="shared" si="0"/>
        <v>0</v>
      </c>
      <c r="AA41" s="7">
        <f t="shared" si="1"/>
        <v>0</v>
      </c>
      <c r="AB41" s="7">
        <f t="shared" si="2"/>
        <v>0</v>
      </c>
      <c r="AC41" s="8">
        <f t="shared" si="3"/>
        <v>0</v>
      </c>
    </row>
    <row r="42" spans="1:29" ht="26.1" customHeight="1" x14ac:dyDescent="0.25">
      <c r="A42" s="743"/>
      <c r="B42" s="789"/>
      <c r="C42" s="490"/>
      <c r="D42" s="493"/>
      <c r="E42" s="479"/>
      <c r="F42" s="784"/>
      <c r="G42" s="770"/>
      <c r="H42" s="716"/>
      <c r="I42" s="32" t="s">
        <v>41</v>
      </c>
      <c r="J42" s="9">
        <v>0</v>
      </c>
      <c r="K42" s="10">
        <v>0</v>
      </c>
      <c r="L42" s="10">
        <v>0</v>
      </c>
      <c r="M42" s="11">
        <v>0</v>
      </c>
      <c r="N42" s="9">
        <v>0</v>
      </c>
      <c r="O42" s="10">
        <v>0</v>
      </c>
      <c r="P42" s="10">
        <v>0</v>
      </c>
      <c r="Q42" s="11">
        <v>0</v>
      </c>
      <c r="R42" s="9">
        <v>0</v>
      </c>
      <c r="S42" s="10">
        <v>0</v>
      </c>
      <c r="T42" s="10">
        <v>0</v>
      </c>
      <c r="U42" s="11">
        <v>0</v>
      </c>
      <c r="V42" s="9">
        <v>0</v>
      </c>
      <c r="W42" s="10">
        <v>0</v>
      </c>
      <c r="X42" s="10">
        <v>0</v>
      </c>
      <c r="Y42" s="11">
        <v>0</v>
      </c>
      <c r="Z42" s="9">
        <f t="shared" si="0"/>
        <v>0</v>
      </c>
      <c r="AA42" s="10">
        <f t="shared" si="1"/>
        <v>0</v>
      </c>
      <c r="AB42" s="10">
        <f t="shared" si="2"/>
        <v>0</v>
      </c>
      <c r="AC42" s="11">
        <f t="shared" si="3"/>
        <v>0</v>
      </c>
    </row>
    <row r="43" spans="1:29" ht="26.1" customHeight="1" x14ac:dyDescent="0.25">
      <c r="A43" s="743"/>
      <c r="B43" s="789"/>
      <c r="C43" s="490"/>
      <c r="D43" s="493"/>
      <c r="E43" s="479"/>
      <c r="F43" s="784"/>
      <c r="G43" s="770"/>
      <c r="H43" s="715" t="s">
        <v>54</v>
      </c>
      <c r="I43" s="32" t="s">
        <v>42</v>
      </c>
      <c r="J43" s="9">
        <v>0</v>
      </c>
      <c r="K43" s="10">
        <v>0</v>
      </c>
      <c r="L43" s="10">
        <v>0</v>
      </c>
      <c r="M43" s="11">
        <v>0</v>
      </c>
      <c r="N43" s="9">
        <v>0</v>
      </c>
      <c r="O43" s="10">
        <v>0</v>
      </c>
      <c r="P43" s="10">
        <v>0</v>
      </c>
      <c r="Q43" s="11">
        <v>0</v>
      </c>
      <c r="R43" s="9">
        <v>0</v>
      </c>
      <c r="S43" s="10">
        <v>0</v>
      </c>
      <c r="T43" s="10">
        <v>0</v>
      </c>
      <c r="U43" s="11">
        <v>0</v>
      </c>
      <c r="V43" s="9">
        <v>0</v>
      </c>
      <c r="W43" s="10">
        <v>0</v>
      </c>
      <c r="X43" s="10">
        <v>0</v>
      </c>
      <c r="Y43" s="11">
        <v>0</v>
      </c>
      <c r="Z43" s="9">
        <f t="shared" si="0"/>
        <v>0</v>
      </c>
      <c r="AA43" s="10">
        <f t="shared" si="1"/>
        <v>0</v>
      </c>
      <c r="AB43" s="10">
        <f t="shared" si="2"/>
        <v>0</v>
      </c>
      <c r="AC43" s="11">
        <f t="shared" si="3"/>
        <v>0</v>
      </c>
    </row>
    <row r="44" spans="1:29" ht="26.1" customHeight="1" thickBot="1" x14ac:dyDescent="0.3">
      <c r="A44" s="762"/>
      <c r="B44" s="790"/>
      <c r="C44" s="761"/>
      <c r="D44" s="494"/>
      <c r="E44" s="480"/>
      <c r="F44" s="785"/>
      <c r="G44" s="773"/>
      <c r="H44" s="717"/>
      <c r="I44" s="38" t="s">
        <v>21</v>
      </c>
      <c r="J44" s="20">
        <v>0</v>
      </c>
      <c r="K44" s="21">
        <v>0</v>
      </c>
      <c r="L44" s="21">
        <v>0</v>
      </c>
      <c r="M44" s="22">
        <v>0</v>
      </c>
      <c r="N44" s="20">
        <v>0</v>
      </c>
      <c r="O44" s="21">
        <v>0</v>
      </c>
      <c r="P44" s="21">
        <v>0</v>
      </c>
      <c r="Q44" s="22">
        <v>0</v>
      </c>
      <c r="R44" s="20">
        <v>0</v>
      </c>
      <c r="S44" s="21">
        <v>0</v>
      </c>
      <c r="T44" s="21">
        <v>0</v>
      </c>
      <c r="U44" s="22">
        <v>0</v>
      </c>
      <c r="V44" s="20">
        <v>0</v>
      </c>
      <c r="W44" s="21">
        <v>0</v>
      </c>
      <c r="X44" s="21">
        <v>0</v>
      </c>
      <c r="Y44" s="22">
        <v>0</v>
      </c>
      <c r="Z44" s="20">
        <f t="shared" si="0"/>
        <v>0</v>
      </c>
      <c r="AA44" s="21">
        <f t="shared" si="1"/>
        <v>0</v>
      </c>
      <c r="AB44" s="21">
        <f t="shared" si="2"/>
        <v>0</v>
      </c>
      <c r="AC44" s="22">
        <f t="shared" si="3"/>
        <v>0</v>
      </c>
    </row>
  </sheetData>
  <mergeCells count="46">
    <mergeCell ref="H43:H44"/>
    <mergeCell ref="E35:E44"/>
    <mergeCell ref="G35:G44"/>
    <mergeCell ref="F35:F44"/>
    <mergeCell ref="A8:E8"/>
    <mergeCell ref="B9:C9"/>
    <mergeCell ref="D9:E9"/>
    <mergeCell ref="B10:C10"/>
    <mergeCell ref="D10:E10"/>
    <mergeCell ref="D15:D44"/>
    <mergeCell ref="C15:C44"/>
    <mergeCell ref="B15:B44"/>
    <mergeCell ref="A15:A44"/>
    <mergeCell ref="F12:F14"/>
    <mergeCell ref="G12:G14"/>
    <mergeCell ref="H12:H14"/>
    <mergeCell ref="Z12:AC12"/>
    <mergeCell ref="J13:M13"/>
    <mergeCell ref="N13:Q13"/>
    <mergeCell ref="R13:U13"/>
    <mergeCell ref="Z13:AC13"/>
    <mergeCell ref="N12:Q12"/>
    <mergeCell ref="J12:M12"/>
    <mergeCell ref="R12:U12"/>
    <mergeCell ref="V12:Y12"/>
    <mergeCell ref="V13:Y13"/>
    <mergeCell ref="I12:I14"/>
    <mergeCell ref="A12:A14"/>
    <mergeCell ref="B12:B14"/>
    <mergeCell ref="C12:C14"/>
    <mergeCell ref="D12:D14"/>
    <mergeCell ref="E12:E14"/>
    <mergeCell ref="H35:H40"/>
    <mergeCell ref="H41:H42"/>
    <mergeCell ref="H15:H20"/>
    <mergeCell ref="H21:H22"/>
    <mergeCell ref="H23:H24"/>
    <mergeCell ref="E25:E34"/>
    <mergeCell ref="F25:F34"/>
    <mergeCell ref="G25:G34"/>
    <mergeCell ref="G15:G24"/>
    <mergeCell ref="H25:H30"/>
    <mergeCell ref="H31:H32"/>
    <mergeCell ref="H33:H34"/>
    <mergeCell ref="F15:F24"/>
    <mergeCell ref="E15:E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D70" zoomScale="40" zoomScaleNormal="40" workbookViewId="0">
      <selection activeCell="F123" sqref="F123"/>
    </sheetView>
  </sheetViews>
  <sheetFormatPr baseColWidth="10" defaultRowHeight="21" x14ac:dyDescent="0.25"/>
  <cols>
    <col min="1" max="1" width="33" style="146" customWidth="1"/>
    <col min="2" max="2" width="19.140625" style="146" customWidth="1"/>
    <col min="3" max="3" width="34.42578125" style="146" customWidth="1"/>
    <col min="4" max="4" width="51.28515625" style="146" customWidth="1"/>
    <col min="5" max="5" width="35.42578125" style="146" customWidth="1"/>
    <col min="6" max="6" width="20.85546875" style="146" customWidth="1"/>
    <col min="7" max="7" width="30.5703125" style="146" customWidth="1"/>
    <col min="8" max="9" width="36.28515625" style="146" customWidth="1"/>
    <col min="10" max="10" width="14.140625" style="146" customWidth="1"/>
    <col min="11" max="11" width="14.42578125" style="146" customWidth="1"/>
    <col min="12" max="12" width="11.5703125" style="146" customWidth="1"/>
    <col min="13" max="13" width="12.5703125" style="146" customWidth="1"/>
    <col min="14" max="14" width="13.7109375" style="146" customWidth="1"/>
    <col min="15" max="15" width="13.42578125" style="146" customWidth="1"/>
    <col min="16" max="16" width="10.42578125" style="146" customWidth="1"/>
    <col min="17" max="17" width="14.28515625" style="146" customWidth="1"/>
    <col min="18" max="18" width="12.42578125" style="146" customWidth="1"/>
    <col min="19" max="19" width="14.140625" style="146" customWidth="1"/>
    <col min="20" max="20" width="11.28515625" style="146" customWidth="1"/>
    <col min="21" max="21" width="13.42578125" style="146" customWidth="1"/>
    <col min="22" max="22" width="13.7109375" style="146" customWidth="1"/>
    <col min="23" max="23" width="14" style="146" customWidth="1"/>
    <col min="24" max="24" width="13.7109375" style="146" customWidth="1"/>
    <col min="25" max="25" width="12.28515625" style="146" customWidth="1"/>
    <col min="26" max="26" width="12.5703125" style="146" customWidth="1"/>
    <col min="27" max="27" width="12.7109375" style="146" customWidth="1"/>
    <col min="28" max="28" width="13.140625" style="146" customWidth="1"/>
    <col min="29" max="29" width="14.140625" style="146" customWidth="1"/>
    <col min="30" max="260" width="11.42578125" style="146"/>
    <col min="261" max="261" width="27" style="146" customWidth="1"/>
    <col min="262" max="262" width="18.5703125" style="146" customWidth="1"/>
    <col min="263" max="263" width="36.140625" style="146" customWidth="1"/>
    <col min="264" max="264" width="40.140625" style="146" customWidth="1"/>
    <col min="265" max="267" width="33.42578125" style="146" customWidth="1"/>
    <col min="268" max="268" width="29.140625" style="146" customWidth="1"/>
    <col min="269" max="269" width="36.28515625" style="146" customWidth="1"/>
    <col min="270" max="271" width="16.42578125" style="146" customWidth="1"/>
    <col min="272" max="272" width="13" style="146" customWidth="1"/>
    <col min="273" max="273" width="14" style="146" customWidth="1"/>
    <col min="274" max="274" width="16" style="146" customWidth="1"/>
    <col min="275" max="275" width="19.140625" style="146" customWidth="1"/>
    <col min="276" max="276" width="14.42578125" style="146" customWidth="1"/>
    <col min="277" max="277" width="17.140625" style="146" customWidth="1"/>
    <col min="278" max="278" width="14.140625" style="146" customWidth="1"/>
    <col min="279" max="279" width="15.5703125" style="146" customWidth="1"/>
    <col min="280" max="280" width="13.85546875" style="146" customWidth="1"/>
    <col min="281" max="281" width="14.85546875" style="146" customWidth="1"/>
    <col min="282" max="282" width="13.42578125" style="146" customWidth="1"/>
    <col min="283" max="283" width="14.140625" style="146" customWidth="1"/>
    <col min="284" max="284" width="13.140625" style="146" customWidth="1"/>
    <col min="285" max="285" width="14.140625" style="146" customWidth="1"/>
    <col min="286" max="516" width="11.42578125" style="146"/>
    <col min="517" max="517" width="27" style="146" customWidth="1"/>
    <col min="518" max="518" width="18.5703125" style="146" customWidth="1"/>
    <col min="519" max="519" width="36.140625" style="146" customWidth="1"/>
    <col min="520" max="520" width="40.140625" style="146" customWidth="1"/>
    <col min="521" max="523" width="33.42578125" style="146" customWidth="1"/>
    <col min="524" max="524" width="29.140625" style="146" customWidth="1"/>
    <col min="525" max="525" width="36.28515625" style="146" customWidth="1"/>
    <col min="526" max="527" width="16.42578125" style="146" customWidth="1"/>
    <col min="528" max="528" width="13" style="146" customWidth="1"/>
    <col min="529" max="529" width="14" style="146" customWidth="1"/>
    <col min="530" max="530" width="16" style="146" customWidth="1"/>
    <col min="531" max="531" width="19.140625" style="146" customWidth="1"/>
    <col min="532" max="532" width="14.42578125" style="146" customWidth="1"/>
    <col min="533" max="533" width="17.140625" style="146" customWidth="1"/>
    <col min="534" max="534" width="14.140625" style="146" customWidth="1"/>
    <col min="535" max="535" width="15.5703125" style="146" customWidth="1"/>
    <col min="536" max="536" width="13.85546875" style="146" customWidth="1"/>
    <col min="537" max="537" width="14.85546875" style="146" customWidth="1"/>
    <col min="538" max="538" width="13.42578125" style="146" customWidth="1"/>
    <col min="539" max="539" width="14.140625" style="146" customWidth="1"/>
    <col min="540" max="540" width="13.140625" style="146" customWidth="1"/>
    <col min="541" max="541" width="14.140625" style="146" customWidth="1"/>
    <col min="542" max="772" width="11.42578125" style="146"/>
    <col min="773" max="773" width="27" style="146" customWidth="1"/>
    <col min="774" max="774" width="18.5703125" style="146" customWidth="1"/>
    <col min="775" max="775" width="36.140625" style="146" customWidth="1"/>
    <col min="776" max="776" width="40.140625" style="146" customWidth="1"/>
    <col min="777" max="779" width="33.42578125" style="146" customWidth="1"/>
    <col min="780" max="780" width="29.140625" style="146" customWidth="1"/>
    <col min="781" max="781" width="36.28515625" style="146" customWidth="1"/>
    <col min="782" max="783" width="16.42578125" style="146" customWidth="1"/>
    <col min="784" max="784" width="13" style="146" customWidth="1"/>
    <col min="785" max="785" width="14" style="146" customWidth="1"/>
    <col min="786" max="786" width="16" style="146" customWidth="1"/>
    <col min="787" max="787" width="19.140625" style="146" customWidth="1"/>
    <col min="788" max="788" width="14.42578125" style="146" customWidth="1"/>
    <col min="789" max="789" width="17.140625" style="146" customWidth="1"/>
    <col min="790" max="790" width="14.140625" style="146" customWidth="1"/>
    <col min="791" max="791" width="15.5703125" style="146" customWidth="1"/>
    <col min="792" max="792" width="13.85546875" style="146" customWidth="1"/>
    <col min="793" max="793" width="14.85546875" style="146" customWidth="1"/>
    <col min="794" max="794" width="13.42578125" style="146" customWidth="1"/>
    <col min="795" max="795" width="14.140625" style="146" customWidth="1"/>
    <col min="796" max="796" width="13.140625" style="146" customWidth="1"/>
    <col min="797" max="797" width="14.140625" style="146" customWidth="1"/>
    <col min="798" max="1028" width="11.42578125" style="146"/>
    <col min="1029" max="1029" width="27" style="146" customWidth="1"/>
    <col min="1030" max="1030" width="18.5703125" style="146" customWidth="1"/>
    <col min="1031" max="1031" width="36.140625" style="146" customWidth="1"/>
    <col min="1032" max="1032" width="40.140625" style="146" customWidth="1"/>
    <col min="1033" max="1035" width="33.42578125" style="146" customWidth="1"/>
    <col min="1036" max="1036" width="29.140625" style="146" customWidth="1"/>
    <col min="1037" max="1037" width="36.28515625" style="146" customWidth="1"/>
    <col min="1038" max="1039" width="16.42578125" style="146" customWidth="1"/>
    <col min="1040" max="1040" width="13" style="146" customWidth="1"/>
    <col min="1041" max="1041" width="14" style="146" customWidth="1"/>
    <col min="1042" max="1042" width="16" style="146" customWidth="1"/>
    <col min="1043" max="1043" width="19.140625" style="146" customWidth="1"/>
    <col min="1044" max="1044" width="14.42578125" style="146" customWidth="1"/>
    <col min="1045" max="1045" width="17.140625" style="146" customWidth="1"/>
    <col min="1046" max="1046" width="14.140625" style="146" customWidth="1"/>
    <col min="1047" max="1047" width="15.5703125" style="146" customWidth="1"/>
    <col min="1048" max="1048" width="13.85546875" style="146" customWidth="1"/>
    <col min="1049" max="1049" width="14.85546875" style="146" customWidth="1"/>
    <col min="1050" max="1050" width="13.42578125" style="146" customWidth="1"/>
    <col min="1051" max="1051" width="14.140625" style="146" customWidth="1"/>
    <col min="1052" max="1052" width="13.140625" style="146" customWidth="1"/>
    <col min="1053" max="1053" width="14.140625" style="146" customWidth="1"/>
    <col min="1054" max="1284" width="11.42578125" style="146"/>
    <col min="1285" max="1285" width="27" style="146" customWidth="1"/>
    <col min="1286" max="1286" width="18.5703125" style="146" customWidth="1"/>
    <col min="1287" max="1287" width="36.140625" style="146" customWidth="1"/>
    <col min="1288" max="1288" width="40.140625" style="146" customWidth="1"/>
    <col min="1289" max="1291" width="33.42578125" style="146" customWidth="1"/>
    <col min="1292" max="1292" width="29.140625" style="146" customWidth="1"/>
    <col min="1293" max="1293" width="36.28515625" style="146" customWidth="1"/>
    <col min="1294" max="1295" width="16.42578125" style="146" customWidth="1"/>
    <col min="1296" max="1296" width="13" style="146" customWidth="1"/>
    <col min="1297" max="1297" width="14" style="146" customWidth="1"/>
    <col min="1298" max="1298" width="16" style="146" customWidth="1"/>
    <col min="1299" max="1299" width="19.140625" style="146" customWidth="1"/>
    <col min="1300" max="1300" width="14.42578125" style="146" customWidth="1"/>
    <col min="1301" max="1301" width="17.140625" style="146" customWidth="1"/>
    <col min="1302" max="1302" width="14.140625" style="146" customWidth="1"/>
    <col min="1303" max="1303" width="15.5703125" style="146" customWidth="1"/>
    <col min="1304" max="1304" width="13.85546875" style="146" customWidth="1"/>
    <col min="1305" max="1305" width="14.85546875" style="146" customWidth="1"/>
    <col min="1306" max="1306" width="13.42578125" style="146" customWidth="1"/>
    <col min="1307" max="1307" width="14.140625" style="146" customWidth="1"/>
    <col min="1308" max="1308" width="13.140625" style="146" customWidth="1"/>
    <col min="1309" max="1309" width="14.140625" style="146" customWidth="1"/>
    <col min="1310" max="1540" width="11.42578125" style="146"/>
    <col min="1541" max="1541" width="27" style="146" customWidth="1"/>
    <col min="1542" max="1542" width="18.5703125" style="146" customWidth="1"/>
    <col min="1543" max="1543" width="36.140625" style="146" customWidth="1"/>
    <col min="1544" max="1544" width="40.140625" style="146" customWidth="1"/>
    <col min="1545" max="1547" width="33.42578125" style="146" customWidth="1"/>
    <col min="1548" max="1548" width="29.140625" style="146" customWidth="1"/>
    <col min="1549" max="1549" width="36.28515625" style="146" customWidth="1"/>
    <col min="1550" max="1551" width="16.42578125" style="146" customWidth="1"/>
    <col min="1552" max="1552" width="13" style="146" customWidth="1"/>
    <col min="1553" max="1553" width="14" style="146" customWidth="1"/>
    <col min="1554" max="1554" width="16" style="146" customWidth="1"/>
    <col min="1555" max="1555" width="19.140625" style="146" customWidth="1"/>
    <col min="1556" max="1556" width="14.42578125" style="146" customWidth="1"/>
    <col min="1557" max="1557" width="17.140625" style="146" customWidth="1"/>
    <col min="1558" max="1558" width="14.140625" style="146" customWidth="1"/>
    <col min="1559" max="1559" width="15.5703125" style="146" customWidth="1"/>
    <col min="1560" max="1560" width="13.85546875" style="146" customWidth="1"/>
    <col min="1561" max="1561" width="14.85546875" style="146" customWidth="1"/>
    <col min="1562" max="1562" width="13.42578125" style="146" customWidth="1"/>
    <col min="1563" max="1563" width="14.140625" style="146" customWidth="1"/>
    <col min="1564" max="1564" width="13.140625" style="146" customWidth="1"/>
    <col min="1565" max="1565" width="14.140625" style="146" customWidth="1"/>
    <col min="1566" max="1796" width="11.42578125" style="146"/>
    <col min="1797" max="1797" width="27" style="146" customWidth="1"/>
    <col min="1798" max="1798" width="18.5703125" style="146" customWidth="1"/>
    <col min="1799" max="1799" width="36.140625" style="146" customWidth="1"/>
    <col min="1800" max="1800" width="40.140625" style="146" customWidth="1"/>
    <col min="1801" max="1803" width="33.42578125" style="146" customWidth="1"/>
    <col min="1804" max="1804" width="29.140625" style="146" customWidth="1"/>
    <col min="1805" max="1805" width="36.28515625" style="146" customWidth="1"/>
    <col min="1806" max="1807" width="16.42578125" style="146" customWidth="1"/>
    <col min="1808" max="1808" width="13" style="146" customWidth="1"/>
    <col min="1809" max="1809" width="14" style="146" customWidth="1"/>
    <col min="1810" max="1810" width="16" style="146" customWidth="1"/>
    <col min="1811" max="1811" width="19.140625" style="146" customWidth="1"/>
    <col min="1812" max="1812" width="14.42578125" style="146" customWidth="1"/>
    <col min="1813" max="1813" width="17.140625" style="146" customWidth="1"/>
    <col min="1814" max="1814" width="14.140625" style="146" customWidth="1"/>
    <col min="1815" max="1815" width="15.5703125" style="146" customWidth="1"/>
    <col min="1816" max="1816" width="13.85546875" style="146" customWidth="1"/>
    <col min="1817" max="1817" width="14.85546875" style="146" customWidth="1"/>
    <col min="1818" max="1818" width="13.42578125" style="146" customWidth="1"/>
    <col min="1819" max="1819" width="14.140625" style="146" customWidth="1"/>
    <col min="1820" max="1820" width="13.140625" style="146" customWidth="1"/>
    <col min="1821" max="1821" width="14.140625" style="146" customWidth="1"/>
    <col min="1822" max="2052" width="11.42578125" style="146"/>
    <col min="2053" max="2053" width="27" style="146" customWidth="1"/>
    <col min="2054" max="2054" width="18.5703125" style="146" customWidth="1"/>
    <col min="2055" max="2055" width="36.140625" style="146" customWidth="1"/>
    <col min="2056" max="2056" width="40.140625" style="146" customWidth="1"/>
    <col min="2057" max="2059" width="33.42578125" style="146" customWidth="1"/>
    <col min="2060" max="2060" width="29.140625" style="146" customWidth="1"/>
    <col min="2061" max="2061" width="36.28515625" style="146" customWidth="1"/>
    <col min="2062" max="2063" width="16.42578125" style="146" customWidth="1"/>
    <col min="2064" max="2064" width="13" style="146" customWidth="1"/>
    <col min="2065" max="2065" width="14" style="146" customWidth="1"/>
    <col min="2066" max="2066" width="16" style="146" customWidth="1"/>
    <col min="2067" max="2067" width="19.140625" style="146" customWidth="1"/>
    <col min="2068" max="2068" width="14.42578125" style="146" customWidth="1"/>
    <col min="2069" max="2069" width="17.140625" style="146" customWidth="1"/>
    <col min="2070" max="2070" width="14.140625" style="146" customWidth="1"/>
    <col min="2071" max="2071" width="15.5703125" style="146" customWidth="1"/>
    <col min="2072" max="2072" width="13.85546875" style="146" customWidth="1"/>
    <col min="2073" max="2073" width="14.85546875" style="146" customWidth="1"/>
    <col min="2074" max="2074" width="13.42578125" style="146" customWidth="1"/>
    <col min="2075" max="2075" width="14.140625" style="146" customWidth="1"/>
    <col min="2076" max="2076" width="13.140625" style="146" customWidth="1"/>
    <col min="2077" max="2077" width="14.140625" style="146" customWidth="1"/>
    <col min="2078" max="2308" width="11.42578125" style="146"/>
    <col min="2309" max="2309" width="27" style="146" customWidth="1"/>
    <col min="2310" max="2310" width="18.5703125" style="146" customWidth="1"/>
    <col min="2311" max="2311" width="36.140625" style="146" customWidth="1"/>
    <col min="2312" max="2312" width="40.140625" style="146" customWidth="1"/>
    <col min="2313" max="2315" width="33.42578125" style="146" customWidth="1"/>
    <col min="2316" max="2316" width="29.140625" style="146" customWidth="1"/>
    <col min="2317" max="2317" width="36.28515625" style="146" customWidth="1"/>
    <col min="2318" max="2319" width="16.42578125" style="146" customWidth="1"/>
    <col min="2320" max="2320" width="13" style="146" customWidth="1"/>
    <col min="2321" max="2321" width="14" style="146" customWidth="1"/>
    <col min="2322" max="2322" width="16" style="146" customWidth="1"/>
    <col min="2323" max="2323" width="19.140625" style="146" customWidth="1"/>
    <col min="2324" max="2324" width="14.42578125" style="146" customWidth="1"/>
    <col min="2325" max="2325" width="17.140625" style="146" customWidth="1"/>
    <col min="2326" max="2326" width="14.140625" style="146" customWidth="1"/>
    <col min="2327" max="2327" width="15.5703125" style="146" customWidth="1"/>
    <col min="2328" max="2328" width="13.85546875" style="146" customWidth="1"/>
    <col min="2329" max="2329" width="14.85546875" style="146" customWidth="1"/>
    <col min="2330" max="2330" width="13.42578125" style="146" customWidth="1"/>
    <col min="2331" max="2331" width="14.140625" style="146" customWidth="1"/>
    <col min="2332" max="2332" width="13.140625" style="146" customWidth="1"/>
    <col min="2333" max="2333" width="14.140625" style="146" customWidth="1"/>
    <col min="2334" max="2564" width="11.42578125" style="146"/>
    <col min="2565" max="2565" width="27" style="146" customWidth="1"/>
    <col min="2566" max="2566" width="18.5703125" style="146" customWidth="1"/>
    <col min="2567" max="2567" width="36.140625" style="146" customWidth="1"/>
    <col min="2568" max="2568" width="40.140625" style="146" customWidth="1"/>
    <col min="2569" max="2571" width="33.42578125" style="146" customWidth="1"/>
    <col min="2572" max="2572" width="29.140625" style="146" customWidth="1"/>
    <col min="2573" max="2573" width="36.28515625" style="146" customWidth="1"/>
    <col min="2574" max="2575" width="16.42578125" style="146" customWidth="1"/>
    <col min="2576" max="2576" width="13" style="146" customWidth="1"/>
    <col min="2577" max="2577" width="14" style="146" customWidth="1"/>
    <col min="2578" max="2578" width="16" style="146" customWidth="1"/>
    <col min="2579" max="2579" width="19.140625" style="146" customWidth="1"/>
    <col min="2580" max="2580" width="14.42578125" style="146" customWidth="1"/>
    <col min="2581" max="2581" width="17.140625" style="146" customWidth="1"/>
    <col min="2582" max="2582" width="14.140625" style="146" customWidth="1"/>
    <col min="2583" max="2583" width="15.5703125" style="146" customWidth="1"/>
    <col min="2584" max="2584" width="13.85546875" style="146" customWidth="1"/>
    <col min="2585" max="2585" width="14.85546875" style="146" customWidth="1"/>
    <col min="2586" max="2586" width="13.42578125" style="146" customWidth="1"/>
    <col min="2587" max="2587" width="14.140625" style="146" customWidth="1"/>
    <col min="2588" max="2588" width="13.140625" style="146" customWidth="1"/>
    <col min="2589" max="2589" width="14.140625" style="146" customWidth="1"/>
    <col min="2590" max="2820" width="11.42578125" style="146"/>
    <col min="2821" max="2821" width="27" style="146" customWidth="1"/>
    <col min="2822" max="2822" width="18.5703125" style="146" customWidth="1"/>
    <col min="2823" max="2823" width="36.140625" style="146" customWidth="1"/>
    <col min="2824" max="2824" width="40.140625" style="146" customWidth="1"/>
    <col min="2825" max="2827" width="33.42578125" style="146" customWidth="1"/>
    <col min="2828" max="2828" width="29.140625" style="146" customWidth="1"/>
    <col min="2829" max="2829" width="36.28515625" style="146" customWidth="1"/>
    <col min="2830" max="2831" width="16.42578125" style="146" customWidth="1"/>
    <col min="2832" max="2832" width="13" style="146" customWidth="1"/>
    <col min="2833" max="2833" width="14" style="146" customWidth="1"/>
    <col min="2834" max="2834" width="16" style="146" customWidth="1"/>
    <col min="2835" max="2835" width="19.140625" style="146" customWidth="1"/>
    <col min="2836" max="2836" width="14.42578125" style="146" customWidth="1"/>
    <col min="2837" max="2837" width="17.140625" style="146" customWidth="1"/>
    <col min="2838" max="2838" width="14.140625" style="146" customWidth="1"/>
    <col min="2839" max="2839" width="15.5703125" style="146" customWidth="1"/>
    <col min="2840" max="2840" width="13.85546875" style="146" customWidth="1"/>
    <col min="2841" max="2841" width="14.85546875" style="146" customWidth="1"/>
    <col min="2842" max="2842" width="13.42578125" style="146" customWidth="1"/>
    <col min="2843" max="2843" width="14.140625" style="146" customWidth="1"/>
    <col min="2844" max="2844" width="13.140625" style="146" customWidth="1"/>
    <col min="2845" max="2845" width="14.140625" style="146" customWidth="1"/>
    <col min="2846" max="3076" width="11.42578125" style="146"/>
    <col min="3077" max="3077" width="27" style="146" customWidth="1"/>
    <col min="3078" max="3078" width="18.5703125" style="146" customWidth="1"/>
    <col min="3079" max="3079" width="36.140625" style="146" customWidth="1"/>
    <col min="3080" max="3080" width="40.140625" style="146" customWidth="1"/>
    <col min="3081" max="3083" width="33.42578125" style="146" customWidth="1"/>
    <col min="3084" max="3084" width="29.140625" style="146" customWidth="1"/>
    <col min="3085" max="3085" width="36.28515625" style="146" customWidth="1"/>
    <col min="3086" max="3087" width="16.42578125" style="146" customWidth="1"/>
    <col min="3088" max="3088" width="13" style="146" customWidth="1"/>
    <col min="3089" max="3089" width="14" style="146" customWidth="1"/>
    <col min="3090" max="3090" width="16" style="146" customWidth="1"/>
    <col min="3091" max="3091" width="19.140625" style="146" customWidth="1"/>
    <col min="3092" max="3092" width="14.42578125" style="146" customWidth="1"/>
    <col min="3093" max="3093" width="17.140625" style="146" customWidth="1"/>
    <col min="3094" max="3094" width="14.140625" style="146" customWidth="1"/>
    <col min="3095" max="3095" width="15.5703125" style="146" customWidth="1"/>
    <col min="3096" max="3096" width="13.85546875" style="146" customWidth="1"/>
    <col min="3097" max="3097" width="14.85546875" style="146" customWidth="1"/>
    <col min="3098" max="3098" width="13.42578125" style="146" customWidth="1"/>
    <col min="3099" max="3099" width="14.140625" style="146" customWidth="1"/>
    <col min="3100" max="3100" width="13.140625" style="146" customWidth="1"/>
    <col min="3101" max="3101" width="14.140625" style="146" customWidth="1"/>
    <col min="3102" max="3332" width="11.42578125" style="146"/>
    <col min="3333" max="3333" width="27" style="146" customWidth="1"/>
    <col min="3334" max="3334" width="18.5703125" style="146" customWidth="1"/>
    <col min="3335" max="3335" width="36.140625" style="146" customWidth="1"/>
    <col min="3336" max="3336" width="40.140625" style="146" customWidth="1"/>
    <col min="3337" max="3339" width="33.42578125" style="146" customWidth="1"/>
    <col min="3340" max="3340" width="29.140625" style="146" customWidth="1"/>
    <col min="3341" max="3341" width="36.28515625" style="146" customWidth="1"/>
    <col min="3342" max="3343" width="16.42578125" style="146" customWidth="1"/>
    <col min="3344" max="3344" width="13" style="146" customWidth="1"/>
    <col min="3345" max="3345" width="14" style="146" customWidth="1"/>
    <col min="3346" max="3346" width="16" style="146" customWidth="1"/>
    <col min="3347" max="3347" width="19.140625" style="146" customWidth="1"/>
    <col min="3348" max="3348" width="14.42578125" style="146" customWidth="1"/>
    <col min="3349" max="3349" width="17.140625" style="146" customWidth="1"/>
    <col min="3350" max="3350" width="14.140625" style="146" customWidth="1"/>
    <col min="3351" max="3351" width="15.5703125" style="146" customWidth="1"/>
    <col min="3352" max="3352" width="13.85546875" style="146" customWidth="1"/>
    <col min="3353" max="3353" width="14.85546875" style="146" customWidth="1"/>
    <col min="3354" max="3354" width="13.42578125" style="146" customWidth="1"/>
    <col min="3355" max="3355" width="14.140625" style="146" customWidth="1"/>
    <col min="3356" max="3356" width="13.140625" style="146" customWidth="1"/>
    <col min="3357" max="3357" width="14.140625" style="146" customWidth="1"/>
    <col min="3358" max="3588" width="11.42578125" style="146"/>
    <col min="3589" max="3589" width="27" style="146" customWidth="1"/>
    <col min="3590" max="3590" width="18.5703125" style="146" customWidth="1"/>
    <col min="3591" max="3591" width="36.140625" style="146" customWidth="1"/>
    <col min="3592" max="3592" width="40.140625" style="146" customWidth="1"/>
    <col min="3593" max="3595" width="33.42578125" style="146" customWidth="1"/>
    <col min="3596" max="3596" width="29.140625" style="146" customWidth="1"/>
    <col min="3597" max="3597" width="36.28515625" style="146" customWidth="1"/>
    <col min="3598" max="3599" width="16.42578125" style="146" customWidth="1"/>
    <col min="3600" max="3600" width="13" style="146" customWidth="1"/>
    <col min="3601" max="3601" width="14" style="146" customWidth="1"/>
    <col min="3602" max="3602" width="16" style="146" customWidth="1"/>
    <col min="3603" max="3603" width="19.140625" style="146" customWidth="1"/>
    <col min="3604" max="3604" width="14.42578125" style="146" customWidth="1"/>
    <col min="3605" max="3605" width="17.140625" style="146" customWidth="1"/>
    <col min="3606" max="3606" width="14.140625" style="146" customWidth="1"/>
    <col min="3607" max="3607" width="15.5703125" style="146" customWidth="1"/>
    <col min="3608" max="3608" width="13.85546875" style="146" customWidth="1"/>
    <col min="3609" max="3609" width="14.85546875" style="146" customWidth="1"/>
    <col min="3610" max="3610" width="13.42578125" style="146" customWidth="1"/>
    <col min="3611" max="3611" width="14.140625" style="146" customWidth="1"/>
    <col min="3612" max="3612" width="13.140625" style="146" customWidth="1"/>
    <col min="3613" max="3613" width="14.140625" style="146" customWidth="1"/>
    <col min="3614" max="3844" width="11.42578125" style="146"/>
    <col min="3845" max="3845" width="27" style="146" customWidth="1"/>
    <col min="3846" max="3846" width="18.5703125" style="146" customWidth="1"/>
    <col min="3847" max="3847" width="36.140625" style="146" customWidth="1"/>
    <col min="3848" max="3848" width="40.140625" style="146" customWidth="1"/>
    <col min="3849" max="3851" width="33.42578125" style="146" customWidth="1"/>
    <col min="3852" max="3852" width="29.140625" style="146" customWidth="1"/>
    <col min="3853" max="3853" width="36.28515625" style="146" customWidth="1"/>
    <col min="3854" max="3855" width="16.42578125" style="146" customWidth="1"/>
    <col min="3856" max="3856" width="13" style="146" customWidth="1"/>
    <col min="3857" max="3857" width="14" style="146" customWidth="1"/>
    <col min="3858" max="3858" width="16" style="146" customWidth="1"/>
    <col min="3859" max="3859" width="19.140625" style="146" customWidth="1"/>
    <col min="3860" max="3860" width="14.42578125" style="146" customWidth="1"/>
    <col min="3861" max="3861" width="17.140625" style="146" customWidth="1"/>
    <col min="3862" max="3862" width="14.140625" style="146" customWidth="1"/>
    <col min="3863" max="3863" width="15.5703125" style="146" customWidth="1"/>
    <col min="3864" max="3864" width="13.85546875" style="146" customWidth="1"/>
    <col min="3865" max="3865" width="14.85546875" style="146" customWidth="1"/>
    <col min="3866" max="3866" width="13.42578125" style="146" customWidth="1"/>
    <col min="3867" max="3867" width="14.140625" style="146" customWidth="1"/>
    <col min="3868" max="3868" width="13.140625" style="146" customWidth="1"/>
    <col min="3869" max="3869" width="14.140625" style="146" customWidth="1"/>
    <col min="3870" max="4100" width="11.42578125" style="146"/>
    <col min="4101" max="4101" width="27" style="146" customWidth="1"/>
    <col min="4102" max="4102" width="18.5703125" style="146" customWidth="1"/>
    <col min="4103" max="4103" width="36.140625" style="146" customWidth="1"/>
    <col min="4104" max="4104" width="40.140625" style="146" customWidth="1"/>
    <col min="4105" max="4107" width="33.42578125" style="146" customWidth="1"/>
    <col min="4108" max="4108" width="29.140625" style="146" customWidth="1"/>
    <col min="4109" max="4109" width="36.28515625" style="146" customWidth="1"/>
    <col min="4110" max="4111" width="16.42578125" style="146" customWidth="1"/>
    <col min="4112" max="4112" width="13" style="146" customWidth="1"/>
    <col min="4113" max="4113" width="14" style="146" customWidth="1"/>
    <col min="4114" max="4114" width="16" style="146" customWidth="1"/>
    <col min="4115" max="4115" width="19.140625" style="146" customWidth="1"/>
    <col min="4116" max="4116" width="14.42578125" style="146" customWidth="1"/>
    <col min="4117" max="4117" width="17.140625" style="146" customWidth="1"/>
    <col min="4118" max="4118" width="14.140625" style="146" customWidth="1"/>
    <col min="4119" max="4119" width="15.5703125" style="146" customWidth="1"/>
    <col min="4120" max="4120" width="13.85546875" style="146" customWidth="1"/>
    <col min="4121" max="4121" width="14.85546875" style="146" customWidth="1"/>
    <col min="4122" max="4122" width="13.42578125" style="146" customWidth="1"/>
    <col min="4123" max="4123" width="14.140625" style="146" customWidth="1"/>
    <col min="4124" max="4124" width="13.140625" style="146" customWidth="1"/>
    <col min="4125" max="4125" width="14.140625" style="146" customWidth="1"/>
    <col min="4126" max="4356" width="11.42578125" style="146"/>
    <col min="4357" max="4357" width="27" style="146" customWidth="1"/>
    <col min="4358" max="4358" width="18.5703125" style="146" customWidth="1"/>
    <col min="4359" max="4359" width="36.140625" style="146" customWidth="1"/>
    <col min="4360" max="4360" width="40.140625" style="146" customWidth="1"/>
    <col min="4361" max="4363" width="33.42578125" style="146" customWidth="1"/>
    <col min="4364" max="4364" width="29.140625" style="146" customWidth="1"/>
    <col min="4365" max="4365" width="36.28515625" style="146" customWidth="1"/>
    <col min="4366" max="4367" width="16.42578125" style="146" customWidth="1"/>
    <col min="4368" max="4368" width="13" style="146" customWidth="1"/>
    <col min="4369" max="4369" width="14" style="146" customWidth="1"/>
    <col min="4370" max="4370" width="16" style="146" customWidth="1"/>
    <col min="4371" max="4371" width="19.140625" style="146" customWidth="1"/>
    <col min="4372" max="4372" width="14.42578125" style="146" customWidth="1"/>
    <col min="4373" max="4373" width="17.140625" style="146" customWidth="1"/>
    <col min="4374" max="4374" width="14.140625" style="146" customWidth="1"/>
    <col min="4375" max="4375" width="15.5703125" style="146" customWidth="1"/>
    <col min="4376" max="4376" width="13.85546875" style="146" customWidth="1"/>
    <col min="4377" max="4377" width="14.85546875" style="146" customWidth="1"/>
    <col min="4378" max="4378" width="13.42578125" style="146" customWidth="1"/>
    <col min="4379" max="4379" width="14.140625" style="146" customWidth="1"/>
    <col min="4380" max="4380" width="13.140625" style="146" customWidth="1"/>
    <col min="4381" max="4381" width="14.140625" style="146" customWidth="1"/>
    <col min="4382" max="4612" width="11.42578125" style="146"/>
    <col min="4613" max="4613" width="27" style="146" customWidth="1"/>
    <col min="4614" max="4614" width="18.5703125" style="146" customWidth="1"/>
    <col min="4615" max="4615" width="36.140625" style="146" customWidth="1"/>
    <col min="4616" max="4616" width="40.140625" style="146" customWidth="1"/>
    <col min="4617" max="4619" width="33.42578125" style="146" customWidth="1"/>
    <col min="4620" max="4620" width="29.140625" style="146" customWidth="1"/>
    <col min="4621" max="4621" width="36.28515625" style="146" customWidth="1"/>
    <col min="4622" max="4623" width="16.42578125" style="146" customWidth="1"/>
    <col min="4624" max="4624" width="13" style="146" customWidth="1"/>
    <col min="4625" max="4625" width="14" style="146" customWidth="1"/>
    <col min="4626" max="4626" width="16" style="146" customWidth="1"/>
    <col min="4627" max="4627" width="19.140625" style="146" customWidth="1"/>
    <col min="4628" max="4628" width="14.42578125" style="146" customWidth="1"/>
    <col min="4629" max="4629" width="17.140625" style="146" customWidth="1"/>
    <col min="4630" max="4630" width="14.140625" style="146" customWidth="1"/>
    <col min="4631" max="4631" width="15.5703125" style="146" customWidth="1"/>
    <col min="4632" max="4632" width="13.85546875" style="146" customWidth="1"/>
    <col min="4633" max="4633" width="14.85546875" style="146" customWidth="1"/>
    <col min="4634" max="4634" width="13.42578125" style="146" customWidth="1"/>
    <col min="4635" max="4635" width="14.140625" style="146" customWidth="1"/>
    <col min="4636" max="4636" width="13.140625" style="146" customWidth="1"/>
    <col min="4637" max="4637" width="14.140625" style="146" customWidth="1"/>
    <col min="4638" max="4868" width="11.42578125" style="146"/>
    <col min="4869" max="4869" width="27" style="146" customWidth="1"/>
    <col min="4870" max="4870" width="18.5703125" style="146" customWidth="1"/>
    <col min="4871" max="4871" width="36.140625" style="146" customWidth="1"/>
    <col min="4872" max="4872" width="40.140625" style="146" customWidth="1"/>
    <col min="4873" max="4875" width="33.42578125" style="146" customWidth="1"/>
    <col min="4876" max="4876" width="29.140625" style="146" customWidth="1"/>
    <col min="4877" max="4877" width="36.28515625" style="146" customWidth="1"/>
    <col min="4878" max="4879" width="16.42578125" style="146" customWidth="1"/>
    <col min="4880" max="4880" width="13" style="146" customWidth="1"/>
    <col min="4881" max="4881" width="14" style="146" customWidth="1"/>
    <col min="4882" max="4882" width="16" style="146" customWidth="1"/>
    <col min="4883" max="4883" width="19.140625" style="146" customWidth="1"/>
    <col min="4884" max="4884" width="14.42578125" style="146" customWidth="1"/>
    <col min="4885" max="4885" width="17.140625" style="146" customWidth="1"/>
    <col min="4886" max="4886" width="14.140625" style="146" customWidth="1"/>
    <col min="4887" max="4887" width="15.5703125" style="146" customWidth="1"/>
    <col min="4888" max="4888" width="13.85546875" style="146" customWidth="1"/>
    <col min="4889" max="4889" width="14.85546875" style="146" customWidth="1"/>
    <col min="4890" max="4890" width="13.42578125" style="146" customWidth="1"/>
    <col min="4891" max="4891" width="14.140625" style="146" customWidth="1"/>
    <col min="4892" max="4892" width="13.140625" style="146" customWidth="1"/>
    <col min="4893" max="4893" width="14.140625" style="146" customWidth="1"/>
    <col min="4894" max="5124" width="11.42578125" style="146"/>
    <col min="5125" max="5125" width="27" style="146" customWidth="1"/>
    <col min="5126" max="5126" width="18.5703125" style="146" customWidth="1"/>
    <col min="5127" max="5127" width="36.140625" style="146" customWidth="1"/>
    <col min="5128" max="5128" width="40.140625" style="146" customWidth="1"/>
    <col min="5129" max="5131" width="33.42578125" style="146" customWidth="1"/>
    <col min="5132" max="5132" width="29.140625" style="146" customWidth="1"/>
    <col min="5133" max="5133" width="36.28515625" style="146" customWidth="1"/>
    <col min="5134" max="5135" width="16.42578125" style="146" customWidth="1"/>
    <col min="5136" max="5136" width="13" style="146" customWidth="1"/>
    <col min="5137" max="5137" width="14" style="146" customWidth="1"/>
    <col min="5138" max="5138" width="16" style="146" customWidth="1"/>
    <col min="5139" max="5139" width="19.140625" style="146" customWidth="1"/>
    <col min="5140" max="5140" width="14.42578125" style="146" customWidth="1"/>
    <col min="5141" max="5141" width="17.140625" style="146" customWidth="1"/>
    <col min="5142" max="5142" width="14.140625" style="146" customWidth="1"/>
    <col min="5143" max="5143" width="15.5703125" style="146" customWidth="1"/>
    <col min="5144" max="5144" width="13.85546875" style="146" customWidth="1"/>
    <col min="5145" max="5145" width="14.85546875" style="146" customWidth="1"/>
    <col min="5146" max="5146" width="13.42578125" style="146" customWidth="1"/>
    <col min="5147" max="5147" width="14.140625" style="146" customWidth="1"/>
    <col min="5148" max="5148" width="13.140625" style="146" customWidth="1"/>
    <col min="5149" max="5149" width="14.140625" style="146" customWidth="1"/>
    <col min="5150" max="5380" width="11.42578125" style="146"/>
    <col min="5381" max="5381" width="27" style="146" customWidth="1"/>
    <col min="5382" max="5382" width="18.5703125" style="146" customWidth="1"/>
    <col min="5383" max="5383" width="36.140625" style="146" customWidth="1"/>
    <col min="5384" max="5384" width="40.140625" style="146" customWidth="1"/>
    <col min="5385" max="5387" width="33.42578125" style="146" customWidth="1"/>
    <col min="5388" max="5388" width="29.140625" style="146" customWidth="1"/>
    <col min="5389" max="5389" width="36.28515625" style="146" customWidth="1"/>
    <col min="5390" max="5391" width="16.42578125" style="146" customWidth="1"/>
    <col min="5392" max="5392" width="13" style="146" customWidth="1"/>
    <col min="5393" max="5393" width="14" style="146" customWidth="1"/>
    <col min="5394" max="5394" width="16" style="146" customWidth="1"/>
    <col min="5395" max="5395" width="19.140625" style="146" customWidth="1"/>
    <col min="5396" max="5396" width="14.42578125" style="146" customWidth="1"/>
    <col min="5397" max="5397" width="17.140625" style="146" customWidth="1"/>
    <col min="5398" max="5398" width="14.140625" style="146" customWidth="1"/>
    <col min="5399" max="5399" width="15.5703125" style="146" customWidth="1"/>
    <col min="5400" max="5400" width="13.85546875" style="146" customWidth="1"/>
    <col min="5401" max="5401" width="14.85546875" style="146" customWidth="1"/>
    <col min="5402" max="5402" width="13.42578125" style="146" customWidth="1"/>
    <col min="5403" max="5403" width="14.140625" style="146" customWidth="1"/>
    <col min="5404" max="5404" width="13.140625" style="146" customWidth="1"/>
    <col min="5405" max="5405" width="14.140625" style="146" customWidth="1"/>
    <col min="5406" max="5636" width="11.42578125" style="146"/>
    <col min="5637" max="5637" width="27" style="146" customWidth="1"/>
    <col min="5638" max="5638" width="18.5703125" style="146" customWidth="1"/>
    <col min="5639" max="5639" width="36.140625" style="146" customWidth="1"/>
    <col min="5640" max="5640" width="40.140625" style="146" customWidth="1"/>
    <col min="5641" max="5643" width="33.42578125" style="146" customWidth="1"/>
    <col min="5644" max="5644" width="29.140625" style="146" customWidth="1"/>
    <col min="5645" max="5645" width="36.28515625" style="146" customWidth="1"/>
    <col min="5646" max="5647" width="16.42578125" style="146" customWidth="1"/>
    <col min="5648" max="5648" width="13" style="146" customWidth="1"/>
    <col min="5649" max="5649" width="14" style="146" customWidth="1"/>
    <col min="5650" max="5650" width="16" style="146" customWidth="1"/>
    <col min="5651" max="5651" width="19.140625" style="146" customWidth="1"/>
    <col min="5652" max="5652" width="14.42578125" style="146" customWidth="1"/>
    <col min="5653" max="5653" width="17.140625" style="146" customWidth="1"/>
    <col min="5654" max="5654" width="14.140625" style="146" customWidth="1"/>
    <col min="5655" max="5655" width="15.5703125" style="146" customWidth="1"/>
    <col min="5656" max="5656" width="13.85546875" style="146" customWidth="1"/>
    <col min="5657" max="5657" width="14.85546875" style="146" customWidth="1"/>
    <col min="5658" max="5658" width="13.42578125" style="146" customWidth="1"/>
    <col min="5659" max="5659" width="14.140625" style="146" customWidth="1"/>
    <col min="5660" max="5660" width="13.140625" style="146" customWidth="1"/>
    <col min="5661" max="5661" width="14.140625" style="146" customWidth="1"/>
    <col min="5662" max="5892" width="11.42578125" style="146"/>
    <col min="5893" max="5893" width="27" style="146" customWidth="1"/>
    <col min="5894" max="5894" width="18.5703125" style="146" customWidth="1"/>
    <col min="5895" max="5895" width="36.140625" style="146" customWidth="1"/>
    <col min="5896" max="5896" width="40.140625" style="146" customWidth="1"/>
    <col min="5897" max="5899" width="33.42578125" style="146" customWidth="1"/>
    <col min="5900" max="5900" width="29.140625" style="146" customWidth="1"/>
    <col min="5901" max="5901" width="36.28515625" style="146" customWidth="1"/>
    <col min="5902" max="5903" width="16.42578125" style="146" customWidth="1"/>
    <col min="5904" max="5904" width="13" style="146" customWidth="1"/>
    <col min="5905" max="5905" width="14" style="146" customWidth="1"/>
    <col min="5906" max="5906" width="16" style="146" customWidth="1"/>
    <col min="5907" max="5907" width="19.140625" style="146" customWidth="1"/>
    <col min="5908" max="5908" width="14.42578125" style="146" customWidth="1"/>
    <col min="5909" max="5909" width="17.140625" style="146" customWidth="1"/>
    <col min="5910" max="5910" width="14.140625" style="146" customWidth="1"/>
    <col min="5911" max="5911" width="15.5703125" style="146" customWidth="1"/>
    <col min="5912" max="5912" width="13.85546875" style="146" customWidth="1"/>
    <col min="5913" max="5913" width="14.85546875" style="146" customWidth="1"/>
    <col min="5914" max="5914" width="13.42578125" style="146" customWidth="1"/>
    <col min="5915" max="5915" width="14.140625" style="146" customWidth="1"/>
    <col min="5916" max="5916" width="13.140625" style="146" customWidth="1"/>
    <col min="5917" max="5917" width="14.140625" style="146" customWidth="1"/>
    <col min="5918" max="6148" width="11.42578125" style="146"/>
    <col min="6149" max="6149" width="27" style="146" customWidth="1"/>
    <col min="6150" max="6150" width="18.5703125" style="146" customWidth="1"/>
    <col min="6151" max="6151" width="36.140625" style="146" customWidth="1"/>
    <col min="6152" max="6152" width="40.140625" style="146" customWidth="1"/>
    <col min="6153" max="6155" width="33.42578125" style="146" customWidth="1"/>
    <col min="6156" max="6156" width="29.140625" style="146" customWidth="1"/>
    <col min="6157" max="6157" width="36.28515625" style="146" customWidth="1"/>
    <col min="6158" max="6159" width="16.42578125" style="146" customWidth="1"/>
    <col min="6160" max="6160" width="13" style="146" customWidth="1"/>
    <col min="6161" max="6161" width="14" style="146" customWidth="1"/>
    <col min="6162" max="6162" width="16" style="146" customWidth="1"/>
    <col min="6163" max="6163" width="19.140625" style="146" customWidth="1"/>
    <col min="6164" max="6164" width="14.42578125" style="146" customWidth="1"/>
    <col min="6165" max="6165" width="17.140625" style="146" customWidth="1"/>
    <col min="6166" max="6166" width="14.140625" style="146" customWidth="1"/>
    <col min="6167" max="6167" width="15.5703125" style="146" customWidth="1"/>
    <col min="6168" max="6168" width="13.85546875" style="146" customWidth="1"/>
    <col min="6169" max="6169" width="14.85546875" style="146" customWidth="1"/>
    <col min="6170" max="6170" width="13.42578125" style="146" customWidth="1"/>
    <col min="6171" max="6171" width="14.140625" style="146" customWidth="1"/>
    <col min="6172" max="6172" width="13.140625" style="146" customWidth="1"/>
    <col min="6173" max="6173" width="14.140625" style="146" customWidth="1"/>
    <col min="6174" max="6404" width="11.42578125" style="146"/>
    <col min="6405" max="6405" width="27" style="146" customWidth="1"/>
    <col min="6406" max="6406" width="18.5703125" style="146" customWidth="1"/>
    <col min="6407" max="6407" width="36.140625" style="146" customWidth="1"/>
    <col min="6408" max="6408" width="40.140625" style="146" customWidth="1"/>
    <col min="6409" max="6411" width="33.42578125" style="146" customWidth="1"/>
    <col min="6412" max="6412" width="29.140625" style="146" customWidth="1"/>
    <col min="6413" max="6413" width="36.28515625" style="146" customWidth="1"/>
    <col min="6414" max="6415" width="16.42578125" style="146" customWidth="1"/>
    <col min="6416" max="6416" width="13" style="146" customWidth="1"/>
    <col min="6417" max="6417" width="14" style="146" customWidth="1"/>
    <col min="6418" max="6418" width="16" style="146" customWidth="1"/>
    <col min="6419" max="6419" width="19.140625" style="146" customWidth="1"/>
    <col min="6420" max="6420" width="14.42578125" style="146" customWidth="1"/>
    <col min="6421" max="6421" width="17.140625" style="146" customWidth="1"/>
    <col min="6422" max="6422" width="14.140625" style="146" customWidth="1"/>
    <col min="6423" max="6423" width="15.5703125" style="146" customWidth="1"/>
    <col min="6424" max="6424" width="13.85546875" style="146" customWidth="1"/>
    <col min="6425" max="6425" width="14.85546875" style="146" customWidth="1"/>
    <col min="6426" max="6426" width="13.42578125" style="146" customWidth="1"/>
    <col min="6427" max="6427" width="14.140625" style="146" customWidth="1"/>
    <col min="6428" max="6428" width="13.140625" style="146" customWidth="1"/>
    <col min="6429" max="6429" width="14.140625" style="146" customWidth="1"/>
    <col min="6430" max="6660" width="11.42578125" style="146"/>
    <col min="6661" max="6661" width="27" style="146" customWidth="1"/>
    <col min="6662" max="6662" width="18.5703125" style="146" customWidth="1"/>
    <col min="6663" max="6663" width="36.140625" style="146" customWidth="1"/>
    <col min="6664" max="6664" width="40.140625" style="146" customWidth="1"/>
    <col min="6665" max="6667" width="33.42578125" style="146" customWidth="1"/>
    <col min="6668" max="6668" width="29.140625" style="146" customWidth="1"/>
    <col min="6669" max="6669" width="36.28515625" style="146" customWidth="1"/>
    <col min="6670" max="6671" width="16.42578125" style="146" customWidth="1"/>
    <col min="6672" max="6672" width="13" style="146" customWidth="1"/>
    <col min="6673" max="6673" width="14" style="146" customWidth="1"/>
    <col min="6674" max="6674" width="16" style="146" customWidth="1"/>
    <col min="6675" max="6675" width="19.140625" style="146" customWidth="1"/>
    <col min="6676" max="6676" width="14.42578125" style="146" customWidth="1"/>
    <col min="6677" max="6677" width="17.140625" style="146" customWidth="1"/>
    <col min="6678" max="6678" width="14.140625" style="146" customWidth="1"/>
    <col min="6679" max="6679" width="15.5703125" style="146" customWidth="1"/>
    <col min="6680" max="6680" width="13.85546875" style="146" customWidth="1"/>
    <col min="6681" max="6681" width="14.85546875" style="146" customWidth="1"/>
    <col min="6682" max="6682" width="13.42578125" style="146" customWidth="1"/>
    <col min="6683" max="6683" width="14.140625" style="146" customWidth="1"/>
    <col min="6684" max="6684" width="13.140625" style="146" customWidth="1"/>
    <col min="6685" max="6685" width="14.140625" style="146" customWidth="1"/>
    <col min="6686" max="6916" width="11.42578125" style="146"/>
    <col min="6917" max="6917" width="27" style="146" customWidth="1"/>
    <col min="6918" max="6918" width="18.5703125" style="146" customWidth="1"/>
    <col min="6919" max="6919" width="36.140625" style="146" customWidth="1"/>
    <col min="6920" max="6920" width="40.140625" style="146" customWidth="1"/>
    <col min="6921" max="6923" width="33.42578125" style="146" customWidth="1"/>
    <col min="6924" max="6924" width="29.140625" style="146" customWidth="1"/>
    <col min="6925" max="6925" width="36.28515625" style="146" customWidth="1"/>
    <col min="6926" max="6927" width="16.42578125" style="146" customWidth="1"/>
    <col min="6928" max="6928" width="13" style="146" customWidth="1"/>
    <col min="6929" max="6929" width="14" style="146" customWidth="1"/>
    <col min="6930" max="6930" width="16" style="146" customWidth="1"/>
    <col min="6931" max="6931" width="19.140625" style="146" customWidth="1"/>
    <col min="6932" max="6932" width="14.42578125" style="146" customWidth="1"/>
    <col min="6933" max="6933" width="17.140625" style="146" customWidth="1"/>
    <col min="6934" max="6934" width="14.140625" style="146" customWidth="1"/>
    <col min="6935" max="6935" width="15.5703125" style="146" customWidth="1"/>
    <col min="6936" max="6936" width="13.85546875" style="146" customWidth="1"/>
    <col min="6937" max="6937" width="14.85546875" style="146" customWidth="1"/>
    <col min="6938" max="6938" width="13.42578125" style="146" customWidth="1"/>
    <col min="6939" max="6939" width="14.140625" style="146" customWidth="1"/>
    <col min="6940" max="6940" width="13.140625" style="146" customWidth="1"/>
    <col min="6941" max="6941" width="14.140625" style="146" customWidth="1"/>
    <col min="6942" max="7172" width="11.42578125" style="146"/>
    <col min="7173" max="7173" width="27" style="146" customWidth="1"/>
    <col min="7174" max="7174" width="18.5703125" style="146" customWidth="1"/>
    <col min="7175" max="7175" width="36.140625" style="146" customWidth="1"/>
    <col min="7176" max="7176" width="40.140625" style="146" customWidth="1"/>
    <col min="7177" max="7179" width="33.42578125" style="146" customWidth="1"/>
    <col min="7180" max="7180" width="29.140625" style="146" customWidth="1"/>
    <col min="7181" max="7181" width="36.28515625" style="146" customWidth="1"/>
    <col min="7182" max="7183" width="16.42578125" style="146" customWidth="1"/>
    <col min="7184" max="7184" width="13" style="146" customWidth="1"/>
    <col min="7185" max="7185" width="14" style="146" customWidth="1"/>
    <col min="7186" max="7186" width="16" style="146" customWidth="1"/>
    <col min="7187" max="7187" width="19.140625" style="146" customWidth="1"/>
    <col min="7188" max="7188" width="14.42578125" style="146" customWidth="1"/>
    <col min="7189" max="7189" width="17.140625" style="146" customWidth="1"/>
    <col min="7190" max="7190" width="14.140625" style="146" customWidth="1"/>
    <col min="7191" max="7191" width="15.5703125" style="146" customWidth="1"/>
    <col min="7192" max="7192" width="13.85546875" style="146" customWidth="1"/>
    <col min="7193" max="7193" width="14.85546875" style="146" customWidth="1"/>
    <col min="7194" max="7194" width="13.42578125" style="146" customWidth="1"/>
    <col min="7195" max="7195" width="14.140625" style="146" customWidth="1"/>
    <col min="7196" max="7196" width="13.140625" style="146" customWidth="1"/>
    <col min="7197" max="7197" width="14.140625" style="146" customWidth="1"/>
    <col min="7198" max="7428" width="11.42578125" style="146"/>
    <col min="7429" max="7429" width="27" style="146" customWidth="1"/>
    <col min="7430" max="7430" width="18.5703125" style="146" customWidth="1"/>
    <col min="7431" max="7431" width="36.140625" style="146" customWidth="1"/>
    <col min="7432" max="7432" width="40.140625" style="146" customWidth="1"/>
    <col min="7433" max="7435" width="33.42578125" style="146" customWidth="1"/>
    <col min="7436" max="7436" width="29.140625" style="146" customWidth="1"/>
    <col min="7437" max="7437" width="36.28515625" style="146" customWidth="1"/>
    <col min="7438" max="7439" width="16.42578125" style="146" customWidth="1"/>
    <col min="7440" max="7440" width="13" style="146" customWidth="1"/>
    <col min="7441" max="7441" width="14" style="146" customWidth="1"/>
    <col min="7442" max="7442" width="16" style="146" customWidth="1"/>
    <col min="7443" max="7443" width="19.140625" style="146" customWidth="1"/>
    <col min="7444" max="7444" width="14.42578125" style="146" customWidth="1"/>
    <col min="7445" max="7445" width="17.140625" style="146" customWidth="1"/>
    <col min="7446" max="7446" width="14.140625" style="146" customWidth="1"/>
    <col min="7447" max="7447" width="15.5703125" style="146" customWidth="1"/>
    <col min="7448" max="7448" width="13.85546875" style="146" customWidth="1"/>
    <col min="7449" max="7449" width="14.85546875" style="146" customWidth="1"/>
    <col min="7450" max="7450" width="13.42578125" style="146" customWidth="1"/>
    <col min="7451" max="7451" width="14.140625" style="146" customWidth="1"/>
    <col min="7452" max="7452" width="13.140625" style="146" customWidth="1"/>
    <col min="7453" max="7453" width="14.140625" style="146" customWidth="1"/>
    <col min="7454" max="7684" width="11.42578125" style="146"/>
    <col min="7685" max="7685" width="27" style="146" customWidth="1"/>
    <col min="7686" max="7686" width="18.5703125" style="146" customWidth="1"/>
    <col min="7687" max="7687" width="36.140625" style="146" customWidth="1"/>
    <col min="7688" max="7688" width="40.140625" style="146" customWidth="1"/>
    <col min="7689" max="7691" width="33.42578125" style="146" customWidth="1"/>
    <col min="7692" max="7692" width="29.140625" style="146" customWidth="1"/>
    <col min="7693" max="7693" width="36.28515625" style="146" customWidth="1"/>
    <col min="7694" max="7695" width="16.42578125" style="146" customWidth="1"/>
    <col min="7696" max="7696" width="13" style="146" customWidth="1"/>
    <col min="7697" max="7697" width="14" style="146" customWidth="1"/>
    <col min="7698" max="7698" width="16" style="146" customWidth="1"/>
    <col min="7699" max="7699" width="19.140625" style="146" customWidth="1"/>
    <col min="7700" max="7700" width="14.42578125" style="146" customWidth="1"/>
    <col min="7701" max="7701" width="17.140625" style="146" customWidth="1"/>
    <col min="7702" max="7702" width="14.140625" style="146" customWidth="1"/>
    <col min="7703" max="7703" width="15.5703125" style="146" customWidth="1"/>
    <col min="7704" max="7704" width="13.85546875" style="146" customWidth="1"/>
    <col min="7705" max="7705" width="14.85546875" style="146" customWidth="1"/>
    <col min="7706" max="7706" width="13.42578125" style="146" customWidth="1"/>
    <col min="7707" max="7707" width="14.140625" style="146" customWidth="1"/>
    <col min="7708" max="7708" width="13.140625" style="146" customWidth="1"/>
    <col min="7709" max="7709" width="14.140625" style="146" customWidth="1"/>
    <col min="7710" max="7940" width="11.42578125" style="146"/>
    <col min="7941" max="7941" width="27" style="146" customWidth="1"/>
    <col min="7942" max="7942" width="18.5703125" style="146" customWidth="1"/>
    <col min="7943" max="7943" width="36.140625" style="146" customWidth="1"/>
    <col min="7944" max="7944" width="40.140625" style="146" customWidth="1"/>
    <col min="7945" max="7947" width="33.42578125" style="146" customWidth="1"/>
    <col min="7948" max="7948" width="29.140625" style="146" customWidth="1"/>
    <col min="7949" max="7949" width="36.28515625" style="146" customWidth="1"/>
    <col min="7950" max="7951" width="16.42578125" style="146" customWidth="1"/>
    <col min="7952" max="7952" width="13" style="146" customWidth="1"/>
    <col min="7953" max="7953" width="14" style="146" customWidth="1"/>
    <col min="7954" max="7954" width="16" style="146" customWidth="1"/>
    <col min="7955" max="7955" width="19.140625" style="146" customWidth="1"/>
    <col min="7956" max="7956" width="14.42578125" style="146" customWidth="1"/>
    <col min="7957" max="7957" width="17.140625" style="146" customWidth="1"/>
    <col min="7958" max="7958" width="14.140625" style="146" customWidth="1"/>
    <col min="7959" max="7959" width="15.5703125" style="146" customWidth="1"/>
    <col min="7960" max="7960" width="13.85546875" style="146" customWidth="1"/>
    <col min="7961" max="7961" width="14.85546875" style="146" customWidth="1"/>
    <col min="7962" max="7962" width="13.42578125" style="146" customWidth="1"/>
    <col min="7963" max="7963" width="14.140625" style="146" customWidth="1"/>
    <col min="7964" max="7964" width="13.140625" style="146" customWidth="1"/>
    <col min="7965" max="7965" width="14.140625" style="146" customWidth="1"/>
    <col min="7966" max="8196" width="11.42578125" style="146"/>
    <col min="8197" max="8197" width="27" style="146" customWidth="1"/>
    <col min="8198" max="8198" width="18.5703125" style="146" customWidth="1"/>
    <col min="8199" max="8199" width="36.140625" style="146" customWidth="1"/>
    <col min="8200" max="8200" width="40.140625" style="146" customWidth="1"/>
    <col min="8201" max="8203" width="33.42578125" style="146" customWidth="1"/>
    <col min="8204" max="8204" width="29.140625" style="146" customWidth="1"/>
    <col min="8205" max="8205" width="36.28515625" style="146" customWidth="1"/>
    <col min="8206" max="8207" width="16.42578125" style="146" customWidth="1"/>
    <col min="8208" max="8208" width="13" style="146" customWidth="1"/>
    <col min="8209" max="8209" width="14" style="146" customWidth="1"/>
    <col min="8210" max="8210" width="16" style="146" customWidth="1"/>
    <col min="8211" max="8211" width="19.140625" style="146" customWidth="1"/>
    <col min="8212" max="8212" width="14.42578125" style="146" customWidth="1"/>
    <col min="8213" max="8213" width="17.140625" style="146" customWidth="1"/>
    <col min="8214" max="8214" width="14.140625" style="146" customWidth="1"/>
    <col min="8215" max="8215" width="15.5703125" style="146" customWidth="1"/>
    <col min="8216" max="8216" width="13.85546875" style="146" customWidth="1"/>
    <col min="8217" max="8217" width="14.85546875" style="146" customWidth="1"/>
    <col min="8218" max="8218" width="13.42578125" style="146" customWidth="1"/>
    <col min="8219" max="8219" width="14.140625" style="146" customWidth="1"/>
    <col min="8220" max="8220" width="13.140625" style="146" customWidth="1"/>
    <col min="8221" max="8221" width="14.140625" style="146" customWidth="1"/>
    <col min="8222" max="8452" width="11.42578125" style="146"/>
    <col min="8453" max="8453" width="27" style="146" customWidth="1"/>
    <col min="8454" max="8454" width="18.5703125" style="146" customWidth="1"/>
    <col min="8455" max="8455" width="36.140625" style="146" customWidth="1"/>
    <col min="8456" max="8456" width="40.140625" style="146" customWidth="1"/>
    <col min="8457" max="8459" width="33.42578125" style="146" customWidth="1"/>
    <col min="8460" max="8460" width="29.140625" style="146" customWidth="1"/>
    <col min="8461" max="8461" width="36.28515625" style="146" customWidth="1"/>
    <col min="8462" max="8463" width="16.42578125" style="146" customWidth="1"/>
    <col min="8464" max="8464" width="13" style="146" customWidth="1"/>
    <col min="8465" max="8465" width="14" style="146" customWidth="1"/>
    <col min="8466" max="8466" width="16" style="146" customWidth="1"/>
    <col min="8467" max="8467" width="19.140625" style="146" customWidth="1"/>
    <col min="8468" max="8468" width="14.42578125" style="146" customWidth="1"/>
    <col min="8469" max="8469" width="17.140625" style="146" customWidth="1"/>
    <col min="8470" max="8470" width="14.140625" style="146" customWidth="1"/>
    <col min="8471" max="8471" width="15.5703125" style="146" customWidth="1"/>
    <col min="8472" max="8472" width="13.85546875" style="146" customWidth="1"/>
    <col min="8473" max="8473" width="14.85546875" style="146" customWidth="1"/>
    <col min="8474" max="8474" width="13.42578125" style="146" customWidth="1"/>
    <col min="8475" max="8475" width="14.140625" style="146" customWidth="1"/>
    <col min="8476" max="8476" width="13.140625" style="146" customWidth="1"/>
    <col min="8477" max="8477" width="14.140625" style="146" customWidth="1"/>
    <col min="8478" max="8708" width="11.42578125" style="146"/>
    <col min="8709" max="8709" width="27" style="146" customWidth="1"/>
    <col min="8710" max="8710" width="18.5703125" style="146" customWidth="1"/>
    <col min="8711" max="8711" width="36.140625" style="146" customWidth="1"/>
    <col min="8712" max="8712" width="40.140625" style="146" customWidth="1"/>
    <col min="8713" max="8715" width="33.42578125" style="146" customWidth="1"/>
    <col min="8716" max="8716" width="29.140625" style="146" customWidth="1"/>
    <col min="8717" max="8717" width="36.28515625" style="146" customWidth="1"/>
    <col min="8718" max="8719" width="16.42578125" style="146" customWidth="1"/>
    <col min="8720" max="8720" width="13" style="146" customWidth="1"/>
    <col min="8721" max="8721" width="14" style="146" customWidth="1"/>
    <col min="8722" max="8722" width="16" style="146" customWidth="1"/>
    <col min="8723" max="8723" width="19.140625" style="146" customWidth="1"/>
    <col min="8724" max="8724" width="14.42578125" style="146" customWidth="1"/>
    <col min="8725" max="8725" width="17.140625" style="146" customWidth="1"/>
    <col min="8726" max="8726" width="14.140625" style="146" customWidth="1"/>
    <col min="8727" max="8727" width="15.5703125" style="146" customWidth="1"/>
    <col min="8728" max="8728" width="13.85546875" style="146" customWidth="1"/>
    <col min="8729" max="8729" width="14.85546875" style="146" customWidth="1"/>
    <col min="8730" max="8730" width="13.42578125" style="146" customWidth="1"/>
    <col min="8731" max="8731" width="14.140625" style="146" customWidth="1"/>
    <col min="8732" max="8732" width="13.140625" style="146" customWidth="1"/>
    <col min="8733" max="8733" width="14.140625" style="146" customWidth="1"/>
    <col min="8734" max="8964" width="11.42578125" style="146"/>
    <col min="8965" max="8965" width="27" style="146" customWidth="1"/>
    <col min="8966" max="8966" width="18.5703125" style="146" customWidth="1"/>
    <col min="8967" max="8967" width="36.140625" style="146" customWidth="1"/>
    <col min="8968" max="8968" width="40.140625" style="146" customWidth="1"/>
    <col min="8969" max="8971" width="33.42578125" style="146" customWidth="1"/>
    <col min="8972" max="8972" width="29.140625" style="146" customWidth="1"/>
    <col min="8973" max="8973" width="36.28515625" style="146" customWidth="1"/>
    <col min="8974" max="8975" width="16.42578125" style="146" customWidth="1"/>
    <col min="8976" max="8976" width="13" style="146" customWidth="1"/>
    <col min="8977" max="8977" width="14" style="146" customWidth="1"/>
    <col min="8978" max="8978" width="16" style="146" customWidth="1"/>
    <col min="8979" max="8979" width="19.140625" style="146" customWidth="1"/>
    <col min="8980" max="8980" width="14.42578125" style="146" customWidth="1"/>
    <col min="8981" max="8981" width="17.140625" style="146" customWidth="1"/>
    <col min="8982" max="8982" width="14.140625" style="146" customWidth="1"/>
    <col min="8983" max="8983" width="15.5703125" style="146" customWidth="1"/>
    <col min="8984" max="8984" width="13.85546875" style="146" customWidth="1"/>
    <col min="8985" max="8985" width="14.85546875" style="146" customWidth="1"/>
    <col min="8986" max="8986" width="13.42578125" style="146" customWidth="1"/>
    <col min="8987" max="8987" width="14.140625" style="146" customWidth="1"/>
    <col min="8988" max="8988" width="13.140625" style="146" customWidth="1"/>
    <col min="8989" max="8989" width="14.140625" style="146" customWidth="1"/>
    <col min="8990" max="9220" width="11.42578125" style="146"/>
    <col min="9221" max="9221" width="27" style="146" customWidth="1"/>
    <col min="9222" max="9222" width="18.5703125" style="146" customWidth="1"/>
    <col min="9223" max="9223" width="36.140625" style="146" customWidth="1"/>
    <col min="9224" max="9224" width="40.140625" style="146" customWidth="1"/>
    <col min="9225" max="9227" width="33.42578125" style="146" customWidth="1"/>
    <col min="9228" max="9228" width="29.140625" style="146" customWidth="1"/>
    <col min="9229" max="9229" width="36.28515625" style="146" customWidth="1"/>
    <col min="9230" max="9231" width="16.42578125" style="146" customWidth="1"/>
    <col min="9232" max="9232" width="13" style="146" customWidth="1"/>
    <col min="9233" max="9233" width="14" style="146" customWidth="1"/>
    <col min="9234" max="9234" width="16" style="146" customWidth="1"/>
    <col min="9235" max="9235" width="19.140625" style="146" customWidth="1"/>
    <col min="9236" max="9236" width="14.42578125" style="146" customWidth="1"/>
    <col min="9237" max="9237" width="17.140625" style="146" customWidth="1"/>
    <col min="9238" max="9238" width="14.140625" style="146" customWidth="1"/>
    <col min="9239" max="9239" width="15.5703125" style="146" customWidth="1"/>
    <col min="9240" max="9240" width="13.85546875" style="146" customWidth="1"/>
    <col min="9241" max="9241" width="14.85546875" style="146" customWidth="1"/>
    <col min="9242" max="9242" width="13.42578125" style="146" customWidth="1"/>
    <col min="9243" max="9243" width="14.140625" style="146" customWidth="1"/>
    <col min="9244" max="9244" width="13.140625" style="146" customWidth="1"/>
    <col min="9245" max="9245" width="14.140625" style="146" customWidth="1"/>
    <col min="9246" max="9476" width="11.42578125" style="146"/>
    <col min="9477" max="9477" width="27" style="146" customWidth="1"/>
    <col min="9478" max="9478" width="18.5703125" style="146" customWidth="1"/>
    <col min="9479" max="9479" width="36.140625" style="146" customWidth="1"/>
    <col min="9480" max="9480" width="40.140625" style="146" customWidth="1"/>
    <col min="9481" max="9483" width="33.42578125" style="146" customWidth="1"/>
    <col min="9484" max="9484" width="29.140625" style="146" customWidth="1"/>
    <col min="9485" max="9485" width="36.28515625" style="146" customWidth="1"/>
    <col min="9486" max="9487" width="16.42578125" style="146" customWidth="1"/>
    <col min="9488" max="9488" width="13" style="146" customWidth="1"/>
    <col min="9489" max="9489" width="14" style="146" customWidth="1"/>
    <col min="9490" max="9490" width="16" style="146" customWidth="1"/>
    <col min="9491" max="9491" width="19.140625" style="146" customWidth="1"/>
    <col min="9492" max="9492" width="14.42578125" style="146" customWidth="1"/>
    <col min="9493" max="9493" width="17.140625" style="146" customWidth="1"/>
    <col min="9494" max="9494" width="14.140625" style="146" customWidth="1"/>
    <col min="9495" max="9495" width="15.5703125" style="146" customWidth="1"/>
    <col min="9496" max="9496" width="13.85546875" style="146" customWidth="1"/>
    <col min="9497" max="9497" width="14.85546875" style="146" customWidth="1"/>
    <col min="9498" max="9498" width="13.42578125" style="146" customWidth="1"/>
    <col min="9499" max="9499" width="14.140625" style="146" customWidth="1"/>
    <col min="9500" max="9500" width="13.140625" style="146" customWidth="1"/>
    <col min="9501" max="9501" width="14.140625" style="146" customWidth="1"/>
    <col min="9502" max="9732" width="11.42578125" style="146"/>
    <col min="9733" max="9733" width="27" style="146" customWidth="1"/>
    <col min="9734" max="9734" width="18.5703125" style="146" customWidth="1"/>
    <col min="9735" max="9735" width="36.140625" style="146" customWidth="1"/>
    <col min="9736" max="9736" width="40.140625" style="146" customWidth="1"/>
    <col min="9737" max="9739" width="33.42578125" style="146" customWidth="1"/>
    <col min="9740" max="9740" width="29.140625" style="146" customWidth="1"/>
    <col min="9741" max="9741" width="36.28515625" style="146" customWidth="1"/>
    <col min="9742" max="9743" width="16.42578125" style="146" customWidth="1"/>
    <col min="9744" max="9744" width="13" style="146" customWidth="1"/>
    <col min="9745" max="9745" width="14" style="146" customWidth="1"/>
    <col min="9746" max="9746" width="16" style="146" customWidth="1"/>
    <col min="9747" max="9747" width="19.140625" style="146" customWidth="1"/>
    <col min="9748" max="9748" width="14.42578125" style="146" customWidth="1"/>
    <col min="9749" max="9749" width="17.140625" style="146" customWidth="1"/>
    <col min="9750" max="9750" width="14.140625" style="146" customWidth="1"/>
    <col min="9751" max="9751" width="15.5703125" style="146" customWidth="1"/>
    <col min="9752" max="9752" width="13.85546875" style="146" customWidth="1"/>
    <col min="9753" max="9753" width="14.85546875" style="146" customWidth="1"/>
    <col min="9754" max="9754" width="13.42578125" style="146" customWidth="1"/>
    <col min="9755" max="9755" width="14.140625" style="146" customWidth="1"/>
    <col min="9756" max="9756" width="13.140625" style="146" customWidth="1"/>
    <col min="9757" max="9757" width="14.140625" style="146" customWidth="1"/>
    <col min="9758" max="9988" width="11.42578125" style="146"/>
    <col min="9989" max="9989" width="27" style="146" customWidth="1"/>
    <col min="9990" max="9990" width="18.5703125" style="146" customWidth="1"/>
    <col min="9991" max="9991" width="36.140625" style="146" customWidth="1"/>
    <col min="9992" max="9992" width="40.140625" style="146" customWidth="1"/>
    <col min="9993" max="9995" width="33.42578125" style="146" customWidth="1"/>
    <col min="9996" max="9996" width="29.140625" style="146" customWidth="1"/>
    <col min="9997" max="9997" width="36.28515625" style="146" customWidth="1"/>
    <col min="9998" max="9999" width="16.42578125" style="146" customWidth="1"/>
    <col min="10000" max="10000" width="13" style="146" customWidth="1"/>
    <col min="10001" max="10001" width="14" style="146" customWidth="1"/>
    <col min="10002" max="10002" width="16" style="146" customWidth="1"/>
    <col min="10003" max="10003" width="19.140625" style="146" customWidth="1"/>
    <col min="10004" max="10004" width="14.42578125" style="146" customWidth="1"/>
    <col min="10005" max="10005" width="17.140625" style="146" customWidth="1"/>
    <col min="10006" max="10006" width="14.140625" style="146" customWidth="1"/>
    <col min="10007" max="10007" width="15.5703125" style="146" customWidth="1"/>
    <col min="10008" max="10008" width="13.85546875" style="146" customWidth="1"/>
    <col min="10009" max="10009" width="14.85546875" style="146" customWidth="1"/>
    <col min="10010" max="10010" width="13.42578125" style="146" customWidth="1"/>
    <col min="10011" max="10011" width="14.140625" style="146" customWidth="1"/>
    <col min="10012" max="10012" width="13.140625" style="146" customWidth="1"/>
    <col min="10013" max="10013" width="14.140625" style="146" customWidth="1"/>
    <col min="10014" max="10244" width="11.42578125" style="146"/>
    <col min="10245" max="10245" width="27" style="146" customWidth="1"/>
    <col min="10246" max="10246" width="18.5703125" style="146" customWidth="1"/>
    <col min="10247" max="10247" width="36.140625" style="146" customWidth="1"/>
    <col min="10248" max="10248" width="40.140625" style="146" customWidth="1"/>
    <col min="10249" max="10251" width="33.42578125" style="146" customWidth="1"/>
    <col min="10252" max="10252" width="29.140625" style="146" customWidth="1"/>
    <col min="10253" max="10253" width="36.28515625" style="146" customWidth="1"/>
    <col min="10254" max="10255" width="16.42578125" style="146" customWidth="1"/>
    <col min="10256" max="10256" width="13" style="146" customWidth="1"/>
    <col min="10257" max="10257" width="14" style="146" customWidth="1"/>
    <col min="10258" max="10258" width="16" style="146" customWidth="1"/>
    <col min="10259" max="10259" width="19.140625" style="146" customWidth="1"/>
    <col min="10260" max="10260" width="14.42578125" style="146" customWidth="1"/>
    <col min="10261" max="10261" width="17.140625" style="146" customWidth="1"/>
    <col min="10262" max="10262" width="14.140625" style="146" customWidth="1"/>
    <col min="10263" max="10263" width="15.5703125" style="146" customWidth="1"/>
    <col min="10264" max="10264" width="13.85546875" style="146" customWidth="1"/>
    <col min="10265" max="10265" width="14.85546875" style="146" customWidth="1"/>
    <col min="10266" max="10266" width="13.42578125" style="146" customWidth="1"/>
    <col min="10267" max="10267" width="14.140625" style="146" customWidth="1"/>
    <col min="10268" max="10268" width="13.140625" style="146" customWidth="1"/>
    <col min="10269" max="10269" width="14.140625" style="146" customWidth="1"/>
    <col min="10270" max="10500" width="11.42578125" style="146"/>
    <col min="10501" max="10501" width="27" style="146" customWidth="1"/>
    <col min="10502" max="10502" width="18.5703125" style="146" customWidth="1"/>
    <col min="10503" max="10503" width="36.140625" style="146" customWidth="1"/>
    <col min="10504" max="10504" width="40.140625" style="146" customWidth="1"/>
    <col min="10505" max="10507" width="33.42578125" style="146" customWidth="1"/>
    <col min="10508" max="10508" width="29.140625" style="146" customWidth="1"/>
    <col min="10509" max="10509" width="36.28515625" style="146" customWidth="1"/>
    <col min="10510" max="10511" width="16.42578125" style="146" customWidth="1"/>
    <col min="10512" max="10512" width="13" style="146" customWidth="1"/>
    <col min="10513" max="10513" width="14" style="146" customWidth="1"/>
    <col min="10514" max="10514" width="16" style="146" customWidth="1"/>
    <col min="10515" max="10515" width="19.140625" style="146" customWidth="1"/>
    <col min="10516" max="10516" width="14.42578125" style="146" customWidth="1"/>
    <col min="10517" max="10517" width="17.140625" style="146" customWidth="1"/>
    <col min="10518" max="10518" width="14.140625" style="146" customWidth="1"/>
    <col min="10519" max="10519" width="15.5703125" style="146" customWidth="1"/>
    <col min="10520" max="10520" width="13.85546875" style="146" customWidth="1"/>
    <col min="10521" max="10521" width="14.85546875" style="146" customWidth="1"/>
    <col min="10522" max="10522" width="13.42578125" style="146" customWidth="1"/>
    <col min="10523" max="10523" width="14.140625" style="146" customWidth="1"/>
    <col min="10524" max="10524" width="13.140625" style="146" customWidth="1"/>
    <col min="10525" max="10525" width="14.140625" style="146" customWidth="1"/>
    <col min="10526" max="10756" width="11.42578125" style="146"/>
    <col min="10757" max="10757" width="27" style="146" customWidth="1"/>
    <col min="10758" max="10758" width="18.5703125" style="146" customWidth="1"/>
    <col min="10759" max="10759" width="36.140625" style="146" customWidth="1"/>
    <col min="10760" max="10760" width="40.140625" style="146" customWidth="1"/>
    <col min="10761" max="10763" width="33.42578125" style="146" customWidth="1"/>
    <col min="10764" max="10764" width="29.140625" style="146" customWidth="1"/>
    <col min="10765" max="10765" width="36.28515625" style="146" customWidth="1"/>
    <col min="10766" max="10767" width="16.42578125" style="146" customWidth="1"/>
    <col min="10768" max="10768" width="13" style="146" customWidth="1"/>
    <col min="10769" max="10769" width="14" style="146" customWidth="1"/>
    <col min="10770" max="10770" width="16" style="146" customWidth="1"/>
    <col min="10771" max="10771" width="19.140625" style="146" customWidth="1"/>
    <col min="10772" max="10772" width="14.42578125" style="146" customWidth="1"/>
    <col min="10773" max="10773" width="17.140625" style="146" customWidth="1"/>
    <col min="10774" max="10774" width="14.140625" style="146" customWidth="1"/>
    <col min="10775" max="10775" width="15.5703125" style="146" customWidth="1"/>
    <col min="10776" max="10776" width="13.85546875" style="146" customWidth="1"/>
    <col min="10777" max="10777" width="14.85546875" style="146" customWidth="1"/>
    <col min="10778" max="10778" width="13.42578125" style="146" customWidth="1"/>
    <col min="10779" max="10779" width="14.140625" style="146" customWidth="1"/>
    <col min="10780" max="10780" width="13.140625" style="146" customWidth="1"/>
    <col min="10781" max="10781" width="14.140625" style="146" customWidth="1"/>
    <col min="10782" max="11012" width="11.42578125" style="146"/>
    <col min="11013" max="11013" width="27" style="146" customWidth="1"/>
    <col min="11014" max="11014" width="18.5703125" style="146" customWidth="1"/>
    <col min="11015" max="11015" width="36.140625" style="146" customWidth="1"/>
    <col min="11016" max="11016" width="40.140625" style="146" customWidth="1"/>
    <col min="11017" max="11019" width="33.42578125" style="146" customWidth="1"/>
    <col min="11020" max="11020" width="29.140625" style="146" customWidth="1"/>
    <col min="11021" max="11021" width="36.28515625" style="146" customWidth="1"/>
    <col min="11022" max="11023" width="16.42578125" style="146" customWidth="1"/>
    <col min="11024" max="11024" width="13" style="146" customWidth="1"/>
    <col min="11025" max="11025" width="14" style="146" customWidth="1"/>
    <col min="11026" max="11026" width="16" style="146" customWidth="1"/>
    <col min="11027" max="11027" width="19.140625" style="146" customWidth="1"/>
    <col min="11028" max="11028" width="14.42578125" style="146" customWidth="1"/>
    <col min="11029" max="11029" width="17.140625" style="146" customWidth="1"/>
    <col min="11030" max="11030" width="14.140625" style="146" customWidth="1"/>
    <col min="11031" max="11031" width="15.5703125" style="146" customWidth="1"/>
    <col min="11032" max="11032" width="13.85546875" style="146" customWidth="1"/>
    <col min="11033" max="11033" width="14.85546875" style="146" customWidth="1"/>
    <col min="11034" max="11034" width="13.42578125" style="146" customWidth="1"/>
    <col min="11035" max="11035" width="14.140625" style="146" customWidth="1"/>
    <col min="11036" max="11036" width="13.140625" style="146" customWidth="1"/>
    <col min="11037" max="11037" width="14.140625" style="146" customWidth="1"/>
    <col min="11038" max="11268" width="11.42578125" style="146"/>
    <col min="11269" max="11269" width="27" style="146" customWidth="1"/>
    <col min="11270" max="11270" width="18.5703125" style="146" customWidth="1"/>
    <col min="11271" max="11271" width="36.140625" style="146" customWidth="1"/>
    <col min="11272" max="11272" width="40.140625" style="146" customWidth="1"/>
    <col min="11273" max="11275" width="33.42578125" style="146" customWidth="1"/>
    <col min="11276" max="11276" width="29.140625" style="146" customWidth="1"/>
    <col min="11277" max="11277" width="36.28515625" style="146" customWidth="1"/>
    <col min="11278" max="11279" width="16.42578125" style="146" customWidth="1"/>
    <col min="11280" max="11280" width="13" style="146" customWidth="1"/>
    <col min="11281" max="11281" width="14" style="146" customWidth="1"/>
    <col min="11282" max="11282" width="16" style="146" customWidth="1"/>
    <col min="11283" max="11283" width="19.140625" style="146" customWidth="1"/>
    <col min="11284" max="11284" width="14.42578125" style="146" customWidth="1"/>
    <col min="11285" max="11285" width="17.140625" style="146" customWidth="1"/>
    <col min="11286" max="11286" width="14.140625" style="146" customWidth="1"/>
    <col min="11287" max="11287" width="15.5703125" style="146" customWidth="1"/>
    <col min="11288" max="11288" width="13.85546875" style="146" customWidth="1"/>
    <col min="11289" max="11289" width="14.85546875" style="146" customWidth="1"/>
    <col min="11290" max="11290" width="13.42578125" style="146" customWidth="1"/>
    <col min="11291" max="11291" width="14.140625" style="146" customWidth="1"/>
    <col min="11292" max="11292" width="13.140625" style="146" customWidth="1"/>
    <col min="11293" max="11293" width="14.140625" style="146" customWidth="1"/>
    <col min="11294" max="11524" width="11.42578125" style="146"/>
    <col min="11525" max="11525" width="27" style="146" customWidth="1"/>
    <col min="11526" max="11526" width="18.5703125" style="146" customWidth="1"/>
    <col min="11527" max="11527" width="36.140625" style="146" customWidth="1"/>
    <col min="11528" max="11528" width="40.140625" style="146" customWidth="1"/>
    <col min="11529" max="11531" width="33.42578125" style="146" customWidth="1"/>
    <col min="11532" max="11532" width="29.140625" style="146" customWidth="1"/>
    <col min="11533" max="11533" width="36.28515625" style="146" customWidth="1"/>
    <col min="11534" max="11535" width="16.42578125" style="146" customWidth="1"/>
    <col min="11536" max="11536" width="13" style="146" customWidth="1"/>
    <col min="11537" max="11537" width="14" style="146" customWidth="1"/>
    <col min="11538" max="11538" width="16" style="146" customWidth="1"/>
    <col min="11539" max="11539" width="19.140625" style="146" customWidth="1"/>
    <col min="11540" max="11540" width="14.42578125" style="146" customWidth="1"/>
    <col min="11541" max="11541" width="17.140625" style="146" customWidth="1"/>
    <col min="11542" max="11542" width="14.140625" style="146" customWidth="1"/>
    <col min="11543" max="11543" width="15.5703125" style="146" customWidth="1"/>
    <col min="11544" max="11544" width="13.85546875" style="146" customWidth="1"/>
    <col min="11545" max="11545" width="14.85546875" style="146" customWidth="1"/>
    <col min="11546" max="11546" width="13.42578125" style="146" customWidth="1"/>
    <col min="11547" max="11547" width="14.140625" style="146" customWidth="1"/>
    <col min="11548" max="11548" width="13.140625" style="146" customWidth="1"/>
    <col min="11549" max="11549" width="14.140625" style="146" customWidth="1"/>
    <col min="11550" max="11780" width="11.42578125" style="146"/>
    <col min="11781" max="11781" width="27" style="146" customWidth="1"/>
    <col min="11782" max="11782" width="18.5703125" style="146" customWidth="1"/>
    <col min="11783" max="11783" width="36.140625" style="146" customWidth="1"/>
    <col min="11784" max="11784" width="40.140625" style="146" customWidth="1"/>
    <col min="11785" max="11787" width="33.42578125" style="146" customWidth="1"/>
    <col min="11788" max="11788" width="29.140625" style="146" customWidth="1"/>
    <col min="11789" max="11789" width="36.28515625" style="146" customWidth="1"/>
    <col min="11790" max="11791" width="16.42578125" style="146" customWidth="1"/>
    <col min="11792" max="11792" width="13" style="146" customWidth="1"/>
    <col min="11793" max="11793" width="14" style="146" customWidth="1"/>
    <col min="11794" max="11794" width="16" style="146" customWidth="1"/>
    <col min="11795" max="11795" width="19.140625" style="146" customWidth="1"/>
    <col min="11796" max="11796" width="14.42578125" style="146" customWidth="1"/>
    <col min="11797" max="11797" width="17.140625" style="146" customWidth="1"/>
    <col min="11798" max="11798" width="14.140625" style="146" customWidth="1"/>
    <col min="11799" max="11799" width="15.5703125" style="146" customWidth="1"/>
    <col min="11800" max="11800" width="13.85546875" style="146" customWidth="1"/>
    <col min="11801" max="11801" width="14.85546875" style="146" customWidth="1"/>
    <col min="11802" max="11802" width="13.42578125" style="146" customWidth="1"/>
    <col min="11803" max="11803" width="14.140625" style="146" customWidth="1"/>
    <col min="11804" max="11804" width="13.140625" style="146" customWidth="1"/>
    <col min="11805" max="11805" width="14.140625" style="146" customWidth="1"/>
    <col min="11806" max="12036" width="11.42578125" style="146"/>
    <col min="12037" max="12037" width="27" style="146" customWidth="1"/>
    <col min="12038" max="12038" width="18.5703125" style="146" customWidth="1"/>
    <col min="12039" max="12039" width="36.140625" style="146" customWidth="1"/>
    <col min="12040" max="12040" width="40.140625" style="146" customWidth="1"/>
    <col min="12041" max="12043" width="33.42578125" style="146" customWidth="1"/>
    <col min="12044" max="12044" width="29.140625" style="146" customWidth="1"/>
    <col min="12045" max="12045" width="36.28515625" style="146" customWidth="1"/>
    <col min="12046" max="12047" width="16.42578125" style="146" customWidth="1"/>
    <col min="12048" max="12048" width="13" style="146" customWidth="1"/>
    <col min="12049" max="12049" width="14" style="146" customWidth="1"/>
    <col min="12050" max="12050" width="16" style="146" customWidth="1"/>
    <col min="12051" max="12051" width="19.140625" style="146" customWidth="1"/>
    <col min="12052" max="12052" width="14.42578125" style="146" customWidth="1"/>
    <col min="12053" max="12053" width="17.140625" style="146" customWidth="1"/>
    <col min="12054" max="12054" width="14.140625" style="146" customWidth="1"/>
    <col min="12055" max="12055" width="15.5703125" style="146" customWidth="1"/>
    <col min="12056" max="12056" width="13.85546875" style="146" customWidth="1"/>
    <col min="12057" max="12057" width="14.85546875" style="146" customWidth="1"/>
    <col min="12058" max="12058" width="13.42578125" style="146" customWidth="1"/>
    <col min="12059" max="12059" width="14.140625" style="146" customWidth="1"/>
    <col min="12060" max="12060" width="13.140625" style="146" customWidth="1"/>
    <col min="12061" max="12061" width="14.140625" style="146" customWidth="1"/>
    <col min="12062" max="12292" width="11.42578125" style="146"/>
    <col min="12293" max="12293" width="27" style="146" customWidth="1"/>
    <col min="12294" max="12294" width="18.5703125" style="146" customWidth="1"/>
    <col min="12295" max="12295" width="36.140625" style="146" customWidth="1"/>
    <col min="12296" max="12296" width="40.140625" style="146" customWidth="1"/>
    <col min="12297" max="12299" width="33.42578125" style="146" customWidth="1"/>
    <col min="12300" max="12300" width="29.140625" style="146" customWidth="1"/>
    <col min="12301" max="12301" width="36.28515625" style="146" customWidth="1"/>
    <col min="12302" max="12303" width="16.42578125" style="146" customWidth="1"/>
    <col min="12304" max="12304" width="13" style="146" customWidth="1"/>
    <col min="12305" max="12305" width="14" style="146" customWidth="1"/>
    <col min="12306" max="12306" width="16" style="146" customWidth="1"/>
    <col min="12307" max="12307" width="19.140625" style="146" customWidth="1"/>
    <col min="12308" max="12308" width="14.42578125" style="146" customWidth="1"/>
    <col min="12309" max="12309" width="17.140625" style="146" customWidth="1"/>
    <col min="12310" max="12310" width="14.140625" style="146" customWidth="1"/>
    <col min="12311" max="12311" width="15.5703125" style="146" customWidth="1"/>
    <col min="12312" max="12312" width="13.85546875" style="146" customWidth="1"/>
    <col min="12313" max="12313" width="14.85546875" style="146" customWidth="1"/>
    <col min="12314" max="12314" width="13.42578125" style="146" customWidth="1"/>
    <col min="12315" max="12315" width="14.140625" style="146" customWidth="1"/>
    <col min="12316" max="12316" width="13.140625" style="146" customWidth="1"/>
    <col min="12317" max="12317" width="14.140625" style="146" customWidth="1"/>
    <col min="12318" max="12548" width="11.42578125" style="146"/>
    <col min="12549" max="12549" width="27" style="146" customWidth="1"/>
    <col min="12550" max="12550" width="18.5703125" style="146" customWidth="1"/>
    <col min="12551" max="12551" width="36.140625" style="146" customWidth="1"/>
    <col min="12552" max="12552" width="40.140625" style="146" customWidth="1"/>
    <col min="12553" max="12555" width="33.42578125" style="146" customWidth="1"/>
    <col min="12556" max="12556" width="29.140625" style="146" customWidth="1"/>
    <col min="12557" max="12557" width="36.28515625" style="146" customWidth="1"/>
    <col min="12558" max="12559" width="16.42578125" style="146" customWidth="1"/>
    <col min="12560" max="12560" width="13" style="146" customWidth="1"/>
    <col min="12561" max="12561" width="14" style="146" customWidth="1"/>
    <col min="12562" max="12562" width="16" style="146" customWidth="1"/>
    <col min="12563" max="12563" width="19.140625" style="146" customWidth="1"/>
    <col min="12564" max="12564" width="14.42578125" style="146" customWidth="1"/>
    <col min="12565" max="12565" width="17.140625" style="146" customWidth="1"/>
    <col min="12566" max="12566" width="14.140625" style="146" customWidth="1"/>
    <col min="12567" max="12567" width="15.5703125" style="146" customWidth="1"/>
    <col min="12568" max="12568" width="13.85546875" style="146" customWidth="1"/>
    <col min="12569" max="12569" width="14.85546875" style="146" customWidth="1"/>
    <col min="12570" max="12570" width="13.42578125" style="146" customWidth="1"/>
    <col min="12571" max="12571" width="14.140625" style="146" customWidth="1"/>
    <col min="12572" max="12572" width="13.140625" style="146" customWidth="1"/>
    <col min="12573" max="12573" width="14.140625" style="146" customWidth="1"/>
    <col min="12574" max="12804" width="11.42578125" style="146"/>
    <col min="12805" max="12805" width="27" style="146" customWidth="1"/>
    <col min="12806" max="12806" width="18.5703125" style="146" customWidth="1"/>
    <col min="12807" max="12807" width="36.140625" style="146" customWidth="1"/>
    <col min="12808" max="12808" width="40.140625" style="146" customWidth="1"/>
    <col min="12809" max="12811" width="33.42578125" style="146" customWidth="1"/>
    <col min="12812" max="12812" width="29.140625" style="146" customWidth="1"/>
    <col min="12813" max="12813" width="36.28515625" style="146" customWidth="1"/>
    <col min="12814" max="12815" width="16.42578125" style="146" customWidth="1"/>
    <col min="12816" max="12816" width="13" style="146" customWidth="1"/>
    <col min="12817" max="12817" width="14" style="146" customWidth="1"/>
    <col min="12818" max="12818" width="16" style="146" customWidth="1"/>
    <col min="12819" max="12819" width="19.140625" style="146" customWidth="1"/>
    <col min="12820" max="12820" width="14.42578125" style="146" customWidth="1"/>
    <col min="12821" max="12821" width="17.140625" style="146" customWidth="1"/>
    <col min="12822" max="12822" width="14.140625" style="146" customWidth="1"/>
    <col min="12823" max="12823" width="15.5703125" style="146" customWidth="1"/>
    <col min="12824" max="12824" width="13.85546875" style="146" customWidth="1"/>
    <col min="12825" max="12825" width="14.85546875" style="146" customWidth="1"/>
    <col min="12826" max="12826" width="13.42578125" style="146" customWidth="1"/>
    <col min="12827" max="12827" width="14.140625" style="146" customWidth="1"/>
    <col min="12828" max="12828" width="13.140625" style="146" customWidth="1"/>
    <col min="12829" max="12829" width="14.140625" style="146" customWidth="1"/>
    <col min="12830" max="13060" width="11.42578125" style="146"/>
    <col min="13061" max="13061" width="27" style="146" customWidth="1"/>
    <col min="13062" max="13062" width="18.5703125" style="146" customWidth="1"/>
    <col min="13063" max="13063" width="36.140625" style="146" customWidth="1"/>
    <col min="13064" max="13064" width="40.140625" style="146" customWidth="1"/>
    <col min="13065" max="13067" width="33.42578125" style="146" customWidth="1"/>
    <col min="13068" max="13068" width="29.140625" style="146" customWidth="1"/>
    <col min="13069" max="13069" width="36.28515625" style="146" customWidth="1"/>
    <col min="13070" max="13071" width="16.42578125" style="146" customWidth="1"/>
    <col min="13072" max="13072" width="13" style="146" customWidth="1"/>
    <col min="13073" max="13073" width="14" style="146" customWidth="1"/>
    <col min="13074" max="13074" width="16" style="146" customWidth="1"/>
    <col min="13075" max="13075" width="19.140625" style="146" customWidth="1"/>
    <col min="13076" max="13076" width="14.42578125" style="146" customWidth="1"/>
    <col min="13077" max="13077" width="17.140625" style="146" customWidth="1"/>
    <col min="13078" max="13078" width="14.140625" style="146" customWidth="1"/>
    <col min="13079" max="13079" width="15.5703125" style="146" customWidth="1"/>
    <col min="13080" max="13080" width="13.85546875" style="146" customWidth="1"/>
    <col min="13081" max="13081" width="14.85546875" style="146" customWidth="1"/>
    <col min="13082" max="13082" width="13.42578125" style="146" customWidth="1"/>
    <col min="13083" max="13083" width="14.140625" style="146" customWidth="1"/>
    <col min="13084" max="13084" width="13.140625" style="146" customWidth="1"/>
    <col min="13085" max="13085" width="14.140625" style="146" customWidth="1"/>
    <col min="13086" max="13316" width="11.42578125" style="146"/>
    <col min="13317" max="13317" width="27" style="146" customWidth="1"/>
    <col min="13318" max="13318" width="18.5703125" style="146" customWidth="1"/>
    <col min="13319" max="13319" width="36.140625" style="146" customWidth="1"/>
    <col min="13320" max="13320" width="40.140625" style="146" customWidth="1"/>
    <col min="13321" max="13323" width="33.42578125" style="146" customWidth="1"/>
    <col min="13324" max="13324" width="29.140625" style="146" customWidth="1"/>
    <col min="13325" max="13325" width="36.28515625" style="146" customWidth="1"/>
    <col min="13326" max="13327" width="16.42578125" style="146" customWidth="1"/>
    <col min="13328" max="13328" width="13" style="146" customWidth="1"/>
    <col min="13329" max="13329" width="14" style="146" customWidth="1"/>
    <col min="13330" max="13330" width="16" style="146" customWidth="1"/>
    <col min="13331" max="13331" width="19.140625" style="146" customWidth="1"/>
    <col min="13332" max="13332" width="14.42578125" style="146" customWidth="1"/>
    <col min="13333" max="13333" width="17.140625" style="146" customWidth="1"/>
    <col min="13334" max="13334" width="14.140625" style="146" customWidth="1"/>
    <col min="13335" max="13335" width="15.5703125" style="146" customWidth="1"/>
    <col min="13336" max="13336" width="13.85546875" style="146" customWidth="1"/>
    <col min="13337" max="13337" width="14.85546875" style="146" customWidth="1"/>
    <col min="13338" max="13338" width="13.42578125" style="146" customWidth="1"/>
    <col min="13339" max="13339" width="14.140625" style="146" customWidth="1"/>
    <col min="13340" max="13340" width="13.140625" style="146" customWidth="1"/>
    <col min="13341" max="13341" width="14.140625" style="146" customWidth="1"/>
    <col min="13342" max="13572" width="11.42578125" style="146"/>
    <col min="13573" max="13573" width="27" style="146" customWidth="1"/>
    <col min="13574" max="13574" width="18.5703125" style="146" customWidth="1"/>
    <col min="13575" max="13575" width="36.140625" style="146" customWidth="1"/>
    <col min="13576" max="13576" width="40.140625" style="146" customWidth="1"/>
    <col min="13577" max="13579" width="33.42578125" style="146" customWidth="1"/>
    <col min="13580" max="13580" width="29.140625" style="146" customWidth="1"/>
    <col min="13581" max="13581" width="36.28515625" style="146" customWidth="1"/>
    <col min="13582" max="13583" width="16.42578125" style="146" customWidth="1"/>
    <col min="13584" max="13584" width="13" style="146" customWidth="1"/>
    <col min="13585" max="13585" width="14" style="146" customWidth="1"/>
    <col min="13586" max="13586" width="16" style="146" customWidth="1"/>
    <col min="13587" max="13587" width="19.140625" style="146" customWidth="1"/>
    <col min="13588" max="13588" width="14.42578125" style="146" customWidth="1"/>
    <col min="13589" max="13589" width="17.140625" style="146" customWidth="1"/>
    <col min="13590" max="13590" width="14.140625" style="146" customWidth="1"/>
    <col min="13591" max="13591" width="15.5703125" style="146" customWidth="1"/>
    <col min="13592" max="13592" width="13.85546875" style="146" customWidth="1"/>
    <col min="13593" max="13593" width="14.85546875" style="146" customWidth="1"/>
    <col min="13594" max="13594" width="13.42578125" style="146" customWidth="1"/>
    <col min="13595" max="13595" width="14.140625" style="146" customWidth="1"/>
    <col min="13596" max="13596" width="13.140625" style="146" customWidth="1"/>
    <col min="13597" max="13597" width="14.140625" style="146" customWidth="1"/>
    <col min="13598" max="13828" width="11.42578125" style="146"/>
    <col min="13829" max="13829" width="27" style="146" customWidth="1"/>
    <col min="13830" max="13830" width="18.5703125" style="146" customWidth="1"/>
    <col min="13831" max="13831" width="36.140625" style="146" customWidth="1"/>
    <col min="13832" max="13832" width="40.140625" style="146" customWidth="1"/>
    <col min="13833" max="13835" width="33.42578125" style="146" customWidth="1"/>
    <col min="13836" max="13836" width="29.140625" style="146" customWidth="1"/>
    <col min="13837" max="13837" width="36.28515625" style="146" customWidth="1"/>
    <col min="13838" max="13839" width="16.42578125" style="146" customWidth="1"/>
    <col min="13840" max="13840" width="13" style="146" customWidth="1"/>
    <col min="13841" max="13841" width="14" style="146" customWidth="1"/>
    <col min="13842" max="13842" width="16" style="146" customWidth="1"/>
    <col min="13843" max="13843" width="19.140625" style="146" customWidth="1"/>
    <col min="13844" max="13844" width="14.42578125" style="146" customWidth="1"/>
    <col min="13845" max="13845" width="17.140625" style="146" customWidth="1"/>
    <col min="13846" max="13846" width="14.140625" style="146" customWidth="1"/>
    <col min="13847" max="13847" width="15.5703125" style="146" customWidth="1"/>
    <col min="13848" max="13848" width="13.85546875" style="146" customWidth="1"/>
    <col min="13849" max="13849" width="14.85546875" style="146" customWidth="1"/>
    <col min="13850" max="13850" width="13.42578125" style="146" customWidth="1"/>
    <col min="13851" max="13851" width="14.140625" style="146" customWidth="1"/>
    <col min="13852" max="13852" width="13.140625" style="146" customWidth="1"/>
    <col min="13853" max="13853" width="14.140625" style="146" customWidth="1"/>
    <col min="13854" max="14084" width="11.42578125" style="146"/>
    <col min="14085" max="14085" width="27" style="146" customWidth="1"/>
    <col min="14086" max="14086" width="18.5703125" style="146" customWidth="1"/>
    <col min="14087" max="14087" width="36.140625" style="146" customWidth="1"/>
    <col min="14088" max="14088" width="40.140625" style="146" customWidth="1"/>
    <col min="14089" max="14091" width="33.42578125" style="146" customWidth="1"/>
    <col min="14092" max="14092" width="29.140625" style="146" customWidth="1"/>
    <col min="14093" max="14093" width="36.28515625" style="146" customWidth="1"/>
    <col min="14094" max="14095" width="16.42578125" style="146" customWidth="1"/>
    <col min="14096" max="14096" width="13" style="146" customWidth="1"/>
    <col min="14097" max="14097" width="14" style="146" customWidth="1"/>
    <col min="14098" max="14098" width="16" style="146" customWidth="1"/>
    <col min="14099" max="14099" width="19.140625" style="146" customWidth="1"/>
    <col min="14100" max="14100" width="14.42578125" style="146" customWidth="1"/>
    <col min="14101" max="14101" width="17.140625" style="146" customWidth="1"/>
    <col min="14102" max="14102" width="14.140625" style="146" customWidth="1"/>
    <col min="14103" max="14103" width="15.5703125" style="146" customWidth="1"/>
    <col min="14104" max="14104" width="13.85546875" style="146" customWidth="1"/>
    <col min="14105" max="14105" width="14.85546875" style="146" customWidth="1"/>
    <col min="14106" max="14106" width="13.42578125" style="146" customWidth="1"/>
    <col min="14107" max="14107" width="14.140625" style="146" customWidth="1"/>
    <col min="14108" max="14108" width="13.140625" style="146" customWidth="1"/>
    <col min="14109" max="14109" width="14.140625" style="146" customWidth="1"/>
    <col min="14110" max="14340" width="11.42578125" style="146"/>
    <col min="14341" max="14341" width="27" style="146" customWidth="1"/>
    <col min="14342" max="14342" width="18.5703125" style="146" customWidth="1"/>
    <col min="14343" max="14343" width="36.140625" style="146" customWidth="1"/>
    <col min="14344" max="14344" width="40.140625" style="146" customWidth="1"/>
    <col min="14345" max="14347" width="33.42578125" style="146" customWidth="1"/>
    <col min="14348" max="14348" width="29.140625" style="146" customWidth="1"/>
    <col min="14349" max="14349" width="36.28515625" style="146" customWidth="1"/>
    <col min="14350" max="14351" width="16.42578125" style="146" customWidth="1"/>
    <col min="14352" max="14352" width="13" style="146" customWidth="1"/>
    <col min="14353" max="14353" width="14" style="146" customWidth="1"/>
    <col min="14354" max="14354" width="16" style="146" customWidth="1"/>
    <col min="14355" max="14355" width="19.140625" style="146" customWidth="1"/>
    <col min="14356" max="14356" width="14.42578125" style="146" customWidth="1"/>
    <col min="14357" max="14357" width="17.140625" style="146" customWidth="1"/>
    <col min="14358" max="14358" width="14.140625" style="146" customWidth="1"/>
    <col min="14359" max="14359" width="15.5703125" style="146" customWidth="1"/>
    <col min="14360" max="14360" width="13.85546875" style="146" customWidth="1"/>
    <col min="14361" max="14361" width="14.85546875" style="146" customWidth="1"/>
    <col min="14362" max="14362" width="13.42578125" style="146" customWidth="1"/>
    <col min="14363" max="14363" width="14.140625" style="146" customWidth="1"/>
    <col min="14364" max="14364" width="13.140625" style="146" customWidth="1"/>
    <col min="14365" max="14365" width="14.140625" style="146" customWidth="1"/>
    <col min="14366" max="14596" width="11.42578125" style="146"/>
    <col min="14597" max="14597" width="27" style="146" customWidth="1"/>
    <col min="14598" max="14598" width="18.5703125" style="146" customWidth="1"/>
    <col min="14599" max="14599" width="36.140625" style="146" customWidth="1"/>
    <col min="14600" max="14600" width="40.140625" style="146" customWidth="1"/>
    <col min="14601" max="14603" width="33.42578125" style="146" customWidth="1"/>
    <col min="14604" max="14604" width="29.140625" style="146" customWidth="1"/>
    <col min="14605" max="14605" width="36.28515625" style="146" customWidth="1"/>
    <col min="14606" max="14607" width="16.42578125" style="146" customWidth="1"/>
    <col min="14608" max="14608" width="13" style="146" customWidth="1"/>
    <col min="14609" max="14609" width="14" style="146" customWidth="1"/>
    <col min="14610" max="14610" width="16" style="146" customWidth="1"/>
    <col min="14611" max="14611" width="19.140625" style="146" customWidth="1"/>
    <col min="14612" max="14612" width="14.42578125" style="146" customWidth="1"/>
    <col min="14613" max="14613" width="17.140625" style="146" customWidth="1"/>
    <col min="14614" max="14614" width="14.140625" style="146" customWidth="1"/>
    <col min="14615" max="14615" width="15.5703125" style="146" customWidth="1"/>
    <col min="14616" max="14616" width="13.85546875" style="146" customWidth="1"/>
    <col min="14617" max="14617" width="14.85546875" style="146" customWidth="1"/>
    <col min="14618" max="14618" width="13.42578125" style="146" customWidth="1"/>
    <col min="14619" max="14619" width="14.140625" style="146" customWidth="1"/>
    <col min="14620" max="14620" width="13.140625" style="146" customWidth="1"/>
    <col min="14621" max="14621" width="14.140625" style="146" customWidth="1"/>
    <col min="14622" max="14852" width="11.42578125" style="146"/>
    <col min="14853" max="14853" width="27" style="146" customWidth="1"/>
    <col min="14854" max="14854" width="18.5703125" style="146" customWidth="1"/>
    <col min="14855" max="14855" width="36.140625" style="146" customWidth="1"/>
    <col min="14856" max="14856" width="40.140625" style="146" customWidth="1"/>
    <col min="14857" max="14859" width="33.42578125" style="146" customWidth="1"/>
    <col min="14860" max="14860" width="29.140625" style="146" customWidth="1"/>
    <col min="14861" max="14861" width="36.28515625" style="146" customWidth="1"/>
    <col min="14862" max="14863" width="16.42578125" style="146" customWidth="1"/>
    <col min="14864" max="14864" width="13" style="146" customWidth="1"/>
    <col min="14865" max="14865" width="14" style="146" customWidth="1"/>
    <col min="14866" max="14866" width="16" style="146" customWidth="1"/>
    <col min="14867" max="14867" width="19.140625" style="146" customWidth="1"/>
    <col min="14868" max="14868" width="14.42578125" style="146" customWidth="1"/>
    <col min="14869" max="14869" width="17.140625" style="146" customWidth="1"/>
    <col min="14870" max="14870" width="14.140625" style="146" customWidth="1"/>
    <col min="14871" max="14871" width="15.5703125" style="146" customWidth="1"/>
    <col min="14872" max="14872" width="13.85546875" style="146" customWidth="1"/>
    <col min="14873" max="14873" width="14.85546875" style="146" customWidth="1"/>
    <col min="14874" max="14874" width="13.42578125" style="146" customWidth="1"/>
    <col min="14875" max="14875" width="14.140625" style="146" customWidth="1"/>
    <col min="14876" max="14876" width="13.140625" style="146" customWidth="1"/>
    <col min="14877" max="14877" width="14.140625" style="146" customWidth="1"/>
    <col min="14878" max="15108" width="11.42578125" style="146"/>
    <col min="15109" max="15109" width="27" style="146" customWidth="1"/>
    <col min="15110" max="15110" width="18.5703125" style="146" customWidth="1"/>
    <col min="15111" max="15111" width="36.140625" style="146" customWidth="1"/>
    <col min="15112" max="15112" width="40.140625" style="146" customWidth="1"/>
    <col min="15113" max="15115" width="33.42578125" style="146" customWidth="1"/>
    <col min="15116" max="15116" width="29.140625" style="146" customWidth="1"/>
    <col min="15117" max="15117" width="36.28515625" style="146" customWidth="1"/>
    <col min="15118" max="15119" width="16.42578125" style="146" customWidth="1"/>
    <col min="15120" max="15120" width="13" style="146" customWidth="1"/>
    <col min="15121" max="15121" width="14" style="146" customWidth="1"/>
    <col min="15122" max="15122" width="16" style="146" customWidth="1"/>
    <col min="15123" max="15123" width="19.140625" style="146" customWidth="1"/>
    <col min="15124" max="15124" width="14.42578125" style="146" customWidth="1"/>
    <col min="15125" max="15125" width="17.140625" style="146" customWidth="1"/>
    <col min="15126" max="15126" width="14.140625" style="146" customWidth="1"/>
    <col min="15127" max="15127" width="15.5703125" style="146" customWidth="1"/>
    <col min="15128" max="15128" width="13.85546875" style="146" customWidth="1"/>
    <col min="15129" max="15129" width="14.85546875" style="146" customWidth="1"/>
    <col min="15130" max="15130" width="13.42578125" style="146" customWidth="1"/>
    <col min="15131" max="15131" width="14.140625" style="146" customWidth="1"/>
    <col min="15132" max="15132" width="13.140625" style="146" customWidth="1"/>
    <col min="15133" max="15133" width="14.140625" style="146" customWidth="1"/>
    <col min="15134" max="15364" width="11.42578125" style="146"/>
    <col min="15365" max="15365" width="27" style="146" customWidth="1"/>
    <col min="15366" max="15366" width="18.5703125" style="146" customWidth="1"/>
    <col min="15367" max="15367" width="36.140625" style="146" customWidth="1"/>
    <col min="15368" max="15368" width="40.140625" style="146" customWidth="1"/>
    <col min="15369" max="15371" width="33.42578125" style="146" customWidth="1"/>
    <col min="15372" max="15372" width="29.140625" style="146" customWidth="1"/>
    <col min="15373" max="15373" width="36.28515625" style="146" customWidth="1"/>
    <col min="15374" max="15375" width="16.42578125" style="146" customWidth="1"/>
    <col min="15376" max="15376" width="13" style="146" customWidth="1"/>
    <col min="15377" max="15377" width="14" style="146" customWidth="1"/>
    <col min="15378" max="15378" width="16" style="146" customWidth="1"/>
    <col min="15379" max="15379" width="19.140625" style="146" customWidth="1"/>
    <col min="15380" max="15380" width="14.42578125" style="146" customWidth="1"/>
    <col min="15381" max="15381" width="17.140625" style="146" customWidth="1"/>
    <col min="15382" max="15382" width="14.140625" style="146" customWidth="1"/>
    <col min="15383" max="15383" width="15.5703125" style="146" customWidth="1"/>
    <col min="15384" max="15384" width="13.85546875" style="146" customWidth="1"/>
    <col min="15385" max="15385" width="14.85546875" style="146" customWidth="1"/>
    <col min="15386" max="15386" width="13.42578125" style="146" customWidth="1"/>
    <col min="15387" max="15387" width="14.140625" style="146" customWidth="1"/>
    <col min="15388" max="15388" width="13.140625" style="146" customWidth="1"/>
    <col min="15389" max="15389" width="14.140625" style="146" customWidth="1"/>
    <col min="15390" max="15620" width="11.42578125" style="146"/>
    <col min="15621" max="15621" width="27" style="146" customWidth="1"/>
    <col min="15622" max="15622" width="18.5703125" style="146" customWidth="1"/>
    <col min="15623" max="15623" width="36.140625" style="146" customWidth="1"/>
    <col min="15624" max="15624" width="40.140625" style="146" customWidth="1"/>
    <col min="15625" max="15627" width="33.42578125" style="146" customWidth="1"/>
    <col min="15628" max="15628" width="29.140625" style="146" customWidth="1"/>
    <col min="15629" max="15629" width="36.28515625" style="146" customWidth="1"/>
    <col min="15630" max="15631" width="16.42578125" style="146" customWidth="1"/>
    <col min="15632" max="15632" width="13" style="146" customWidth="1"/>
    <col min="15633" max="15633" width="14" style="146" customWidth="1"/>
    <col min="15634" max="15634" width="16" style="146" customWidth="1"/>
    <col min="15635" max="15635" width="19.140625" style="146" customWidth="1"/>
    <col min="15636" max="15636" width="14.42578125" style="146" customWidth="1"/>
    <col min="15637" max="15637" width="17.140625" style="146" customWidth="1"/>
    <col min="15638" max="15638" width="14.140625" style="146" customWidth="1"/>
    <col min="15639" max="15639" width="15.5703125" style="146" customWidth="1"/>
    <col min="15640" max="15640" width="13.85546875" style="146" customWidth="1"/>
    <col min="15641" max="15641" width="14.85546875" style="146" customWidth="1"/>
    <col min="15642" max="15642" width="13.42578125" style="146" customWidth="1"/>
    <col min="15643" max="15643" width="14.140625" style="146" customWidth="1"/>
    <col min="15644" max="15644" width="13.140625" style="146" customWidth="1"/>
    <col min="15645" max="15645" width="14.140625" style="146" customWidth="1"/>
    <col min="15646" max="15876" width="11.42578125" style="146"/>
    <col min="15877" max="15877" width="27" style="146" customWidth="1"/>
    <col min="15878" max="15878" width="18.5703125" style="146" customWidth="1"/>
    <col min="15879" max="15879" width="36.140625" style="146" customWidth="1"/>
    <col min="15880" max="15880" width="40.140625" style="146" customWidth="1"/>
    <col min="15881" max="15883" width="33.42578125" style="146" customWidth="1"/>
    <col min="15884" max="15884" width="29.140625" style="146" customWidth="1"/>
    <col min="15885" max="15885" width="36.28515625" style="146" customWidth="1"/>
    <col min="15886" max="15887" width="16.42578125" style="146" customWidth="1"/>
    <col min="15888" max="15888" width="13" style="146" customWidth="1"/>
    <col min="15889" max="15889" width="14" style="146" customWidth="1"/>
    <col min="15890" max="15890" width="16" style="146" customWidth="1"/>
    <col min="15891" max="15891" width="19.140625" style="146" customWidth="1"/>
    <col min="15892" max="15892" width="14.42578125" style="146" customWidth="1"/>
    <col min="15893" max="15893" width="17.140625" style="146" customWidth="1"/>
    <col min="15894" max="15894" width="14.140625" style="146" customWidth="1"/>
    <col min="15895" max="15895" width="15.5703125" style="146" customWidth="1"/>
    <col min="15896" max="15896" width="13.85546875" style="146" customWidth="1"/>
    <col min="15897" max="15897" width="14.85546875" style="146" customWidth="1"/>
    <col min="15898" max="15898" width="13.42578125" style="146" customWidth="1"/>
    <col min="15899" max="15899" width="14.140625" style="146" customWidth="1"/>
    <col min="15900" max="15900" width="13.140625" style="146" customWidth="1"/>
    <col min="15901" max="15901" width="14.140625" style="146" customWidth="1"/>
    <col min="15902" max="16132" width="11.42578125" style="146"/>
    <col min="16133" max="16133" width="27" style="146" customWidth="1"/>
    <col min="16134" max="16134" width="18.5703125" style="146" customWidth="1"/>
    <col min="16135" max="16135" width="36.140625" style="146" customWidth="1"/>
    <col min="16136" max="16136" width="40.140625" style="146" customWidth="1"/>
    <col min="16137" max="16139" width="33.42578125" style="146" customWidth="1"/>
    <col min="16140" max="16140" width="29.140625" style="146" customWidth="1"/>
    <col min="16141" max="16141" width="36.28515625" style="146" customWidth="1"/>
    <col min="16142" max="16143" width="16.42578125" style="146" customWidth="1"/>
    <col min="16144" max="16144" width="13" style="146" customWidth="1"/>
    <col min="16145" max="16145" width="14" style="146" customWidth="1"/>
    <col min="16146" max="16146" width="16" style="146" customWidth="1"/>
    <col min="16147" max="16147" width="19.140625" style="146" customWidth="1"/>
    <col min="16148" max="16148" width="14.42578125" style="146" customWidth="1"/>
    <col min="16149" max="16149" width="17.140625" style="146" customWidth="1"/>
    <col min="16150" max="16150" width="14.140625" style="146" customWidth="1"/>
    <col min="16151" max="16151" width="15.5703125" style="146" customWidth="1"/>
    <col min="16152" max="16152" width="13.85546875" style="146" customWidth="1"/>
    <col min="16153" max="16153" width="14.85546875" style="146" customWidth="1"/>
    <col min="16154" max="16154" width="13.42578125" style="146" customWidth="1"/>
    <col min="16155" max="16155" width="14.140625" style="146" customWidth="1"/>
    <col min="16156" max="16156" width="13.140625" style="146" customWidth="1"/>
    <col min="16157" max="16157" width="14.140625" style="146" customWidth="1"/>
    <col min="16158" max="16384" width="11.42578125" style="146"/>
  </cols>
  <sheetData>
    <row r="1" spans="1:29" ht="25.5" customHeight="1" x14ac:dyDescent="0.25"/>
    <row r="2" spans="1:29" ht="25.5" customHeight="1" x14ac:dyDescent="0.25"/>
    <row r="3" spans="1:29" ht="25.5" customHeight="1" x14ac:dyDescent="0.25"/>
    <row r="4" spans="1:29" ht="25.5" customHeight="1" x14ac:dyDescent="0.25">
      <c r="H4" s="853"/>
      <c r="I4" s="853"/>
      <c r="J4" s="853"/>
      <c r="K4" s="853"/>
      <c r="L4" s="853"/>
      <c r="M4" s="853"/>
      <c r="N4" s="853"/>
      <c r="O4" s="853"/>
      <c r="P4" s="853"/>
      <c r="Q4" s="853"/>
      <c r="R4" s="853"/>
      <c r="S4" s="853"/>
      <c r="T4" s="853"/>
      <c r="U4" s="853"/>
      <c r="V4" s="853"/>
      <c r="W4" s="853"/>
      <c r="X4" s="853"/>
      <c r="Y4" s="853"/>
      <c r="Z4" s="853"/>
      <c r="AA4" s="853"/>
      <c r="AB4" s="853"/>
      <c r="AC4" s="853"/>
    </row>
    <row r="5" spans="1:29" ht="25.5" customHeight="1" x14ac:dyDescent="0.25">
      <c r="H5" s="853"/>
      <c r="I5" s="853"/>
      <c r="J5" s="853"/>
      <c r="K5" s="853"/>
      <c r="L5" s="853"/>
      <c r="M5" s="853"/>
      <c r="N5" s="853"/>
      <c r="O5" s="853"/>
      <c r="P5" s="853"/>
      <c r="Q5" s="853"/>
      <c r="R5" s="853"/>
      <c r="S5" s="853"/>
      <c r="T5" s="853"/>
      <c r="U5" s="853"/>
      <c r="V5" s="853"/>
      <c r="W5" s="853"/>
      <c r="X5" s="853"/>
      <c r="Y5" s="853"/>
      <c r="Z5" s="853"/>
      <c r="AA5" s="853"/>
      <c r="AB5" s="853"/>
      <c r="AC5" s="853"/>
    </row>
    <row r="6" spans="1:29" ht="25.5" customHeight="1" x14ac:dyDescent="0.25">
      <c r="E6" s="147"/>
      <c r="F6" s="147"/>
      <c r="G6" s="147"/>
      <c r="H6" s="147"/>
      <c r="I6" s="147"/>
      <c r="J6" s="147"/>
      <c r="K6" s="147"/>
      <c r="L6" s="147"/>
      <c r="M6" s="147"/>
      <c r="N6" s="147"/>
      <c r="O6" s="147"/>
      <c r="P6" s="147"/>
      <c r="Q6" s="147"/>
      <c r="R6" s="147"/>
      <c r="S6" s="147"/>
      <c r="T6" s="147"/>
      <c r="U6" s="147"/>
      <c r="V6" s="147"/>
      <c r="W6" s="147"/>
      <c r="X6" s="147"/>
      <c r="Y6" s="147"/>
      <c r="Z6" s="147"/>
      <c r="AA6" s="147"/>
      <c r="AB6" s="147"/>
      <c r="AC6" s="147"/>
    </row>
    <row r="7" spans="1:29" ht="25.5" customHeight="1" thickBot="1" x14ac:dyDescent="0.3">
      <c r="E7" s="147"/>
      <c r="F7" s="147"/>
      <c r="G7" s="147"/>
      <c r="H7" s="147"/>
      <c r="I7" s="147"/>
      <c r="J7" s="147"/>
      <c r="K7" s="147"/>
      <c r="L7" s="147"/>
      <c r="M7" s="147"/>
      <c r="N7" s="147"/>
      <c r="O7" s="147"/>
      <c r="P7" s="147"/>
      <c r="Q7" s="147"/>
      <c r="R7" s="147"/>
      <c r="S7" s="147"/>
      <c r="T7" s="147"/>
      <c r="U7" s="147"/>
      <c r="V7" s="147"/>
      <c r="W7" s="147"/>
      <c r="X7" s="147"/>
      <c r="Y7" s="147"/>
      <c r="Z7" s="147"/>
      <c r="AA7" s="147"/>
      <c r="AB7" s="147"/>
      <c r="AC7" s="147"/>
    </row>
    <row r="8" spans="1:29" ht="22.5" customHeight="1" x14ac:dyDescent="0.25">
      <c r="A8" s="850" t="s">
        <v>0</v>
      </c>
      <c r="B8" s="851"/>
      <c r="C8" s="851"/>
      <c r="D8" s="852"/>
      <c r="E8" s="147"/>
      <c r="F8" s="147"/>
      <c r="G8" s="147"/>
      <c r="H8" s="147"/>
      <c r="I8" s="147"/>
      <c r="J8" s="147"/>
      <c r="K8" s="147"/>
      <c r="L8" s="147"/>
      <c r="M8" s="147"/>
      <c r="N8" s="147"/>
      <c r="O8" s="147"/>
      <c r="P8" s="147"/>
      <c r="Q8" s="147"/>
      <c r="R8" s="147"/>
      <c r="S8" s="147"/>
      <c r="T8" s="147"/>
      <c r="U8" s="147"/>
      <c r="V8" s="147"/>
      <c r="W8" s="147"/>
      <c r="X8" s="147"/>
      <c r="Y8" s="147"/>
      <c r="Z8" s="147"/>
      <c r="AA8" s="147"/>
      <c r="AB8" s="147"/>
      <c r="AC8" s="147"/>
    </row>
    <row r="9" spans="1:29" ht="40.5" customHeight="1" x14ac:dyDescent="0.25">
      <c r="A9" s="148" t="s">
        <v>1</v>
      </c>
      <c r="B9" s="835" t="s">
        <v>2</v>
      </c>
      <c r="C9" s="836"/>
      <c r="D9" s="149" t="s">
        <v>3</v>
      </c>
      <c r="H9" s="150"/>
      <c r="I9" s="150"/>
      <c r="J9" s="150"/>
      <c r="K9" s="150"/>
      <c r="L9" s="150"/>
      <c r="M9" s="150"/>
      <c r="N9" s="150"/>
      <c r="O9" s="150"/>
      <c r="P9" s="150"/>
      <c r="Q9" s="150"/>
      <c r="R9" s="150"/>
      <c r="S9" s="150"/>
      <c r="T9" s="150"/>
      <c r="U9" s="150"/>
      <c r="V9" s="150"/>
      <c r="W9" s="150"/>
      <c r="X9" s="150"/>
      <c r="Y9" s="150"/>
      <c r="Z9" s="150"/>
      <c r="AA9" s="150"/>
      <c r="AB9" s="150"/>
      <c r="AC9" s="150"/>
    </row>
    <row r="10" spans="1:29" ht="51" customHeight="1" thickBot="1" x14ac:dyDescent="0.3">
      <c r="A10" s="151" t="s">
        <v>24</v>
      </c>
      <c r="B10" s="833" t="s">
        <v>25</v>
      </c>
      <c r="C10" s="834"/>
      <c r="D10" s="152" t="s">
        <v>67</v>
      </c>
      <c r="H10" s="150"/>
      <c r="I10" s="150"/>
      <c r="J10" s="150"/>
      <c r="K10" s="150"/>
      <c r="L10" s="150"/>
      <c r="M10" s="150"/>
      <c r="N10" s="150"/>
      <c r="O10" s="150"/>
      <c r="P10" s="150"/>
      <c r="Q10" s="150"/>
      <c r="R10" s="150"/>
      <c r="S10" s="150"/>
      <c r="T10" s="150"/>
      <c r="U10" s="150"/>
      <c r="V10" s="150"/>
      <c r="W10" s="150"/>
      <c r="X10" s="150"/>
      <c r="Y10" s="150"/>
      <c r="Z10" s="150"/>
      <c r="AA10" s="150"/>
      <c r="AB10" s="150"/>
      <c r="AC10" s="150"/>
    </row>
    <row r="11" spans="1:29" ht="25.5" customHeight="1" thickBot="1" x14ac:dyDescent="0.3">
      <c r="H11" s="150"/>
      <c r="I11" s="150"/>
      <c r="J11" s="150"/>
      <c r="K11" s="150"/>
      <c r="L11" s="150"/>
      <c r="M11" s="150"/>
      <c r="N11" s="150"/>
      <c r="O11" s="150"/>
      <c r="P11" s="150"/>
      <c r="Q11" s="150"/>
      <c r="R11" s="150"/>
      <c r="S11" s="150"/>
      <c r="T11" s="150"/>
      <c r="U11" s="150"/>
      <c r="V11" s="150"/>
      <c r="W11" s="150"/>
      <c r="X11" s="150"/>
      <c r="Y11" s="150"/>
      <c r="Z11" s="150"/>
      <c r="AA11" s="150"/>
      <c r="AB11" s="150"/>
      <c r="AC11" s="150"/>
    </row>
    <row r="12" spans="1:29" ht="21.75" customHeight="1" thickBot="1" x14ac:dyDescent="0.3">
      <c r="A12" s="817" t="s">
        <v>4</v>
      </c>
      <c r="B12" s="817" t="s">
        <v>5</v>
      </c>
      <c r="C12" s="817" t="s">
        <v>6</v>
      </c>
      <c r="D12" s="817" t="s">
        <v>7</v>
      </c>
      <c r="E12" s="817" t="s">
        <v>8</v>
      </c>
      <c r="F12" s="817" t="s">
        <v>91</v>
      </c>
      <c r="G12" s="817" t="s">
        <v>27</v>
      </c>
      <c r="H12" s="817" t="s">
        <v>10</v>
      </c>
      <c r="I12" s="817" t="s">
        <v>11</v>
      </c>
      <c r="J12" s="799" t="s">
        <v>12</v>
      </c>
      <c r="K12" s="800"/>
      <c r="L12" s="800"/>
      <c r="M12" s="801"/>
      <c r="N12" s="799" t="s">
        <v>13</v>
      </c>
      <c r="O12" s="800"/>
      <c r="P12" s="800"/>
      <c r="Q12" s="801"/>
      <c r="R12" s="799" t="s">
        <v>14</v>
      </c>
      <c r="S12" s="800"/>
      <c r="T12" s="800"/>
      <c r="U12" s="801"/>
      <c r="V12" s="799" t="s">
        <v>213</v>
      </c>
      <c r="W12" s="800"/>
      <c r="X12" s="800"/>
      <c r="Y12" s="801"/>
      <c r="Z12" s="799" t="s">
        <v>16</v>
      </c>
      <c r="AA12" s="800"/>
      <c r="AB12" s="800"/>
      <c r="AC12" s="801"/>
    </row>
    <row r="13" spans="1:29" ht="25.5" customHeight="1" thickBot="1" x14ac:dyDescent="0.3">
      <c r="A13" s="818"/>
      <c r="B13" s="818"/>
      <c r="C13" s="818"/>
      <c r="D13" s="818"/>
      <c r="E13" s="818"/>
      <c r="F13" s="818"/>
      <c r="G13" s="818"/>
      <c r="H13" s="818"/>
      <c r="I13" s="818"/>
      <c r="J13" s="802" t="s">
        <v>15</v>
      </c>
      <c r="K13" s="803"/>
      <c r="L13" s="803"/>
      <c r="M13" s="804"/>
      <c r="N13" s="802" t="s">
        <v>15</v>
      </c>
      <c r="O13" s="803"/>
      <c r="P13" s="803"/>
      <c r="Q13" s="804"/>
      <c r="R13" s="802" t="s">
        <v>15</v>
      </c>
      <c r="S13" s="803"/>
      <c r="T13" s="803"/>
      <c r="U13" s="804"/>
      <c r="V13" s="802" t="s">
        <v>15</v>
      </c>
      <c r="W13" s="803"/>
      <c r="X13" s="803"/>
      <c r="Y13" s="804"/>
      <c r="Z13" s="802" t="s">
        <v>15</v>
      </c>
      <c r="AA13" s="803"/>
      <c r="AB13" s="803"/>
      <c r="AC13" s="804"/>
    </row>
    <row r="14" spans="1:29" ht="25.5" customHeight="1" thickBot="1" x14ac:dyDescent="0.4">
      <c r="A14" s="854"/>
      <c r="B14" s="854"/>
      <c r="C14" s="854"/>
      <c r="D14" s="854"/>
      <c r="E14" s="854"/>
      <c r="F14" s="818"/>
      <c r="G14" s="818"/>
      <c r="H14" s="818"/>
      <c r="I14" s="818"/>
      <c r="J14" s="153" t="s">
        <v>28</v>
      </c>
      <c r="K14" s="154" t="s">
        <v>29</v>
      </c>
      <c r="L14" s="154" t="s">
        <v>32</v>
      </c>
      <c r="M14" s="155" t="s">
        <v>31</v>
      </c>
      <c r="N14" s="153" t="s">
        <v>28</v>
      </c>
      <c r="O14" s="154" t="s">
        <v>29</v>
      </c>
      <c r="P14" s="154" t="s">
        <v>32</v>
      </c>
      <c r="Q14" s="155" t="s">
        <v>31</v>
      </c>
      <c r="R14" s="153" t="s">
        <v>28</v>
      </c>
      <c r="S14" s="154" t="s">
        <v>29</v>
      </c>
      <c r="T14" s="154" t="s">
        <v>32</v>
      </c>
      <c r="U14" s="155" t="s">
        <v>31</v>
      </c>
      <c r="V14" s="153" t="s">
        <v>28</v>
      </c>
      <c r="W14" s="154" t="s">
        <v>29</v>
      </c>
      <c r="X14" s="154" t="s">
        <v>32</v>
      </c>
      <c r="Y14" s="155" t="s">
        <v>31</v>
      </c>
      <c r="Z14" s="153" t="s">
        <v>28</v>
      </c>
      <c r="AA14" s="154" t="s">
        <v>29</v>
      </c>
      <c r="AB14" s="154" t="s">
        <v>32</v>
      </c>
      <c r="AC14" s="155" t="s">
        <v>31</v>
      </c>
    </row>
    <row r="15" spans="1:29" ht="26.1" customHeight="1" x14ac:dyDescent="0.25">
      <c r="A15" s="805" t="s">
        <v>85</v>
      </c>
      <c r="B15" s="855">
        <v>15210</v>
      </c>
      <c r="C15" s="857" t="s">
        <v>68</v>
      </c>
      <c r="D15" s="862" t="s">
        <v>207</v>
      </c>
      <c r="E15" s="864" t="s">
        <v>88</v>
      </c>
      <c r="F15" s="819">
        <v>1748</v>
      </c>
      <c r="G15" s="859" t="s">
        <v>86</v>
      </c>
      <c r="H15" s="828" t="s">
        <v>17</v>
      </c>
      <c r="I15" s="156" t="s">
        <v>69</v>
      </c>
      <c r="J15" s="157">
        <v>7</v>
      </c>
      <c r="K15" s="24">
        <v>3</v>
      </c>
      <c r="L15" s="158">
        <v>0</v>
      </c>
      <c r="M15" s="25">
        <f>SUM(J15:L15)</f>
        <v>10</v>
      </c>
      <c r="N15" s="157">
        <v>4</v>
      </c>
      <c r="O15" s="24">
        <v>2</v>
      </c>
      <c r="P15" s="158">
        <v>0</v>
      </c>
      <c r="Q15" s="25">
        <f>SUM(N15:P15)</f>
        <v>6</v>
      </c>
      <c r="R15" s="157">
        <v>3</v>
      </c>
      <c r="S15" s="24">
        <v>6</v>
      </c>
      <c r="T15" s="158">
        <v>0</v>
      </c>
      <c r="U15" s="25">
        <f>SUM(R15:T15)</f>
        <v>9</v>
      </c>
      <c r="V15" s="159">
        <v>2</v>
      </c>
      <c r="W15" s="24">
        <v>4</v>
      </c>
      <c r="X15" s="158">
        <v>0</v>
      </c>
      <c r="Y15" s="25">
        <f>SUM(V15:X15)</f>
        <v>6</v>
      </c>
      <c r="Z15" s="159">
        <f>J15+N15+R15+V15</f>
        <v>16</v>
      </c>
      <c r="AA15" s="24">
        <f>K15+O15+S15+W15</f>
        <v>15</v>
      </c>
      <c r="AB15" s="158">
        <f>L15+P15+T15+X15</f>
        <v>0</v>
      </c>
      <c r="AC15" s="25">
        <f>SUM(Z15:AB15)</f>
        <v>31</v>
      </c>
    </row>
    <row r="16" spans="1:29" ht="26.1" customHeight="1" x14ac:dyDescent="0.25">
      <c r="A16" s="806"/>
      <c r="B16" s="856"/>
      <c r="C16" s="858"/>
      <c r="D16" s="863"/>
      <c r="E16" s="865"/>
      <c r="F16" s="820"/>
      <c r="G16" s="860"/>
      <c r="H16" s="829"/>
      <c r="I16" s="160" t="s">
        <v>36</v>
      </c>
      <c r="J16" s="161">
        <v>1</v>
      </c>
      <c r="K16" s="10">
        <v>6</v>
      </c>
      <c r="L16" s="162">
        <v>0</v>
      </c>
      <c r="M16" s="11">
        <f>SUM(J16:L16)</f>
        <v>7</v>
      </c>
      <c r="N16" s="161">
        <v>5</v>
      </c>
      <c r="O16" s="10">
        <v>6</v>
      </c>
      <c r="P16" s="162">
        <v>0</v>
      </c>
      <c r="Q16" s="11">
        <f>SUM(N16:P16)</f>
        <v>11</v>
      </c>
      <c r="R16" s="161">
        <v>5</v>
      </c>
      <c r="S16" s="10">
        <v>4</v>
      </c>
      <c r="T16" s="162">
        <v>0</v>
      </c>
      <c r="U16" s="11">
        <f>SUM(R16:T16)</f>
        <v>9</v>
      </c>
      <c r="V16" s="163">
        <v>2</v>
      </c>
      <c r="W16" s="10">
        <v>4</v>
      </c>
      <c r="X16" s="162">
        <v>0</v>
      </c>
      <c r="Y16" s="11">
        <f>SUM(V16:X16)</f>
        <v>6</v>
      </c>
      <c r="Z16" s="163">
        <f t="shared" ref="Z16:Z79" si="0">J16+N16+R16+V16</f>
        <v>13</v>
      </c>
      <c r="AA16" s="10">
        <f t="shared" ref="AA16:AA79" si="1">K16+O16+S16+W16</f>
        <v>20</v>
      </c>
      <c r="AB16" s="162">
        <f t="shared" ref="AB16:AB79" si="2">L16+P16+T16+X16</f>
        <v>0</v>
      </c>
      <c r="AC16" s="11">
        <f t="shared" ref="AC16:AC79" si="3">SUM(Z16:AB16)</f>
        <v>33</v>
      </c>
    </row>
    <row r="17" spans="1:29" ht="26.1" customHeight="1" x14ac:dyDescent="0.25">
      <c r="A17" s="806"/>
      <c r="B17" s="856"/>
      <c r="C17" s="858"/>
      <c r="D17" s="863"/>
      <c r="E17" s="865"/>
      <c r="F17" s="820"/>
      <c r="G17" s="860"/>
      <c r="H17" s="829"/>
      <c r="I17" s="160" t="s">
        <v>37</v>
      </c>
      <c r="J17" s="161">
        <v>25</v>
      </c>
      <c r="K17" s="10">
        <v>11</v>
      </c>
      <c r="L17" s="162">
        <v>0</v>
      </c>
      <c r="M17" s="11">
        <f>SUM(J17:L17)</f>
        <v>36</v>
      </c>
      <c r="N17" s="161">
        <v>41</v>
      </c>
      <c r="O17" s="10">
        <v>17</v>
      </c>
      <c r="P17" s="162">
        <v>0</v>
      </c>
      <c r="Q17" s="11">
        <f>SUM(N17:P17)</f>
        <v>58</v>
      </c>
      <c r="R17" s="161">
        <v>36</v>
      </c>
      <c r="S17" s="10">
        <v>13</v>
      </c>
      <c r="T17" s="162">
        <v>0</v>
      </c>
      <c r="U17" s="11">
        <f>SUM(R17:T17)</f>
        <v>49</v>
      </c>
      <c r="V17" s="163">
        <v>39</v>
      </c>
      <c r="W17" s="10">
        <v>7</v>
      </c>
      <c r="X17" s="162">
        <v>0</v>
      </c>
      <c r="Y17" s="11">
        <f>SUM(V17:X17)</f>
        <v>46</v>
      </c>
      <c r="Z17" s="163">
        <f t="shared" si="0"/>
        <v>141</v>
      </c>
      <c r="AA17" s="10">
        <f t="shared" si="1"/>
        <v>48</v>
      </c>
      <c r="AB17" s="162">
        <f t="shared" si="2"/>
        <v>0</v>
      </c>
      <c r="AC17" s="11">
        <f t="shared" si="3"/>
        <v>189</v>
      </c>
    </row>
    <row r="18" spans="1:29" ht="26.1" customHeight="1" x14ac:dyDescent="0.25">
      <c r="A18" s="806"/>
      <c r="B18" s="856"/>
      <c r="C18" s="858"/>
      <c r="D18" s="863"/>
      <c r="E18" s="865"/>
      <c r="F18" s="820"/>
      <c r="G18" s="860"/>
      <c r="H18" s="829"/>
      <c r="I18" s="160" t="s">
        <v>38</v>
      </c>
      <c r="J18" s="161">
        <v>59</v>
      </c>
      <c r="K18" s="10">
        <v>26</v>
      </c>
      <c r="L18" s="162">
        <v>0</v>
      </c>
      <c r="M18" s="11">
        <f>SUM(J18:L18)</f>
        <v>85</v>
      </c>
      <c r="N18" s="161">
        <v>65</v>
      </c>
      <c r="O18" s="10">
        <v>21</v>
      </c>
      <c r="P18" s="162">
        <v>0</v>
      </c>
      <c r="Q18" s="11">
        <f>SUM(N18:P18)</f>
        <v>86</v>
      </c>
      <c r="R18" s="161">
        <v>114</v>
      </c>
      <c r="S18" s="10">
        <v>33</v>
      </c>
      <c r="T18" s="162">
        <v>0</v>
      </c>
      <c r="U18" s="11">
        <f>SUM(R18:T18)</f>
        <v>147</v>
      </c>
      <c r="V18" s="163">
        <v>124</v>
      </c>
      <c r="W18" s="10">
        <v>36</v>
      </c>
      <c r="X18" s="162">
        <v>0</v>
      </c>
      <c r="Y18" s="11">
        <f>SUM(V18:X18)</f>
        <v>160</v>
      </c>
      <c r="Z18" s="163">
        <f t="shared" si="0"/>
        <v>362</v>
      </c>
      <c r="AA18" s="10">
        <f t="shared" si="1"/>
        <v>116</v>
      </c>
      <c r="AB18" s="162">
        <f t="shared" si="2"/>
        <v>0</v>
      </c>
      <c r="AC18" s="11">
        <f t="shared" si="3"/>
        <v>478</v>
      </c>
    </row>
    <row r="19" spans="1:29" ht="26.1" customHeight="1" thickBot="1" x14ac:dyDescent="0.3">
      <c r="A19" s="806"/>
      <c r="B19" s="856"/>
      <c r="C19" s="858"/>
      <c r="D19" s="863"/>
      <c r="E19" s="865"/>
      <c r="F19" s="820"/>
      <c r="G19" s="860"/>
      <c r="H19" s="829"/>
      <c r="I19" s="164" t="s">
        <v>39</v>
      </c>
      <c r="J19" s="165">
        <v>16</v>
      </c>
      <c r="K19" s="13">
        <v>10</v>
      </c>
      <c r="L19" s="166">
        <v>0</v>
      </c>
      <c r="M19" s="131">
        <f>SUM(J19:L19)</f>
        <v>26</v>
      </c>
      <c r="N19" s="165">
        <v>20</v>
      </c>
      <c r="O19" s="13">
        <v>6</v>
      </c>
      <c r="P19" s="166">
        <v>0</v>
      </c>
      <c r="Q19" s="131">
        <f>SUM(N19:P19)</f>
        <v>26</v>
      </c>
      <c r="R19" s="165">
        <v>45</v>
      </c>
      <c r="S19" s="13">
        <v>13</v>
      </c>
      <c r="T19" s="166">
        <v>0</v>
      </c>
      <c r="U19" s="131">
        <f>SUM(R19:T19)</f>
        <v>58</v>
      </c>
      <c r="V19" s="167">
        <v>45</v>
      </c>
      <c r="W19" s="13">
        <v>11</v>
      </c>
      <c r="X19" s="166">
        <v>0</v>
      </c>
      <c r="Y19" s="131">
        <f>SUM(V19:X19)</f>
        <v>56</v>
      </c>
      <c r="Z19" s="167">
        <f t="shared" si="0"/>
        <v>126</v>
      </c>
      <c r="AA19" s="13">
        <f t="shared" si="1"/>
        <v>40</v>
      </c>
      <c r="AB19" s="166">
        <f t="shared" si="2"/>
        <v>0</v>
      </c>
      <c r="AC19" s="14">
        <f t="shared" si="3"/>
        <v>166</v>
      </c>
    </row>
    <row r="20" spans="1:29" ht="39" customHeight="1" thickBot="1" x14ac:dyDescent="0.3">
      <c r="A20" s="806"/>
      <c r="B20" s="856"/>
      <c r="C20" s="858"/>
      <c r="D20" s="863"/>
      <c r="E20" s="865"/>
      <c r="F20" s="820"/>
      <c r="G20" s="860"/>
      <c r="H20" s="830"/>
      <c r="I20" s="168" t="s">
        <v>50</v>
      </c>
      <c r="J20" s="99">
        <f t="shared" ref="J20:U20" si="4">SUM(J15:J19)</f>
        <v>108</v>
      </c>
      <c r="K20" s="18">
        <f t="shared" si="4"/>
        <v>56</v>
      </c>
      <c r="L20" s="18">
        <f t="shared" si="4"/>
        <v>0</v>
      </c>
      <c r="M20" s="19">
        <f t="shared" si="4"/>
        <v>164</v>
      </c>
      <c r="N20" s="99">
        <f t="shared" si="4"/>
        <v>135</v>
      </c>
      <c r="O20" s="18">
        <f t="shared" si="4"/>
        <v>52</v>
      </c>
      <c r="P20" s="18">
        <f t="shared" si="4"/>
        <v>0</v>
      </c>
      <c r="Q20" s="19">
        <f t="shared" si="4"/>
        <v>187</v>
      </c>
      <c r="R20" s="99">
        <f t="shared" si="4"/>
        <v>203</v>
      </c>
      <c r="S20" s="18">
        <f t="shared" si="4"/>
        <v>69</v>
      </c>
      <c r="T20" s="18">
        <f t="shared" si="4"/>
        <v>0</v>
      </c>
      <c r="U20" s="19">
        <f t="shared" si="4"/>
        <v>272</v>
      </c>
      <c r="V20" s="17">
        <f t="shared" ref="V20:Y20" si="5">SUM(V15:V19)</f>
        <v>212</v>
      </c>
      <c r="W20" s="18">
        <f t="shared" si="5"/>
        <v>62</v>
      </c>
      <c r="X20" s="18">
        <f t="shared" si="5"/>
        <v>0</v>
      </c>
      <c r="Y20" s="19">
        <f t="shared" si="5"/>
        <v>274</v>
      </c>
      <c r="Z20" s="169">
        <f t="shared" si="0"/>
        <v>658</v>
      </c>
      <c r="AA20" s="36">
        <f t="shared" si="1"/>
        <v>239</v>
      </c>
      <c r="AB20" s="170">
        <f t="shared" si="2"/>
        <v>0</v>
      </c>
      <c r="AC20" s="37">
        <f t="shared" si="3"/>
        <v>897</v>
      </c>
    </row>
    <row r="21" spans="1:29" ht="26.1" customHeight="1" x14ac:dyDescent="0.25">
      <c r="A21" s="806"/>
      <c r="B21" s="856"/>
      <c r="C21" s="858"/>
      <c r="D21" s="863"/>
      <c r="E21" s="865"/>
      <c r="F21" s="820"/>
      <c r="G21" s="860"/>
      <c r="H21" s="848" t="s">
        <v>18</v>
      </c>
      <c r="I21" s="171" t="s">
        <v>19</v>
      </c>
      <c r="J21" s="172">
        <v>91</v>
      </c>
      <c r="K21" s="7">
        <v>52</v>
      </c>
      <c r="L21" s="173">
        <v>0</v>
      </c>
      <c r="M21" s="8">
        <f t="shared" ref="M21:M29" si="6">SUM(J21:L21)</f>
        <v>143</v>
      </c>
      <c r="N21" s="172">
        <v>101</v>
      </c>
      <c r="O21" s="7">
        <v>48</v>
      </c>
      <c r="P21" s="173">
        <v>0</v>
      </c>
      <c r="Q21" s="8">
        <f t="shared" ref="Q21:Q29" si="7">SUM(N21:P21)</f>
        <v>149</v>
      </c>
      <c r="R21" s="172">
        <v>150</v>
      </c>
      <c r="S21" s="7">
        <v>58</v>
      </c>
      <c r="T21" s="173">
        <v>0</v>
      </c>
      <c r="U21" s="8">
        <f t="shared" ref="U21:U29" si="8">SUM(R21:T21)</f>
        <v>208</v>
      </c>
      <c r="V21" s="174">
        <v>132</v>
      </c>
      <c r="W21" s="7">
        <v>47</v>
      </c>
      <c r="X21" s="173">
        <v>0</v>
      </c>
      <c r="Y21" s="8">
        <f t="shared" ref="Y21:Y29" si="9">SUM(V21:X21)</f>
        <v>179</v>
      </c>
      <c r="Z21" s="174">
        <f t="shared" si="0"/>
        <v>474</v>
      </c>
      <c r="AA21" s="7">
        <f t="shared" si="1"/>
        <v>205</v>
      </c>
      <c r="AB21" s="173">
        <f t="shared" si="2"/>
        <v>0</v>
      </c>
      <c r="AC21" s="8">
        <f t="shared" si="3"/>
        <v>679</v>
      </c>
    </row>
    <row r="22" spans="1:29" ht="26.1" customHeight="1" x14ac:dyDescent="0.25">
      <c r="A22" s="806"/>
      <c r="B22" s="856"/>
      <c r="C22" s="858"/>
      <c r="D22" s="863"/>
      <c r="E22" s="865"/>
      <c r="F22" s="820"/>
      <c r="G22" s="860"/>
      <c r="H22" s="830"/>
      <c r="I22" s="160" t="s">
        <v>22</v>
      </c>
      <c r="J22" s="161">
        <v>15</v>
      </c>
      <c r="K22" s="10">
        <v>6</v>
      </c>
      <c r="L22" s="162">
        <v>0</v>
      </c>
      <c r="M22" s="11">
        <f t="shared" si="6"/>
        <v>21</v>
      </c>
      <c r="N22" s="161">
        <v>35</v>
      </c>
      <c r="O22" s="10">
        <v>3</v>
      </c>
      <c r="P22" s="162">
        <v>0</v>
      </c>
      <c r="Q22" s="11">
        <f t="shared" si="7"/>
        <v>38</v>
      </c>
      <c r="R22" s="161">
        <v>53</v>
      </c>
      <c r="S22" s="10">
        <v>11</v>
      </c>
      <c r="T22" s="162">
        <v>0</v>
      </c>
      <c r="U22" s="11">
        <f t="shared" si="8"/>
        <v>64</v>
      </c>
      <c r="V22" s="174">
        <v>80</v>
      </c>
      <c r="W22" s="10">
        <v>15</v>
      </c>
      <c r="X22" s="162">
        <v>0</v>
      </c>
      <c r="Y22" s="11">
        <f t="shared" si="9"/>
        <v>95</v>
      </c>
      <c r="Z22" s="163">
        <f t="shared" si="0"/>
        <v>183</v>
      </c>
      <c r="AA22" s="10">
        <f t="shared" si="1"/>
        <v>35</v>
      </c>
      <c r="AB22" s="162">
        <f t="shared" si="2"/>
        <v>0</v>
      </c>
      <c r="AC22" s="11">
        <f t="shared" si="3"/>
        <v>218</v>
      </c>
    </row>
    <row r="23" spans="1:29" ht="26.1" customHeight="1" x14ac:dyDescent="0.25">
      <c r="A23" s="806"/>
      <c r="B23" s="856"/>
      <c r="C23" s="858"/>
      <c r="D23" s="863"/>
      <c r="E23" s="865"/>
      <c r="F23" s="820"/>
      <c r="G23" s="860"/>
      <c r="H23" s="848" t="s">
        <v>20</v>
      </c>
      <c r="I23" s="160" t="s">
        <v>42</v>
      </c>
      <c r="J23" s="161">
        <v>3</v>
      </c>
      <c r="K23" s="10">
        <v>5</v>
      </c>
      <c r="L23" s="162">
        <v>0</v>
      </c>
      <c r="M23" s="11">
        <f t="shared" si="6"/>
        <v>8</v>
      </c>
      <c r="N23" s="161">
        <v>6</v>
      </c>
      <c r="O23" s="10">
        <v>2</v>
      </c>
      <c r="P23" s="162">
        <v>0</v>
      </c>
      <c r="Q23" s="11">
        <f t="shared" si="7"/>
        <v>8</v>
      </c>
      <c r="R23" s="161">
        <v>7</v>
      </c>
      <c r="S23" s="10">
        <v>4</v>
      </c>
      <c r="T23" s="162">
        <v>0</v>
      </c>
      <c r="U23" s="11">
        <f t="shared" si="8"/>
        <v>11</v>
      </c>
      <c r="V23" s="174">
        <v>11</v>
      </c>
      <c r="W23" s="10">
        <v>5</v>
      </c>
      <c r="X23" s="162">
        <v>0</v>
      </c>
      <c r="Y23" s="11">
        <f t="shared" si="9"/>
        <v>16</v>
      </c>
      <c r="Z23" s="163">
        <f t="shared" si="0"/>
        <v>27</v>
      </c>
      <c r="AA23" s="10">
        <f t="shared" si="1"/>
        <v>16</v>
      </c>
      <c r="AB23" s="162">
        <f t="shared" si="2"/>
        <v>0</v>
      </c>
      <c r="AC23" s="11">
        <f t="shared" si="3"/>
        <v>43</v>
      </c>
    </row>
    <row r="24" spans="1:29" ht="26.1" customHeight="1" thickBot="1" x14ac:dyDescent="0.3">
      <c r="A24" s="806"/>
      <c r="B24" s="856"/>
      <c r="C24" s="858"/>
      <c r="D24" s="863"/>
      <c r="E24" s="866"/>
      <c r="F24" s="821"/>
      <c r="G24" s="861"/>
      <c r="H24" s="849"/>
      <c r="I24" s="175" t="s">
        <v>21</v>
      </c>
      <c r="J24" s="176">
        <v>7</v>
      </c>
      <c r="K24" s="21">
        <v>1</v>
      </c>
      <c r="L24" s="177">
        <v>0</v>
      </c>
      <c r="M24" s="11">
        <f t="shared" si="6"/>
        <v>8</v>
      </c>
      <c r="N24" s="176">
        <v>7</v>
      </c>
      <c r="O24" s="21">
        <v>0</v>
      </c>
      <c r="P24" s="177">
        <v>0</v>
      </c>
      <c r="Q24" s="11">
        <f t="shared" si="7"/>
        <v>7</v>
      </c>
      <c r="R24" s="176">
        <v>38</v>
      </c>
      <c r="S24" s="21">
        <v>7</v>
      </c>
      <c r="T24" s="177">
        <v>0</v>
      </c>
      <c r="U24" s="11">
        <f t="shared" si="8"/>
        <v>45</v>
      </c>
      <c r="V24" s="178">
        <v>60</v>
      </c>
      <c r="W24" s="21">
        <v>8</v>
      </c>
      <c r="X24" s="177">
        <v>0</v>
      </c>
      <c r="Y24" s="22">
        <f t="shared" si="9"/>
        <v>68</v>
      </c>
      <c r="Z24" s="179">
        <f t="shared" si="0"/>
        <v>112</v>
      </c>
      <c r="AA24" s="21">
        <f t="shared" si="1"/>
        <v>16</v>
      </c>
      <c r="AB24" s="177">
        <f t="shared" si="2"/>
        <v>0</v>
      </c>
      <c r="AC24" s="22">
        <f t="shared" si="3"/>
        <v>128</v>
      </c>
    </row>
    <row r="25" spans="1:29" ht="26.1" customHeight="1" x14ac:dyDescent="0.25">
      <c r="A25" s="806"/>
      <c r="B25" s="856"/>
      <c r="C25" s="858"/>
      <c r="D25" s="863"/>
      <c r="E25" s="864" t="s">
        <v>90</v>
      </c>
      <c r="F25" s="819">
        <v>5538</v>
      </c>
      <c r="G25" s="859" t="s">
        <v>198</v>
      </c>
      <c r="H25" s="843" t="s">
        <v>17</v>
      </c>
      <c r="I25" s="156" t="s">
        <v>69</v>
      </c>
      <c r="J25" s="180">
        <v>0</v>
      </c>
      <c r="K25" s="158">
        <v>0</v>
      </c>
      <c r="L25" s="158">
        <v>0</v>
      </c>
      <c r="M25" s="25">
        <f t="shared" si="6"/>
        <v>0</v>
      </c>
      <c r="N25" s="180">
        <v>0</v>
      </c>
      <c r="O25" s="158">
        <v>0</v>
      </c>
      <c r="P25" s="158">
        <v>0</v>
      </c>
      <c r="Q25" s="25">
        <f t="shared" si="7"/>
        <v>0</v>
      </c>
      <c r="R25" s="180">
        <v>0</v>
      </c>
      <c r="S25" s="158">
        <v>0</v>
      </c>
      <c r="T25" s="158">
        <v>0</v>
      </c>
      <c r="U25" s="25">
        <f t="shared" si="8"/>
        <v>0</v>
      </c>
      <c r="V25" s="172">
        <v>0</v>
      </c>
      <c r="W25" s="173">
        <v>0</v>
      </c>
      <c r="X25" s="173">
        <v>0</v>
      </c>
      <c r="Y25" s="8">
        <f t="shared" si="9"/>
        <v>0</v>
      </c>
      <c r="Z25" s="174">
        <f t="shared" si="0"/>
        <v>0</v>
      </c>
      <c r="AA25" s="7">
        <f t="shared" si="1"/>
        <v>0</v>
      </c>
      <c r="AB25" s="173">
        <f t="shared" si="2"/>
        <v>0</v>
      </c>
      <c r="AC25" s="8">
        <f t="shared" si="3"/>
        <v>0</v>
      </c>
    </row>
    <row r="26" spans="1:29" ht="26.1" customHeight="1" x14ac:dyDescent="0.25">
      <c r="A26" s="806"/>
      <c r="B26" s="856"/>
      <c r="C26" s="858"/>
      <c r="D26" s="863"/>
      <c r="E26" s="865"/>
      <c r="F26" s="820"/>
      <c r="G26" s="860"/>
      <c r="H26" s="844"/>
      <c r="I26" s="160" t="s">
        <v>36</v>
      </c>
      <c r="J26" s="181">
        <v>0</v>
      </c>
      <c r="K26" s="162">
        <v>0</v>
      </c>
      <c r="L26" s="162">
        <v>0</v>
      </c>
      <c r="M26" s="11">
        <f t="shared" si="6"/>
        <v>0</v>
      </c>
      <c r="N26" s="181">
        <v>0</v>
      </c>
      <c r="O26" s="162">
        <v>0</v>
      </c>
      <c r="P26" s="162">
        <v>0</v>
      </c>
      <c r="Q26" s="11">
        <f t="shared" si="7"/>
        <v>0</v>
      </c>
      <c r="R26" s="181">
        <v>0</v>
      </c>
      <c r="S26" s="162">
        <v>0</v>
      </c>
      <c r="T26" s="162">
        <v>0</v>
      </c>
      <c r="U26" s="11">
        <f t="shared" si="8"/>
        <v>0</v>
      </c>
      <c r="V26" s="172">
        <v>0</v>
      </c>
      <c r="W26" s="162">
        <v>0</v>
      </c>
      <c r="X26" s="162">
        <v>0</v>
      </c>
      <c r="Y26" s="11">
        <f t="shared" si="9"/>
        <v>0</v>
      </c>
      <c r="Z26" s="163">
        <f t="shared" si="0"/>
        <v>0</v>
      </c>
      <c r="AA26" s="10">
        <f t="shared" si="1"/>
        <v>0</v>
      </c>
      <c r="AB26" s="162">
        <f t="shared" si="2"/>
        <v>0</v>
      </c>
      <c r="AC26" s="11">
        <f t="shared" si="3"/>
        <v>0</v>
      </c>
    </row>
    <row r="27" spans="1:29" ht="26.1" customHeight="1" x14ac:dyDescent="0.25">
      <c r="A27" s="806"/>
      <c r="B27" s="856"/>
      <c r="C27" s="858"/>
      <c r="D27" s="863"/>
      <c r="E27" s="865"/>
      <c r="F27" s="820"/>
      <c r="G27" s="860"/>
      <c r="H27" s="844"/>
      <c r="I27" s="160" t="s">
        <v>37</v>
      </c>
      <c r="J27" s="181">
        <v>122</v>
      </c>
      <c r="K27" s="162">
        <v>143</v>
      </c>
      <c r="L27" s="162">
        <v>0</v>
      </c>
      <c r="M27" s="8">
        <f t="shared" si="6"/>
        <v>265</v>
      </c>
      <c r="N27" s="181">
        <v>189</v>
      </c>
      <c r="O27" s="162">
        <v>136</v>
      </c>
      <c r="P27" s="162">
        <v>0</v>
      </c>
      <c r="Q27" s="8">
        <f t="shared" si="7"/>
        <v>325</v>
      </c>
      <c r="R27" s="181">
        <v>231</v>
      </c>
      <c r="S27" s="162">
        <v>180</v>
      </c>
      <c r="T27" s="162">
        <v>0</v>
      </c>
      <c r="U27" s="8">
        <f t="shared" si="8"/>
        <v>411</v>
      </c>
      <c r="V27" s="172">
        <v>138</v>
      </c>
      <c r="W27" s="162">
        <v>164</v>
      </c>
      <c r="X27" s="162">
        <v>0</v>
      </c>
      <c r="Y27" s="8">
        <f t="shared" si="9"/>
        <v>302</v>
      </c>
      <c r="Z27" s="163">
        <f t="shared" si="0"/>
        <v>680</v>
      </c>
      <c r="AA27" s="10">
        <f t="shared" si="1"/>
        <v>623</v>
      </c>
      <c r="AB27" s="162">
        <f t="shared" si="2"/>
        <v>0</v>
      </c>
      <c r="AC27" s="11">
        <f t="shared" si="3"/>
        <v>1303</v>
      </c>
    </row>
    <row r="28" spans="1:29" ht="26.1" customHeight="1" x14ac:dyDescent="0.25">
      <c r="A28" s="806"/>
      <c r="B28" s="856"/>
      <c r="C28" s="858"/>
      <c r="D28" s="863"/>
      <c r="E28" s="865"/>
      <c r="F28" s="820"/>
      <c r="G28" s="860"/>
      <c r="H28" s="844"/>
      <c r="I28" s="160" t="s">
        <v>38</v>
      </c>
      <c r="J28" s="181">
        <v>219</v>
      </c>
      <c r="K28" s="162">
        <v>154</v>
      </c>
      <c r="L28" s="162">
        <v>0</v>
      </c>
      <c r="M28" s="11">
        <f t="shared" si="6"/>
        <v>373</v>
      </c>
      <c r="N28" s="181">
        <v>381</v>
      </c>
      <c r="O28" s="162">
        <v>223</v>
      </c>
      <c r="P28" s="162">
        <v>0</v>
      </c>
      <c r="Q28" s="11">
        <f t="shared" si="7"/>
        <v>604</v>
      </c>
      <c r="R28" s="181">
        <v>518</v>
      </c>
      <c r="S28" s="162">
        <v>339</v>
      </c>
      <c r="T28" s="162">
        <v>0</v>
      </c>
      <c r="U28" s="11">
        <f t="shared" si="8"/>
        <v>857</v>
      </c>
      <c r="V28" s="172">
        <v>331</v>
      </c>
      <c r="W28" s="162">
        <v>234</v>
      </c>
      <c r="X28" s="162">
        <v>0</v>
      </c>
      <c r="Y28" s="11">
        <f t="shared" si="9"/>
        <v>565</v>
      </c>
      <c r="Z28" s="163">
        <f t="shared" si="0"/>
        <v>1449</v>
      </c>
      <c r="AA28" s="10">
        <f t="shared" si="1"/>
        <v>950</v>
      </c>
      <c r="AB28" s="162">
        <f t="shared" si="2"/>
        <v>0</v>
      </c>
      <c r="AC28" s="11">
        <f t="shared" si="3"/>
        <v>2399</v>
      </c>
    </row>
    <row r="29" spans="1:29" ht="26.1" customHeight="1" thickBot="1" x14ac:dyDescent="0.3">
      <c r="A29" s="806"/>
      <c r="B29" s="856"/>
      <c r="C29" s="858"/>
      <c r="D29" s="863"/>
      <c r="E29" s="865"/>
      <c r="F29" s="820"/>
      <c r="G29" s="860"/>
      <c r="H29" s="844"/>
      <c r="I29" s="182" t="s">
        <v>39</v>
      </c>
      <c r="J29" s="183">
        <v>42</v>
      </c>
      <c r="K29" s="166">
        <v>33</v>
      </c>
      <c r="L29" s="166">
        <v>0</v>
      </c>
      <c r="M29" s="131">
        <f t="shared" si="6"/>
        <v>75</v>
      </c>
      <c r="N29" s="183">
        <v>134</v>
      </c>
      <c r="O29" s="166">
        <v>126</v>
      </c>
      <c r="P29" s="166">
        <v>0</v>
      </c>
      <c r="Q29" s="131">
        <f t="shared" si="7"/>
        <v>260</v>
      </c>
      <c r="R29" s="183">
        <v>134</v>
      </c>
      <c r="S29" s="166">
        <v>86</v>
      </c>
      <c r="T29" s="166">
        <v>0</v>
      </c>
      <c r="U29" s="131">
        <f t="shared" si="8"/>
        <v>220</v>
      </c>
      <c r="V29" s="172">
        <v>74</v>
      </c>
      <c r="W29" s="166">
        <v>45</v>
      </c>
      <c r="X29" s="166">
        <v>0</v>
      </c>
      <c r="Y29" s="131">
        <f t="shared" si="9"/>
        <v>119</v>
      </c>
      <c r="Z29" s="167">
        <f t="shared" si="0"/>
        <v>384</v>
      </c>
      <c r="AA29" s="13">
        <f t="shared" si="1"/>
        <v>290</v>
      </c>
      <c r="AB29" s="166">
        <f t="shared" si="2"/>
        <v>0</v>
      </c>
      <c r="AC29" s="14">
        <f t="shared" si="3"/>
        <v>674</v>
      </c>
    </row>
    <row r="30" spans="1:29" ht="40.5" customHeight="1" thickBot="1" x14ac:dyDescent="0.3">
      <c r="A30" s="806"/>
      <c r="B30" s="856"/>
      <c r="C30" s="858"/>
      <c r="D30" s="863"/>
      <c r="E30" s="865"/>
      <c r="F30" s="820"/>
      <c r="G30" s="860"/>
      <c r="H30" s="845"/>
      <c r="I30" s="184" t="s">
        <v>50</v>
      </c>
      <c r="J30" s="17">
        <f t="shared" ref="J30:U30" si="10">SUM(J25:J29)</f>
        <v>383</v>
      </c>
      <c r="K30" s="18">
        <f t="shared" si="10"/>
        <v>330</v>
      </c>
      <c r="L30" s="18">
        <f t="shared" si="10"/>
        <v>0</v>
      </c>
      <c r="M30" s="19">
        <f t="shared" si="10"/>
        <v>713</v>
      </c>
      <c r="N30" s="99">
        <f t="shared" si="10"/>
        <v>704</v>
      </c>
      <c r="O30" s="18">
        <f t="shared" si="10"/>
        <v>485</v>
      </c>
      <c r="P30" s="18">
        <f t="shared" si="10"/>
        <v>0</v>
      </c>
      <c r="Q30" s="19">
        <f t="shared" si="10"/>
        <v>1189</v>
      </c>
      <c r="R30" s="17">
        <f t="shared" si="10"/>
        <v>883</v>
      </c>
      <c r="S30" s="18">
        <f t="shared" si="10"/>
        <v>605</v>
      </c>
      <c r="T30" s="18">
        <f t="shared" si="10"/>
        <v>0</v>
      </c>
      <c r="U30" s="19">
        <f t="shared" si="10"/>
        <v>1488</v>
      </c>
      <c r="V30" s="17">
        <f t="shared" ref="V30:Y30" si="11">SUM(V25:V29)</f>
        <v>543</v>
      </c>
      <c r="W30" s="18">
        <f t="shared" si="11"/>
        <v>443</v>
      </c>
      <c r="X30" s="18">
        <f t="shared" si="11"/>
        <v>0</v>
      </c>
      <c r="Y30" s="19">
        <f t="shared" si="11"/>
        <v>986</v>
      </c>
      <c r="Z30" s="185">
        <f t="shared" si="0"/>
        <v>2513</v>
      </c>
      <c r="AA30" s="18">
        <f t="shared" si="1"/>
        <v>1863</v>
      </c>
      <c r="AB30" s="186">
        <f t="shared" si="2"/>
        <v>0</v>
      </c>
      <c r="AC30" s="19">
        <f t="shared" si="3"/>
        <v>4376</v>
      </c>
    </row>
    <row r="31" spans="1:29" ht="25.5" customHeight="1" x14ac:dyDescent="0.25">
      <c r="A31" s="806"/>
      <c r="B31" s="856"/>
      <c r="C31" s="858"/>
      <c r="D31" s="863"/>
      <c r="E31" s="865"/>
      <c r="F31" s="820"/>
      <c r="G31" s="860"/>
      <c r="H31" s="846" t="s">
        <v>18</v>
      </c>
      <c r="I31" s="171" t="s">
        <v>19</v>
      </c>
      <c r="J31" s="187">
        <v>334</v>
      </c>
      <c r="K31" s="173">
        <v>294</v>
      </c>
      <c r="L31" s="173">
        <v>0</v>
      </c>
      <c r="M31" s="8">
        <f t="shared" ref="M31:M39" si="12">SUM(J31:L31)</f>
        <v>628</v>
      </c>
      <c r="N31" s="187">
        <v>541</v>
      </c>
      <c r="O31" s="173">
        <v>404</v>
      </c>
      <c r="P31" s="173">
        <v>0</v>
      </c>
      <c r="Q31" s="8">
        <f t="shared" ref="Q31:Q39" si="13">SUM(N31:P31)</f>
        <v>945</v>
      </c>
      <c r="R31" s="187">
        <v>650</v>
      </c>
      <c r="S31" s="173">
        <v>422</v>
      </c>
      <c r="T31" s="173">
        <v>0</v>
      </c>
      <c r="U31" s="8">
        <f t="shared" ref="U31:U39" si="14">SUM(R31:T31)</f>
        <v>1072</v>
      </c>
      <c r="V31" s="187">
        <v>458</v>
      </c>
      <c r="W31" s="173">
        <v>336</v>
      </c>
      <c r="X31" s="173">
        <v>0</v>
      </c>
      <c r="Y31" s="8">
        <f t="shared" ref="Y31:Y39" si="15">SUM(V31:X31)</f>
        <v>794</v>
      </c>
      <c r="Z31" s="174">
        <f t="shared" si="0"/>
        <v>1983</v>
      </c>
      <c r="AA31" s="7">
        <f t="shared" si="1"/>
        <v>1456</v>
      </c>
      <c r="AB31" s="173">
        <f t="shared" si="2"/>
        <v>0</v>
      </c>
      <c r="AC31" s="8">
        <f t="shared" si="3"/>
        <v>3439</v>
      </c>
    </row>
    <row r="32" spans="1:29" ht="26.1" customHeight="1" x14ac:dyDescent="0.25">
      <c r="A32" s="806"/>
      <c r="B32" s="856"/>
      <c r="C32" s="858"/>
      <c r="D32" s="863"/>
      <c r="E32" s="865"/>
      <c r="F32" s="820"/>
      <c r="G32" s="860"/>
      <c r="H32" s="845"/>
      <c r="I32" s="160" t="s">
        <v>22</v>
      </c>
      <c r="J32" s="181">
        <v>49</v>
      </c>
      <c r="K32" s="162">
        <v>36</v>
      </c>
      <c r="L32" s="162">
        <v>0</v>
      </c>
      <c r="M32" s="11">
        <f t="shared" si="12"/>
        <v>85</v>
      </c>
      <c r="N32" s="181">
        <v>164</v>
      </c>
      <c r="O32" s="162">
        <v>80</v>
      </c>
      <c r="P32" s="162">
        <v>0</v>
      </c>
      <c r="Q32" s="11">
        <f t="shared" si="13"/>
        <v>244</v>
      </c>
      <c r="R32" s="181">
        <v>233</v>
      </c>
      <c r="S32" s="162">
        <v>183</v>
      </c>
      <c r="T32" s="162">
        <v>0</v>
      </c>
      <c r="U32" s="11">
        <f t="shared" si="14"/>
        <v>416</v>
      </c>
      <c r="V32" s="181">
        <v>90</v>
      </c>
      <c r="W32" s="162">
        <v>102</v>
      </c>
      <c r="X32" s="162">
        <v>0</v>
      </c>
      <c r="Y32" s="11">
        <f t="shared" si="15"/>
        <v>192</v>
      </c>
      <c r="Z32" s="163">
        <f t="shared" si="0"/>
        <v>536</v>
      </c>
      <c r="AA32" s="10">
        <f t="shared" si="1"/>
        <v>401</v>
      </c>
      <c r="AB32" s="162">
        <f t="shared" si="2"/>
        <v>0</v>
      </c>
      <c r="AC32" s="11">
        <f t="shared" si="3"/>
        <v>937</v>
      </c>
    </row>
    <row r="33" spans="1:29" ht="26.1" customHeight="1" x14ac:dyDescent="0.25">
      <c r="A33" s="806"/>
      <c r="B33" s="856"/>
      <c r="C33" s="858"/>
      <c r="D33" s="863"/>
      <c r="E33" s="865"/>
      <c r="F33" s="820"/>
      <c r="G33" s="860"/>
      <c r="H33" s="846" t="s">
        <v>20</v>
      </c>
      <c r="I33" s="160" t="s">
        <v>42</v>
      </c>
      <c r="J33" s="181">
        <v>3</v>
      </c>
      <c r="K33" s="162">
        <v>2</v>
      </c>
      <c r="L33" s="162">
        <v>0</v>
      </c>
      <c r="M33" s="11">
        <f t="shared" si="12"/>
        <v>5</v>
      </c>
      <c r="N33" s="181">
        <v>18</v>
      </c>
      <c r="O33" s="162">
        <v>9</v>
      </c>
      <c r="P33" s="162">
        <v>0</v>
      </c>
      <c r="Q33" s="11">
        <f t="shared" si="13"/>
        <v>27</v>
      </c>
      <c r="R33" s="181">
        <v>42</v>
      </c>
      <c r="S33" s="162">
        <v>22</v>
      </c>
      <c r="T33" s="162">
        <v>0</v>
      </c>
      <c r="U33" s="11">
        <f t="shared" si="14"/>
        <v>64</v>
      </c>
      <c r="V33" s="181">
        <v>22</v>
      </c>
      <c r="W33" s="162">
        <v>24</v>
      </c>
      <c r="X33" s="162">
        <v>0</v>
      </c>
      <c r="Y33" s="11">
        <f t="shared" si="15"/>
        <v>46</v>
      </c>
      <c r="Z33" s="163">
        <f t="shared" si="0"/>
        <v>85</v>
      </c>
      <c r="AA33" s="10">
        <f t="shared" si="1"/>
        <v>57</v>
      </c>
      <c r="AB33" s="162">
        <f t="shared" si="2"/>
        <v>0</v>
      </c>
      <c r="AC33" s="11">
        <f t="shared" si="3"/>
        <v>142</v>
      </c>
    </row>
    <row r="34" spans="1:29" ht="26.1" customHeight="1" thickBot="1" x14ac:dyDescent="0.3">
      <c r="A34" s="806"/>
      <c r="B34" s="856"/>
      <c r="C34" s="858"/>
      <c r="D34" s="863"/>
      <c r="E34" s="866"/>
      <c r="F34" s="821"/>
      <c r="G34" s="861"/>
      <c r="H34" s="847"/>
      <c r="I34" s="175" t="s">
        <v>21</v>
      </c>
      <c r="J34" s="188">
        <v>170</v>
      </c>
      <c r="K34" s="177">
        <v>186</v>
      </c>
      <c r="L34" s="177">
        <v>0</v>
      </c>
      <c r="M34" s="11">
        <f t="shared" si="12"/>
        <v>356</v>
      </c>
      <c r="N34" s="188">
        <v>259</v>
      </c>
      <c r="O34" s="177">
        <v>205</v>
      </c>
      <c r="P34" s="177">
        <v>0</v>
      </c>
      <c r="Q34" s="11">
        <f t="shared" si="13"/>
        <v>464</v>
      </c>
      <c r="R34" s="188">
        <v>249</v>
      </c>
      <c r="S34" s="177">
        <v>209</v>
      </c>
      <c r="T34" s="177">
        <v>0</v>
      </c>
      <c r="U34" s="11">
        <f t="shared" si="14"/>
        <v>458</v>
      </c>
      <c r="V34" s="188">
        <v>151</v>
      </c>
      <c r="W34" s="177">
        <v>173</v>
      </c>
      <c r="X34" s="177">
        <v>0</v>
      </c>
      <c r="Y34" s="11">
        <f t="shared" si="15"/>
        <v>324</v>
      </c>
      <c r="Z34" s="167">
        <f t="shared" si="0"/>
        <v>829</v>
      </c>
      <c r="AA34" s="13">
        <f t="shared" si="1"/>
        <v>773</v>
      </c>
      <c r="AB34" s="166">
        <f t="shared" si="2"/>
        <v>0</v>
      </c>
      <c r="AC34" s="14">
        <f t="shared" si="3"/>
        <v>1602</v>
      </c>
    </row>
    <row r="35" spans="1:29" ht="26.1" customHeight="1" x14ac:dyDescent="0.25">
      <c r="A35" s="806"/>
      <c r="B35" s="856"/>
      <c r="C35" s="858"/>
      <c r="D35" s="863"/>
      <c r="E35" s="867" t="s">
        <v>92</v>
      </c>
      <c r="F35" s="822">
        <v>825</v>
      </c>
      <c r="G35" s="870" t="s">
        <v>199</v>
      </c>
      <c r="H35" s="828" t="s">
        <v>17</v>
      </c>
      <c r="I35" s="156" t="s">
        <v>69</v>
      </c>
      <c r="J35" s="180">
        <v>0</v>
      </c>
      <c r="K35" s="158">
        <v>0</v>
      </c>
      <c r="L35" s="158">
        <v>0</v>
      </c>
      <c r="M35" s="25">
        <f t="shared" si="12"/>
        <v>0</v>
      </c>
      <c r="N35" s="180">
        <v>0</v>
      </c>
      <c r="O35" s="158">
        <v>0</v>
      </c>
      <c r="P35" s="158">
        <v>0</v>
      </c>
      <c r="Q35" s="25">
        <f t="shared" si="13"/>
        <v>0</v>
      </c>
      <c r="R35" s="180">
        <v>0</v>
      </c>
      <c r="S35" s="158">
        <v>0</v>
      </c>
      <c r="T35" s="158">
        <v>0</v>
      </c>
      <c r="U35" s="25">
        <f t="shared" si="14"/>
        <v>0</v>
      </c>
      <c r="V35" s="180">
        <v>0</v>
      </c>
      <c r="W35" s="158">
        <v>0</v>
      </c>
      <c r="X35" s="158">
        <v>0</v>
      </c>
      <c r="Y35" s="25">
        <f t="shared" si="15"/>
        <v>0</v>
      </c>
      <c r="Z35" s="159">
        <f t="shared" si="0"/>
        <v>0</v>
      </c>
      <c r="AA35" s="24">
        <f t="shared" si="1"/>
        <v>0</v>
      </c>
      <c r="AB35" s="158">
        <f t="shared" si="2"/>
        <v>0</v>
      </c>
      <c r="AC35" s="25">
        <f t="shared" si="3"/>
        <v>0</v>
      </c>
    </row>
    <row r="36" spans="1:29" ht="26.1" customHeight="1" x14ac:dyDescent="0.25">
      <c r="A36" s="806"/>
      <c r="B36" s="856"/>
      <c r="C36" s="858"/>
      <c r="D36" s="863"/>
      <c r="E36" s="868"/>
      <c r="F36" s="822"/>
      <c r="G36" s="871"/>
      <c r="H36" s="829"/>
      <c r="I36" s="160" t="s">
        <v>36</v>
      </c>
      <c r="J36" s="181">
        <v>0</v>
      </c>
      <c r="K36" s="162">
        <v>0</v>
      </c>
      <c r="L36" s="162">
        <v>0</v>
      </c>
      <c r="M36" s="11">
        <f t="shared" si="12"/>
        <v>0</v>
      </c>
      <c r="N36" s="181">
        <v>0</v>
      </c>
      <c r="O36" s="162">
        <v>0</v>
      </c>
      <c r="P36" s="162">
        <v>0</v>
      </c>
      <c r="Q36" s="11">
        <f t="shared" si="13"/>
        <v>0</v>
      </c>
      <c r="R36" s="181">
        <v>0</v>
      </c>
      <c r="S36" s="162">
        <v>0</v>
      </c>
      <c r="T36" s="162">
        <v>0</v>
      </c>
      <c r="U36" s="11">
        <f t="shared" si="14"/>
        <v>0</v>
      </c>
      <c r="V36" s="181">
        <v>0</v>
      </c>
      <c r="W36" s="162">
        <v>0</v>
      </c>
      <c r="X36" s="162">
        <v>0</v>
      </c>
      <c r="Y36" s="11">
        <f t="shared" si="15"/>
        <v>0</v>
      </c>
      <c r="Z36" s="163">
        <f t="shared" si="0"/>
        <v>0</v>
      </c>
      <c r="AA36" s="10">
        <f t="shared" si="1"/>
        <v>0</v>
      </c>
      <c r="AB36" s="162">
        <f t="shared" si="2"/>
        <v>0</v>
      </c>
      <c r="AC36" s="11">
        <f t="shared" si="3"/>
        <v>0</v>
      </c>
    </row>
    <row r="37" spans="1:29" ht="26.1" customHeight="1" x14ac:dyDescent="0.25">
      <c r="A37" s="806"/>
      <c r="B37" s="856"/>
      <c r="C37" s="858"/>
      <c r="D37" s="863"/>
      <c r="E37" s="868"/>
      <c r="F37" s="822"/>
      <c r="G37" s="871"/>
      <c r="H37" s="829"/>
      <c r="I37" s="160" t="s">
        <v>37</v>
      </c>
      <c r="J37" s="181">
        <v>0</v>
      </c>
      <c r="K37" s="162">
        <v>0</v>
      </c>
      <c r="L37" s="162">
        <v>0</v>
      </c>
      <c r="M37" s="11">
        <f t="shared" si="12"/>
        <v>0</v>
      </c>
      <c r="N37" s="181">
        <v>1</v>
      </c>
      <c r="O37" s="162">
        <v>0</v>
      </c>
      <c r="P37" s="162">
        <v>0</v>
      </c>
      <c r="Q37" s="11">
        <f t="shared" si="13"/>
        <v>1</v>
      </c>
      <c r="R37" s="181">
        <v>3</v>
      </c>
      <c r="S37" s="162">
        <v>0</v>
      </c>
      <c r="T37" s="162">
        <v>0</v>
      </c>
      <c r="U37" s="11">
        <f t="shared" si="14"/>
        <v>3</v>
      </c>
      <c r="V37" s="181">
        <v>8</v>
      </c>
      <c r="W37" s="162">
        <v>0</v>
      </c>
      <c r="X37" s="162">
        <v>0</v>
      </c>
      <c r="Y37" s="11">
        <f t="shared" si="15"/>
        <v>8</v>
      </c>
      <c r="Z37" s="163">
        <f t="shared" si="0"/>
        <v>12</v>
      </c>
      <c r="AA37" s="10">
        <f t="shared" si="1"/>
        <v>0</v>
      </c>
      <c r="AB37" s="162">
        <f t="shared" si="2"/>
        <v>0</v>
      </c>
      <c r="AC37" s="11">
        <f t="shared" si="3"/>
        <v>12</v>
      </c>
    </row>
    <row r="38" spans="1:29" ht="26.1" customHeight="1" x14ac:dyDescent="0.25">
      <c r="A38" s="806"/>
      <c r="B38" s="856"/>
      <c r="C38" s="858"/>
      <c r="D38" s="863"/>
      <c r="E38" s="868"/>
      <c r="F38" s="822"/>
      <c r="G38" s="871"/>
      <c r="H38" s="829"/>
      <c r="I38" s="160" t="s">
        <v>38</v>
      </c>
      <c r="J38" s="181">
        <v>0</v>
      </c>
      <c r="K38" s="162">
        <v>0</v>
      </c>
      <c r="L38" s="162">
        <v>0</v>
      </c>
      <c r="M38" s="11">
        <f t="shared" si="12"/>
        <v>0</v>
      </c>
      <c r="N38" s="181">
        <v>9</v>
      </c>
      <c r="O38" s="162">
        <v>0</v>
      </c>
      <c r="P38" s="162">
        <v>0</v>
      </c>
      <c r="Q38" s="11">
        <f t="shared" si="13"/>
        <v>9</v>
      </c>
      <c r="R38" s="181">
        <v>36</v>
      </c>
      <c r="S38" s="162">
        <v>5</v>
      </c>
      <c r="T38" s="162">
        <v>0</v>
      </c>
      <c r="U38" s="11">
        <f t="shared" si="14"/>
        <v>41</v>
      </c>
      <c r="V38" s="181">
        <v>55</v>
      </c>
      <c r="W38" s="162">
        <v>6</v>
      </c>
      <c r="X38" s="162">
        <v>0</v>
      </c>
      <c r="Y38" s="11">
        <f t="shared" si="15"/>
        <v>61</v>
      </c>
      <c r="Z38" s="163">
        <f t="shared" si="0"/>
        <v>100</v>
      </c>
      <c r="AA38" s="10">
        <f t="shared" si="1"/>
        <v>11</v>
      </c>
      <c r="AB38" s="162">
        <f t="shared" si="2"/>
        <v>0</v>
      </c>
      <c r="AC38" s="11">
        <f t="shared" si="3"/>
        <v>111</v>
      </c>
    </row>
    <row r="39" spans="1:29" ht="26.1" customHeight="1" thickBot="1" x14ac:dyDescent="0.3">
      <c r="A39" s="806"/>
      <c r="B39" s="856"/>
      <c r="C39" s="858"/>
      <c r="D39" s="863"/>
      <c r="E39" s="868"/>
      <c r="F39" s="822"/>
      <c r="G39" s="871"/>
      <c r="H39" s="829"/>
      <c r="I39" s="164" t="s">
        <v>39</v>
      </c>
      <c r="J39" s="183">
        <v>0</v>
      </c>
      <c r="K39" s="166">
        <v>0</v>
      </c>
      <c r="L39" s="166">
        <v>0</v>
      </c>
      <c r="M39" s="131">
        <f t="shared" si="12"/>
        <v>0</v>
      </c>
      <c r="N39" s="183">
        <v>0</v>
      </c>
      <c r="O39" s="166">
        <v>0</v>
      </c>
      <c r="P39" s="166">
        <v>0</v>
      </c>
      <c r="Q39" s="131">
        <f t="shared" si="13"/>
        <v>0</v>
      </c>
      <c r="R39" s="183">
        <v>18</v>
      </c>
      <c r="S39" s="166">
        <v>3</v>
      </c>
      <c r="T39" s="166">
        <v>0</v>
      </c>
      <c r="U39" s="131">
        <f t="shared" si="14"/>
        <v>21</v>
      </c>
      <c r="V39" s="183">
        <v>27</v>
      </c>
      <c r="W39" s="166">
        <v>4</v>
      </c>
      <c r="X39" s="166">
        <v>0</v>
      </c>
      <c r="Y39" s="131">
        <f t="shared" si="15"/>
        <v>31</v>
      </c>
      <c r="Z39" s="167">
        <f t="shared" si="0"/>
        <v>45</v>
      </c>
      <c r="AA39" s="13">
        <f t="shared" si="1"/>
        <v>7</v>
      </c>
      <c r="AB39" s="166">
        <f t="shared" si="2"/>
        <v>0</v>
      </c>
      <c r="AC39" s="14">
        <f t="shared" si="3"/>
        <v>52</v>
      </c>
    </row>
    <row r="40" spans="1:29" ht="39" customHeight="1" thickBot="1" x14ac:dyDescent="0.3">
      <c r="A40" s="806"/>
      <c r="B40" s="856"/>
      <c r="C40" s="858"/>
      <c r="D40" s="863"/>
      <c r="E40" s="868"/>
      <c r="F40" s="822"/>
      <c r="G40" s="871"/>
      <c r="H40" s="830"/>
      <c r="I40" s="168" t="s">
        <v>50</v>
      </c>
      <c r="J40" s="17">
        <f t="shared" ref="J40:U40" si="16">SUM(J35:J39)</f>
        <v>0</v>
      </c>
      <c r="K40" s="18">
        <f t="shared" si="16"/>
        <v>0</v>
      </c>
      <c r="L40" s="18">
        <f t="shared" si="16"/>
        <v>0</v>
      </c>
      <c r="M40" s="19">
        <f t="shared" si="16"/>
        <v>0</v>
      </c>
      <c r="N40" s="99">
        <f t="shared" si="16"/>
        <v>10</v>
      </c>
      <c r="O40" s="18">
        <f t="shared" si="16"/>
        <v>0</v>
      </c>
      <c r="P40" s="18">
        <f t="shared" si="16"/>
        <v>0</v>
      </c>
      <c r="Q40" s="19">
        <f t="shared" si="16"/>
        <v>10</v>
      </c>
      <c r="R40" s="99">
        <f t="shared" si="16"/>
        <v>57</v>
      </c>
      <c r="S40" s="18">
        <f t="shared" si="16"/>
        <v>8</v>
      </c>
      <c r="T40" s="18">
        <f t="shared" si="16"/>
        <v>0</v>
      </c>
      <c r="U40" s="19">
        <f t="shared" si="16"/>
        <v>65</v>
      </c>
      <c r="V40" s="99">
        <f t="shared" ref="V40:Y40" si="17">SUM(V35:V39)</f>
        <v>90</v>
      </c>
      <c r="W40" s="18">
        <f t="shared" si="17"/>
        <v>10</v>
      </c>
      <c r="X40" s="18">
        <f t="shared" si="17"/>
        <v>0</v>
      </c>
      <c r="Y40" s="19">
        <f t="shared" si="17"/>
        <v>100</v>
      </c>
      <c r="Z40" s="185">
        <f t="shared" si="0"/>
        <v>157</v>
      </c>
      <c r="AA40" s="18">
        <f t="shared" si="1"/>
        <v>18</v>
      </c>
      <c r="AB40" s="186">
        <f t="shared" si="2"/>
        <v>0</v>
      </c>
      <c r="AC40" s="19">
        <f t="shared" si="3"/>
        <v>175</v>
      </c>
    </row>
    <row r="41" spans="1:29" ht="26.1" customHeight="1" x14ac:dyDescent="0.25">
      <c r="A41" s="806"/>
      <c r="B41" s="856"/>
      <c r="C41" s="858"/>
      <c r="D41" s="863"/>
      <c r="E41" s="868"/>
      <c r="F41" s="822"/>
      <c r="G41" s="871"/>
      <c r="H41" s="848" t="s">
        <v>18</v>
      </c>
      <c r="I41" s="171" t="s">
        <v>19</v>
      </c>
      <c r="J41" s="187">
        <v>0</v>
      </c>
      <c r="K41" s="173">
        <v>0</v>
      </c>
      <c r="L41" s="173">
        <v>0</v>
      </c>
      <c r="M41" s="8">
        <f t="shared" ref="M41:M49" si="18">SUM(J41:L41)</f>
        <v>0</v>
      </c>
      <c r="N41" s="187">
        <v>0</v>
      </c>
      <c r="O41" s="173">
        <v>0</v>
      </c>
      <c r="P41" s="173">
        <v>0</v>
      </c>
      <c r="Q41" s="8">
        <f t="shared" ref="Q41:Q49" si="19">SUM(N41:P41)</f>
        <v>0</v>
      </c>
      <c r="R41" s="187">
        <v>27</v>
      </c>
      <c r="S41" s="173">
        <v>3</v>
      </c>
      <c r="T41" s="173">
        <v>0</v>
      </c>
      <c r="U41" s="8">
        <f t="shared" ref="U41:U49" si="20">SUM(R41:T41)</f>
        <v>30</v>
      </c>
      <c r="V41" s="187">
        <v>27</v>
      </c>
      <c r="W41" s="173">
        <v>3</v>
      </c>
      <c r="X41" s="173">
        <v>0</v>
      </c>
      <c r="Y41" s="8">
        <f t="shared" ref="Y41:Y49" si="21">SUM(V41:X41)</f>
        <v>30</v>
      </c>
      <c r="Z41" s="174">
        <f t="shared" si="0"/>
        <v>54</v>
      </c>
      <c r="AA41" s="7">
        <f t="shared" si="1"/>
        <v>6</v>
      </c>
      <c r="AB41" s="173">
        <f t="shared" si="2"/>
        <v>0</v>
      </c>
      <c r="AC41" s="8">
        <f t="shared" si="3"/>
        <v>60</v>
      </c>
    </row>
    <row r="42" spans="1:29" ht="26.1" customHeight="1" x14ac:dyDescent="0.25">
      <c r="A42" s="806"/>
      <c r="B42" s="856"/>
      <c r="C42" s="858"/>
      <c r="D42" s="863"/>
      <c r="E42" s="868"/>
      <c r="F42" s="822"/>
      <c r="G42" s="871"/>
      <c r="H42" s="830"/>
      <c r="I42" s="160" t="s">
        <v>22</v>
      </c>
      <c r="J42" s="181">
        <v>0</v>
      </c>
      <c r="K42" s="162">
        <v>0</v>
      </c>
      <c r="L42" s="162">
        <v>0</v>
      </c>
      <c r="M42" s="11">
        <f t="shared" si="18"/>
        <v>0</v>
      </c>
      <c r="N42" s="181">
        <v>10</v>
      </c>
      <c r="O42" s="162">
        <v>0</v>
      </c>
      <c r="P42" s="162">
        <v>0</v>
      </c>
      <c r="Q42" s="11">
        <f t="shared" si="19"/>
        <v>10</v>
      </c>
      <c r="R42" s="181">
        <v>30</v>
      </c>
      <c r="S42" s="162">
        <v>5</v>
      </c>
      <c r="T42" s="162">
        <v>0</v>
      </c>
      <c r="U42" s="11">
        <f t="shared" si="20"/>
        <v>35</v>
      </c>
      <c r="V42" s="181">
        <v>63</v>
      </c>
      <c r="W42" s="162">
        <v>7</v>
      </c>
      <c r="X42" s="162">
        <v>0</v>
      </c>
      <c r="Y42" s="11">
        <f t="shared" si="21"/>
        <v>70</v>
      </c>
      <c r="Z42" s="163">
        <f t="shared" si="0"/>
        <v>103</v>
      </c>
      <c r="AA42" s="10">
        <f t="shared" si="1"/>
        <v>12</v>
      </c>
      <c r="AB42" s="162">
        <f t="shared" si="2"/>
        <v>0</v>
      </c>
      <c r="AC42" s="11">
        <f t="shared" si="3"/>
        <v>115</v>
      </c>
    </row>
    <row r="43" spans="1:29" ht="26.1" customHeight="1" x14ac:dyDescent="0.25">
      <c r="A43" s="806"/>
      <c r="B43" s="856"/>
      <c r="C43" s="858"/>
      <c r="D43" s="863"/>
      <c r="E43" s="868"/>
      <c r="F43" s="822"/>
      <c r="G43" s="871"/>
      <c r="H43" s="848" t="s">
        <v>20</v>
      </c>
      <c r="I43" s="160" t="s">
        <v>42</v>
      </c>
      <c r="J43" s="181">
        <v>0</v>
      </c>
      <c r="K43" s="162">
        <v>0</v>
      </c>
      <c r="L43" s="162">
        <v>0</v>
      </c>
      <c r="M43" s="11">
        <f t="shared" si="18"/>
        <v>0</v>
      </c>
      <c r="N43" s="181">
        <v>1</v>
      </c>
      <c r="O43" s="162">
        <v>0</v>
      </c>
      <c r="P43" s="162">
        <v>0</v>
      </c>
      <c r="Q43" s="11">
        <f t="shared" si="19"/>
        <v>1</v>
      </c>
      <c r="R43" s="181">
        <v>3</v>
      </c>
      <c r="S43" s="162">
        <v>2</v>
      </c>
      <c r="T43" s="162">
        <v>0</v>
      </c>
      <c r="U43" s="11">
        <f t="shared" si="20"/>
        <v>5</v>
      </c>
      <c r="V43" s="181">
        <v>3</v>
      </c>
      <c r="W43" s="162">
        <v>2</v>
      </c>
      <c r="X43" s="162">
        <v>0</v>
      </c>
      <c r="Y43" s="11">
        <f t="shared" si="21"/>
        <v>5</v>
      </c>
      <c r="Z43" s="163">
        <f t="shared" si="0"/>
        <v>7</v>
      </c>
      <c r="AA43" s="10">
        <f t="shared" si="1"/>
        <v>4</v>
      </c>
      <c r="AB43" s="162">
        <f t="shared" si="2"/>
        <v>0</v>
      </c>
      <c r="AC43" s="11">
        <f t="shared" si="3"/>
        <v>11</v>
      </c>
    </row>
    <row r="44" spans="1:29" ht="26.1" customHeight="1" thickBot="1" x14ac:dyDescent="0.3">
      <c r="A44" s="806"/>
      <c r="B44" s="856"/>
      <c r="C44" s="858"/>
      <c r="D44" s="863"/>
      <c r="E44" s="869"/>
      <c r="F44" s="822"/>
      <c r="G44" s="872"/>
      <c r="H44" s="849"/>
      <c r="I44" s="175" t="s">
        <v>21</v>
      </c>
      <c r="J44" s="188">
        <v>0</v>
      </c>
      <c r="K44" s="177">
        <v>0</v>
      </c>
      <c r="L44" s="177">
        <v>0</v>
      </c>
      <c r="M44" s="11">
        <f t="shared" si="18"/>
        <v>0</v>
      </c>
      <c r="N44" s="188">
        <v>4</v>
      </c>
      <c r="O44" s="177">
        <v>0</v>
      </c>
      <c r="P44" s="177">
        <v>0</v>
      </c>
      <c r="Q44" s="11">
        <f t="shared" si="19"/>
        <v>4</v>
      </c>
      <c r="R44" s="188">
        <v>29</v>
      </c>
      <c r="S44" s="177">
        <v>4</v>
      </c>
      <c r="T44" s="177">
        <v>0</v>
      </c>
      <c r="U44" s="11">
        <f t="shared" si="20"/>
        <v>33</v>
      </c>
      <c r="V44" s="188">
        <v>45</v>
      </c>
      <c r="W44" s="177">
        <v>5</v>
      </c>
      <c r="X44" s="177">
        <v>0</v>
      </c>
      <c r="Y44" s="11">
        <f t="shared" si="21"/>
        <v>50</v>
      </c>
      <c r="Z44" s="179">
        <f t="shared" si="0"/>
        <v>78</v>
      </c>
      <c r="AA44" s="21">
        <f t="shared" si="1"/>
        <v>9</v>
      </c>
      <c r="AB44" s="177">
        <f t="shared" si="2"/>
        <v>0</v>
      </c>
      <c r="AC44" s="22">
        <f t="shared" si="3"/>
        <v>87</v>
      </c>
    </row>
    <row r="45" spans="1:29" ht="26.1" customHeight="1" x14ac:dyDescent="0.25">
      <c r="A45" s="806"/>
      <c r="B45" s="856"/>
      <c r="C45" s="858"/>
      <c r="D45" s="863"/>
      <c r="E45" s="873" t="s">
        <v>89</v>
      </c>
      <c r="F45" s="823">
        <v>4933</v>
      </c>
      <c r="G45" s="876" t="s">
        <v>220</v>
      </c>
      <c r="H45" s="828" t="s">
        <v>17</v>
      </c>
      <c r="I45" s="156" t="s">
        <v>69</v>
      </c>
      <c r="J45" s="97">
        <v>3</v>
      </c>
      <c r="K45" s="24">
        <v>2</v>
      </c>
      <c r="L45" s="24">
        <v>0</v>
      </c>
      <c r="M45" s="25">
        <f t="shared" si="18"/>
        <v>5</v>
      </c>
      <c r="N45" s="97">
        <v>242</v>
      </c>
      <c r="O45" s="24">
        <v>177</v>
      </c>
      <c r="P45" s="24">
        <v>0</v>
      </c>
      <c r="Q45" s="25">
        <f t="shared" si="19"/>
        <v>419</v>
      </c>
      <c r="R45" s="97">
        <v>22</v>
      </c>
      <c r="S45" s="24">
        <v>21</v>
      </c>
      <c r="T45" s="24">
        <v>0</v>
      </c>
      <c r="U45" s="25">
        <f t="shared" si="20"/>
        <v>43</v>
      </c>
      <c r="V45" s="97">
        <v>158</v>
      </c>
      <c r="W45" s="24">
        <v>81</v>
      </c>
      <c r="X45" s="24">
        <v>0</v>
      </c>
      <c r="Y45" s="25">
        <f t="shared" si="21"/>
        <v>239</v>
      </c>
      <c r="Z45" s="159">
        <f t="shared" si="0"/>
        <v>425</v>
      </c>
      <c r="AA45" s="24">
        <f t="shared" si="1"/>
        <v>281</v>
      </c>
      <c r="AB45" s="158">
        <f t="shared" si="2"/>
        <v>0</v>
      </c>
      <c r="AC45" s="25">
        <f t="shared" si="3"/>
        <v>706</v>
      </c>
    </row>
    <row r="46" spans="1:29" ht="26.1" customHeight="1" x14ac:dyDescent="0.25">
      <c r="A46" s="806"/>
      <c r="B46" s="856"/>
      <c r="C46" s="858"/>
      <c r="D46" s="863"/>
      <c r="E46" s="874"/>
      <c r="F46" s="822"/>
      <c r="G46" s="871"/>
      <c r="H46" s="829"/>
      <c r="I46" s="160" t="s">
        <v>36</v>
      </c>
      <c r="J46" s="71">
        <v>104</v>
      </c>
      <c r="K46" s="10">
        <v>92</v>
      </c>
      <c r="L46" s="10">
        <v>0</v>
      </c>
      <c r="M46" s="11">
        <f t="shared" si="18"/>
        <v>196</v>
      </c>
      <c r="N46" s="71">
        <v>193</v>
      </c>
      <c r="O46" s="10">
        <v>170</v>
      </c>
      <c r="P46" s="10">
        <v>0</v>
      </c>
      <c r="Q46" s="11">
        <f t="shared" si="19"/>
        <v>363</v>
      </c>
      <c r="R46" s="71">
        <v>959</v>
      </c>
      <c r="S46" s="10">
        <v>1000</v>
      </c>
      <c r="T46" s="10">
        <v>0</v>
      </c>
      <c r="U46" s="11">
        <f t="shared" si="20"/>
        <v>1959</v>
      </c>
      <c r="V46" s="71">
        <v>267</v>
      </c>
      <c r="W46" s="10">
        <v>263</v>
      </c>
      <c r="X46" s="10">
        <v>0</v>
      </c>
      <c r="Y46" s="11">
        <f t="shared" si="21"/>
        <v>530</v>
      </c>
      <c r="Z46" s="163">
        <f t="shared" si="0"/>
        <v>1523</v>
      </c>
      <c r="AA46" s="10">
        <f t="shared" si="1"/>
        <v>1525</v>
      </c>
      <c r="AB46" s="162">
        <f t="shared" si="2"/>
        <v>0</v>
      </c>
      <c r="AC46" s="11">
        <f t="shared" si="3"/>
        <v>3048</v>
      </c>
    </row>
    <row r="47" spans="1:29" ht="26.1" customHeight="1" x14ac:dyDescent="0.25">
      <c r="A47" s="806"/>
      <c r="B47" s="856"/>
      <c r="C47" s="858"/>
      <c r="D47" s="863"/>
      <c r="E47" s="874"/>
      <c r="F47" s="822"/>
      <c r="G47" s="871"/>
      <c r="H47" s="829"/>
      <c r="I47" s="160" t="s">
        <v>37</v>
      </c>
      <c r="J47" s="71">
        <v>15</v>
      </c>
      <c r="K47" s="10">
        <v>7</v>
      </c>
      <c r="L47" s="10">
        <v>0</v>
      </c>
      <c r="M47" s="8">
        <f t="shared" si="18"/>
        <v>22</v>
      </c>
      <c r="N47" s="71">
        <v>90</v>
      </c>
      <c r="O47" s="10">
        <v>14</v>
      </c>
      <c r="P47" s="10">
        <v>0</v>
      </c>
      <c r="Q47" s="8">
        <f t="shared" si="19"/>
        <v>104</v>
      </c>
      <c r="R47" s="71">
        <v>70</v>
      </c>
      <c r="S47" s="10">
        <v>5</v>
      </c>
      <c r="T47" s="10">
        <v>0</v>
      </c>
      <c r="U47" s="8">
        <f t="shared" si="20"/>
        <v>75</v>
      </c>
      <c r="V47" s="71">
        <v>58</v>
      </c>
      <c r="W47" s="10">
        <v>12</v>
      </c>
      <c r="X47" s="10">
        <v>0</v>
      </c>
      <c r="Y47" s="8">
        <f t="shared" si="21"/>
        <v>70</v>
      </c>
      <c r="Z47" s="163">
        <f t="shared" si="0"/>
        <v>233</v>
      </c>
      <c r="AA47" s="10">
        <f t="shared" si="1"/>
        <v>38</v>
      </c>
      <c r="AB47" s="162">
        <f t="shared" si="2"/>
        <v>0</v>
      </c>
      <c r="AC47" s="11">
        <f t="shared" si="3"/>
        <v>271</v>
      </c>
    </row>
    <row r="48" spans="1:29" ht="26.1" customHeight="1" x14ac:dyDescent="0.25">
      <c r="A48" s="806"/>
      <c r="B48" s="856"/>
      <c r="C48" s="858"/>
      <c r="D48" s="863"/>
      <c r="E48" s="874"/>
      <c r="F48" s="822"/>
      <c r="G48" s="871"/>
      <c r="H48" s="829"/>
      <c r="I48" s="160" t="s">
        <v>38</v>
      </c>
      <c r="J48" s="71">
        <v>30</v>
      </c>
      <c r="K48" s="10">
        <v>13</v>
      </c>
      <c r="L48" s="10">
        <v>0</v>
      </c>
      <c r="M48" s="11">
        <f t="shared" si="18"/>
        <v>43</v>
      </c>
      <c r="N48" s="71">
        <v>60</v>
      </c>
      <c r="O48" s="10">
        <v>12</v>
      </c>
      <c r="P48" s="10">
        <v>0</v>
      </c>
      <c r="Q48" s="11">
        <f t="shared" si="19"/>
        <v>72</v>
      </c>
      <c r="R48" s="71">
        <v>72</v>
      </c>
      <c r="S48" s="10">
        <v>8</v>
      </c>
      <c r="T48" s="10">
        <v>0</v>
      </c>
      <c r="U48" s="11">
        <f t="shared" si="20"/>
        <v>80</v>
      </c>
      <c r="V48" s="71">
        <v>72</v>
      </c>
      <c r="W48" s="10">
        <v>6</v>
      </c>
      <c r="X48" s="10">
        <v>0</v>
      </c>
      <c r="Y48" s="11">
        <f t="shared" si="21"/>
        <v>78</v>
      </c>
      <c r="Z48" s="163">
        <f t="shared" si="0"/>
        <v>234</v>
      </c>
      <c r="AA48" s="10">
        <f t="shared" si="1"/>
        <v>39</v>
      </c>
      <c r="AB48" s="162">
        <f t="shared" si="2"/>
        <v>0</v>
      </c>
      <c r="AC48" s="11">
        <f t="shared" si="3"/>
        <v>273</v>
      </c>
    </row>
    <row r="49" spans="1:29" ht="26.1" customHeight="1" thickBot="1" x14ac:dyDescent="0.3">
      <c r="A49" s="806"/>
      <c r="B49" s="856"/>
      <c r="C49" s="858"/>
      <c r="D49" s="863"/>
      <c r="E49" s="874"/>
      <c r="F49" s="822"/>
      <c r="G49" s="871"/>
      <c r="H49" s="829"/>
      <c r="I49" s="164" t="s">
        <v>39</v>
      </c>
      <c r="J49" s="98">
        <v>0</v>
      </c>
      <c r="K49" s="13">
        <v>0</v>
      </c>
      <c r="L49" s="13">
        <v>0</v>
      </c>
      <c r="M49" s="131">
        <f t="shared" si="18"/>
        <v>0</v>
      </c>
      <c r="N49" s="98">
        <v>7</v>
      </c>
      <c r="O49" s="13">
        <v>0</v>
      </c>
      <c r="P49" s="13">
        <v>0</v>
      </c>
      <c r="Q49" s="131">
        <f t="shared" si="19"/>
        <v>7</v>
      </c>
      <c r="R49" s="98">
        <v>38</v>
      </c>
      <c r="S49" s="13">
        <v>3</v>
      </c>
      <c r="T49" s="13">
        <v>0</v>
      </c>
      <c r="U49" s="131">
        <f t="shared" si="20"/>
        <v>41</v>
      </c>
      <c r="V49" s="98">
        <v>29</v>
      </c>
      <c r="W49" s="13">
        <v>4</v>
      </c>
      <c r="X49" s="13">
        <v>0</v>
      </c>
      <c r="Y49" s="131">
        <f t="shared" si="21"/>
        <v>33</v>
      </c>
      <c r="Z49" s="167">
        <f t="shared" si="0"/>
        <v>74</v>
      </c>
      <c r="AA49" s="13">
        <f t="shared" si="1"/>
        <v>7</v>
      </c>
      <c r="AB49" s="166">
        <f t="shared" si="2"/>
        <v>0</v>
      </c>
      <c r="AC49" s="14">
        <f t="shared" si="3"/>
        <v>81</v>
      </c>
    </row>
    <row r="50" spans="1:29" ht="39" customHeight="1" thickBot="1" x14ac:dyDescent="0.3">
      <c r="A50" s="806"/>
      <c r="B50" s="856"/>
      <c r="C50" s="858"/>
      <c r="D50" s="863"/>
      <c r="E50" s="874"/>
      <c r="F50" s="822"/>
      <c r="G50" s="871"/>
      <c r="H50" s="830"/>
      <c r="I50" s="168" t="s">
        <v>50</v>
      </c>
      <c r="J50" s="99">
        <f t="shared" ref="J50:U50" si="22">SUM(J45:J49)</f>
        <v>152</v>
      </c>
      <c r="K50" s="18">
        <f t="shared" si="22"/>
        <v>114</v>
      </c>
      <c r="L50" s="18">
        <f t="shared" si="22"/>
        <v>0</v>
      </c>
      <c r="M50" s="19">
        <f t="shared" si="22"/>
        <v>266</v>
      </c>
      <c r="N50" s="99">
        <f t="shared" si="22"/>
        <v>592</v>
      </c>
      <c r="O50" s="18">
        <f t="shared" si="22"/>
        <v>373</v>
      </c>
      <c r="P50" s="18">
        <f t="shared" si="22"/>
        <v>0</v>
      </c>
      <c r="Q50" s="19">
        <f t="shared" si="22"/>
        <v>965</v>
      </c>
      <c r="R50" s="99">
        <f t="shared" si="22"/>
        <v>1161</v>
      </c>
      <c r="S50" s="18">
        <f t="shared" si="22"/>
        <v>1037</v>
      </c>
      <c r="T50" s="18">
        <f t="shared" si="22"/>
        <v>0</v>
      </c>
      <c r="U50" s="19">
        <f t="shared" si="22"/>
        <v>2198</v>
      </c>
      <c r="V50" s="99">
        <f t="shared" ref="V50:Y50" si="23">SUM(V45:V49)</f>
        <v>584</v>
      </c>
      <c r="W50" s="18">
        <f t="shared" si="23"/>
        <v>366</v>
      </c>
      <c r="X50" s="18">
        <f t="shared" si="23"/>
        <v>0</v>
      </c>
      <c r="Y50" s="19">
        <f t="shared" si="23"/>
        <v>950</v>
      </c>
      <c r="Z50" s="185">
        <f t="shared" si="0"/>
        <v>2489</v>
      </c>
      <c r="AA50" s="18">
        <f t="shared" si="1"/>
        <v>1890</v>
      </c>
      <c r="AB50" s="186">
        <f t="shared" si="2"/>
        <v>0</v>
      </c>
      <c r="AC50" s="19">
        <f t="shared" si="3"/>
        <v>4379</v>
      </c>
    </row>
    <row r="51" spans="1:29" ht="26.1" customHeight="1" x14ac:dyDescent="0.25">
      <c r="A51" s="806"/>
      <c r="B51" s="856"/>
      <c r="C51" s="858"/>
      <c r="D51" s="863"/>
      <c r="E51" s="874"/>
      <c r="F51" s="822"/>
      <c r="G51" s="871"/>
      <c r="H51" s="831" t="s">
        <v>18</v>
      </c>
      <c r="I51" s="171" t="s">
        <v>19</v>
      </c>
      <c r="J51" s="76">
        <v>145</v>
      </c>
      <c r="K51" s="7">
        <v>111</v>
      </c>
      <c r="L51" s="7">
        <v>0</v>
      </c>
      <c r="M51" s="8">
        <f t="shared" ref="M51:M59" si="24">SUM(J51:L51)</f>
        <v>256</v>
      </c>
      <c r="N51" s="76">
        <v>534</v>
      </c>
      <c r="O51" s="7">
        <v>339</v>
      </c>
      <c r="P51" s="7">
        <v>0</v>
      </c>
      <c r="Q51" s="8">
        <f t="shared" ref="Q51:Q59" si="25">SUM(N51:P51)</f>
        <v>873</v>
      </c>
      <c r="R51" s="76">
        <v>1041</v>
      </c>
      <c r="S51" s="7">
        <v>892</v>
      </c>
      <c r="T51" s="7">
        <v>0</v>
      </c>
      <c r="U51" s="8">
        <f t="shared" ref="U51:U59" si="26">SUM(R51:T51)</f>
        <v>1933</v>
      </c>
      <c r="V51" s="76">
        <v>590</v>
      </c>
      <c r="W51" s="7">
        <v>267</v>
      </c>
      <c r="X51" s="7">
        <v>0</v>
      </c>
      <c r="Y51" s="8">
        <f t="shared" ref="Y51:Y59" si="27">SUM(V51:X51)</f>
        <v>857</v>
      </c>
      <c r="Z51" s="174">
        <f t="shared" si="0"/>
        <v>2310</v>
      </c>
      <c r="AA51" s="7">
        <f t="shared" si="1"/>
        <v>1609</v>
      </c>
      <c r="AB51" s="173">
        <f t="shared" si="2"/>
        <v>0</v>
      </c>
      <c r="AC51" s="8">
        <f t="shared" si="3"/>
        <v>3919</v>
      </c>
    </row>
    <row r="52" spans="1:29" ht="26.1" customHeight="1" x14ac:dyDescent="0.25">
      <c r="A52" s="806"/>
      <c r="B52" s="856"/>
      <c r="C52" s="858"/>
      <c r="D52" s="863"/>
      <c r="E52" s="874"/>
      <c r="F52" s="822"/>
      <c r="G52" s="871"/>
      <c r="H52" s="831"/>
      <c r="I52" s="160" t="s">
        <v>22</v>
      </c>
      <c r="J52" s="71">
        <v>2</v>
      </c>
      <c r="K52" s="10">
        <v>1</v>
      </c>
      <c r="L52" s="10">
        <v>0</v>
      </c>
      <c r="M52" s="11">
        <f t="shared" si="24"/>
        <v>3</v>
      </c>
      <c r="N52" s="71">
        <v>55</v>
      </c>
      <c r="O52" s="10">
        <v>37</v>
      </c>
      <c r="P52" s="10">
        <v>0</v>
      </c>
      <c r="Q52" s="11">
        <f t="shared" si="25"/>
        <v>92</v>
      </c>
      <c r="R52" s="71">
        <v>120</v>
      </c>
      <c r="S52" s="10">
        <v>145</v>
      </c>
      <c r="T52" s="10">
        <v>0</v>
      </c>
      <c r="U52" s="11">
        <f t="shared" si="26"/>
        <v>265</v>
      </c>
      <c r="V52" s="71">
        <v>75</v>
      </c>
      <c r="W52" s="10">
        <v>18</v>
      </c>
      <c r="X52" s="10">
        <v>0</v>
      </c>
      <c r="Y52" s="11">
        <f t="shared" si="27"/>
        <v>93</v>
      </c>
      <c r="Z52" s="163">
        <f t="shared" si="0"/>
        <v>252</v>
      </c>
      <c r="AA52" s="10">
        <f t="shared" si="1"/>
        <v>201</v>
      </c>
      <c r="AB52" s="162">
        <f t="shared" si="2"/>
        <v>0</v>
      </c>
      <c r="AC52" s="11">
        <f t="shared" si="3"/>
        <v>453</v>
      </c>
    </row>
    <row r="53" spans="1:29" ht="26.1" customHeight="1" x14ac:dyDescent="0.25">
      <c r="A53" s="806"/>
      <c r="B53" s="856"/>
      <c r="C53" s="858"/>
      <c r="D53" s="863"/>
      <c r="E53" s="874"/>
      <c r="F53" s="822"/>
      <c r="G53" s="871"/>
      <c r="H53" s="831" t="s">
        <v>20</v>
      </c>
      <c r="I53" s="160" t="s">
        <v>42</v>
      </c>
      <c r="J53" s="71">
        <v>0</v>
      </c>
      <c r="K53" s="10">
        <v>1</v>
      </c>
      <c r="L53" s="10">
        <v>0</v>
      </c>
      <c r="M53" s="11">
        <f t="shared" si="24"/>
        <v>1</v>
      </c>
      <c r="N53" s="71">
        <v>2</v>
      </c>
      <c r="O53" s="10">
        <v>0</v>
      </c>
      <c r="P53" s="10">
        <v>0</v>
      </c>
      <c r="Q53" s="11">
        <f t="shared" si="25"/>
        <v>2</v>
      </c>
      <c r="R53" s="71">
        <v>3</v>
      </c>
      <c r="S53" s="10">
        <v>2</v>
      </c>
      <c r="T53" s="10">
        <v>0</v>
      </c>
      <c r="U53" s="11">
        <f t="shared" si="26"/>
        <v>5</v>
      </c>
      <c r="V53" s="71">
        <v>3</v>
      </c>
      <c r="W53" s="10">
        <v>2</v>
      </c>
      <c r="X53" s="10">
        <v>0</v>
      </c>
      <c r="Y53" s="11">
        <f t="shared" si="27"/>
        <v>5</v>
      </c>
      <c r="Z53" s="163">
        <f t="shared" si="0"/>
        <v>8</v>
      </c>
      <c r="AA53" s="10">
        <f t="shared" si="1"/>
        <v>5</v>
      </c>
      <c r="AB53" s="162">
        <f t="shared" si="2"/>
        <v>0</v>
      </c>
      <c r="AC53" s="11">
        <f t="shared" si="3"/>
        <v>13</v>
      </c>
    </row>
    <row r="54" spans="1:29" ht="26.1" customHeight="1" thickBot="1" x14ac:dyDescent="0.3">
      <c r="A54" s="806"/>
      <c r="B54" s="856"/>
      <c r="C54" s="858"/>
      <c r="D54" s="863"/>
      <c r="E54" s="875"/>
      <c r="F54" s="824"/>
      <c r="G54" s="877"/>
      <c r="H54" s="832"/>
      <c r="I54" s="175" t="s">
        <v>21</v>
      </c>
      <c r="J54" s="100">
        <v>4</v>
      </c>
      <c r="K54" s="21">
        <v>5</v>
      </c>
      <c r="L54" s="21">
        <v>0</v>
      </c>
      <c r="M54" s="11">
        <f t="shared" si="24"/>
        <v>9</v>
      </c>
      <c r="N54" s="100">
        <v>25</v>
      </c>
      <c r="O54" s="21">
        <v>19</v>
      </c>
      <c r="P54" s="21">
        <v>0</v>
      </c>
      <c r="Q54" s="11">
        <f t="shared" si="25"/>
        <v>44</v>
      </c>
      <c r="R54" s="100">
        <v>60</v>
      </c>
      <c r="S54" s="21">
        <v>19</v>
      </c>
      <c r="T54" s="21">
        <v>0</v>
      </c>
      <c r="U54" s="11">
        <f t="shared" si="26"/>
        <v>79</v>
      </c>
      <c r="V54" s="100">
        <v>45</v>
      </c>
      <c r="W54" s="21">
        <v>5</v>
      </c>
      <c r="X54" s="21">
        <v>0</v>
      </c>
      <c r="Y54" s="11">
        <f t="shared" si="27"/>
        <v>50</v>
      </c>
      <c r="Z54" s="179">
        <f t="shared" si="0"/>
        <v>134</v>
      </c>
      <c r="AA54" s="21">
        <f t="shared" si="1"/>
        <v>48</v>
      </c>
      <c r="AB54" s="177">
        <f t="shared" si="2"/>
        <v>0</v>
      </c>
      <c r="AC54" s="22">
        <f t="shared" si="3"/>
        <v>182</v>
      </c>
    </row>
    <row r="55" spans="1:29" ht="26.1" customHeight="1" x14ac:dyDescent="0.25">
      <c r="A55" s="806"/>
      <c r="B55" s="856"/>
      <c r="C55" s="858"/>
      <c r="D55" s="863"/>
      <c r="E55" s="878" t="s">
        <v>93</v>
      </c>
      <c r="F55" s="822">
        <v>3190</v>
      </c>
      <c r="G55" s="881" t="s">
        <v>94</v>
      </c>
      <c r="H55" s="828" t="s">
        <v>17</v>
      </c>
      <c r="I55" s="156" t="s">
        <v>69</v>
      </c>
      <c r="J55" s="97">
        <v>0</v>
      </c>
      <c r="K55" s="24">
        <v>0</v>
      </c>
      <c r="L55" s="24">
        <v>0</v>
      </c>
      <c r="M55" s="25">
        <f t="shared" si="24"/>
        <v>0</v>
      </c>
      <c r="N55" s="97">
        <v>0</v>
      </c>
      <c r="O55" s="24">
        <v>0</v>
      </c>
      <c r="P55" s="24">
        <v>0</v>
      </c>
      <c r="Q55" s="25">
        <f t="shared" si="25"/>
        <v>0</v>
      </c>
      <c r="R55" s="97">
        <v>0</v>
      </c>
      <c r="S55" s="24">
        <v>0</v>
      </c>
      <c r="T55" s="24">
        <v>0</v>
      </c>
      <c r="U55" s="25">
        <f t="shared" si="26"/>
        <v>0</v>
      </c>
      <c r="V55" s="97">
        <v>0</v>
      </c>
      <c r="W55" s="24">
        <v>0</v>
      </c>
      <c r="X55" s="24">
        <v>0</v>
      </c>
      <c r="Y55" s="25">
        <f t="shared" si="27"/>
        <v>0</v>
      </c>
      <c r="Z55" s="174">
        <f t="shared" si="0"/>
        <v>0</v>
      </c>
      <c r="AA55" s="7">
        <f t="shared" si="1"/>
        <v>0</v>
      </c>
      <c r="AB55" s="173">
        <f t="shared" si="2"/>
        <v>0</v>
      </c>
      <c r="AC55" s="8">
        <f t="shared" si="3"/>
        <v>0</v>
      </c>
    </row>
    <row r="56" spans="1:29" ht="26.1" customHeight="1" x14ac:dyDescent="0.25">
      <c r="A56" s="806"/>
      <c r="B56" s="856"/>
      <c r="C56" s="858"/>
      <c r="D56" s="863"/>
      <c r="E56" s="879"/>
      <c r="F56" s="822"/>
      <c r="G56" s="841"/>
      <c r="H56" s="829"/>
      <c r="I56" s="160" t="s">
        <v>36</v>
      </c>
      <c r="J56" s="71">
        <v>3</v>
      </c>
      <c r="K56" s="10">
        <v>0</v>
      </c>
      <c r="L56" s="10">
        <v>0</v>
      </c>
      <c r="M56" s="11">
        <f t="shared" si="24"/>
        <v>3</v>
      </c>
      <c r="N56" s="71">
        <v>0</v>
      </c>
      <c r="O56" s="10">
        <v>0</v>
      </c>
      <c r="P56" s="10">
        <v>0</v>
      </c>
      <c r="Q56" s="11">
        <f t="shared" si="25"/>
        <v>0</v>
      </c>
      <c r="R56" s="71">
        <v>0</v>
      </c>
      <c r="S56" s="10">
        <v>0</v>
      </c>
      <c r="T56" s="10">
        <v>0</v>
      </c>
      <c r="U56" s="11">
        <f t="shared" si="26"/>
        <v>0</v>
      </c>
      <c r="V56" s="71">
        <v>0</v>
      </c>
      <c r="W56" s="10">
        <v>0</v>
      </c>
      <c r="X56" s="10">
        <v>0</v>
      </c>
      <c r="Y56" s="11">
        <f t="shared" si="27"/>
        <v>0</v>
      </c>
      <c r="Z56" s="163">
        <f t="shared" si="0"/>
        <v>3</v>
      </c>
      <c r="AA56" s="10">
        <f t="shared" si="1"/>
        <v>0</v>
      </c>
      <c r="AB56" s="162">
        <f t="shared" si="2"/>
        <v>0</v>
      </c>
      <c r="AC56" s="11">
        <f t="shared" si="3"/>
        <v>3</v>
      </c>
    </row>
    <row r="57" spans="1:29" ht="26.1" customHeight="1" x14ac:dyDescent="0.25">
      <c r="A57" s="806"/>
      <c r="B57" s="856"/>
      <c r="C57" s="858"/>
      <c r="D57" s="863"/>
      <c r="E57" s="879"/>
      <c r="F57" s="822"/>
      <c r="G57" s="841"/>
      <c r="H57" s="829"/>
      <c r="I57" s="160" t="s">
        <v>37</v>
      </c>
      <c r="J57" s="71">
        <v>50</v>
      </c>
      <c r="K57" s="10">
        <v>17</v>
      </c>
      <c r="L57" s="10">
        <v>0</v>
      </c>
      <c r="M57" s="8">
        <f t="shared" si="24"/>
        <v>67</v>
      </c>
      <c r="N57" s="71">
        <v>138</v>
      </c>
      <c r="O57" s="10">
        <v>40</v>
      </c>
      <c r="P57" s="10">
        <v>0</v>
      </c>
      <c r="Q57" s="8">
        <f t="shared" si="25"/>
        <v>178</v>
      </c>
      <c r="R57" s="71">
        <v>117</v>
      </c>
      <c r="S57" s="10">
        <v>31</v>
      </c>
      <c r="T57" s="10">
        <v>0</v>
      </c>
      <c r="U57" s="8">
        <f t="shared" si="26"/>
        <v>148</v>
      </c>
      <c r="V57" s="71">
        <v>164</v>
      </c>
      <c r="W57" s="10">
        <v>15</v>
      </c>
      <c r="X57" s="10">
        <v>0</v>
      </c>
      <c r="Y57" s="8">
        <f t="shared" si="27"/>
        <v>179</v>
      </c>
      <c r="Z57" s="163">
        <f t="shared" si="0"/>
        <v>469</v>
      </c>
      <c r="AA57" s="10">
        <f t="shared" si="1"/>
        <v>103</v>
      </c>
      <c r="AB57" s="162">
        <f t="shared" si="2"/>
        <v>0</v>
      </c>
      <c r="AC57" s="11">
        <f t="shared" si="3"/>
        <v>572</v>
      </c>
    </row>
    <row r="58" spans="1:29" ht="26.1" customHeight="1" x14ac:dyDescent="0.25">
      <c r="A58" s="806"/>
      <c r="B58" s="856"/>
      <c r="C58" s="858"/>
      <c r="D58" s="863"/>
      <c r="E58" s="879"/>
      <c r="F58" s="822"/>
      <c r="G58" s="841"/>
      <c r="H58" s="829"/>
      <c r="I58" s="160" t="s">
        <v>38</v>
      </c>
      <c r="J58" s="71">
        <v>30</v>
      </c>
      <c r="K58" s="10">
        <v>3</v>
      </c>
      <c r="L58" s="10"/>
      <c r="M58" s="11">
        <f t="shared" si="24"/>
        <v>33</v>
      </c>
      <c r="N58" s="71">
        <v>35</v>
      </c>
      <c r="O58" s="10">
        <v>6</v>
      </c>
      <c r="P58" s="10"/>
      <c r="Q58" s="11">
        <f t="shared" si="25"/>
        <v>41</v>
      </c>
      <c r="R58" s="71">
        <v>35</v>
      </c>
      <c r="S58" s="10">
        <v>0</v>
      </c>
      <c r="T58" s="10"/>
      <c r="U58" s="11">
        <f t="shared" si="26"/>
        <v>35</v>
      </c>
      <c r="V58" s="71">
        <v>71</v>
      </c>
      <c r="W58" s="10">
        <v>0</v>
      </c>
      <c r="X58" s="10">
        <v>0</v>
      </c>
      <c r="Y58" s="11">
        <f t="shared" si="27"/>
        <v>71</v>
      </c>
      <c r="Z58" s="163">
        <f t="shared" si="0"/>
        <v>171</v>
      </c>
      <c r="AA58" s="10">
        <f t="shared" si="1"/>
        <v>9</v>
      </c>
      <c r="AB58" s="162">
        <f t="shared" si="2"/>
        <v>0</v>
      </c>
      <c r="AC58" s="11">
        <f t="shared" si="3"/>
        <v>180</v>
      </c>
    </row>
    <row r="59" spans="1:29" ht="26.1" customHeight="1" thickBot="1" x14ac:dyDescent="0.3">
      <c r="A59" s="806"/>
      <c r="B59" s="856"/>
      <c r="C59" s="858"/>
      <c r="D59" s="863"/>
      <c r="E59" s="879"/>
      <c r="F59" s="822"/>
      <c r="G59" s="841"/>
      <c r="H59" s="829"/>
      <c r="I59" s="164" t="s">
        <v>39</v>
      </c>
      <c r="J59" s="98">
        <v>0</v>
      </c>
      <c r="K59" s="13">
        <v>0</v>
      </c>
      <c r="L59" s="13">
        <v>0</v>
      </c>
      <c r="M59" s="131">
        <f t="shared" si="24"/>
        <v>0</v>
      </c>
      <c r="N59" s="98">
        <v>0</v>
      </c>
      <c r="O59" s="13">
        <v>0</v>
      </c>
      <c r="P59" s="13">
        <v>0</v>
      </c>
      <c r="Q59" s="131">
        <f t="shared" si="25"/>
        <v>0</v>
      </c>
      <c r="R59" s="98">
        <v>1</v>
      </c>
      <c r="S59" s="13">
        <v>0</v>
      </c>
      <c r="T59" s="13">
        <v>0</v>
      </c>
      <c r="U59" s="131">
        <f t="shared" si="26"/>
        <v>1</v>
      </c>
      <c r="V59" s="98">
        <v>1</v>
      </c>
      <c r="W59" s="13">
        <v>0</v>
      </c>
      <c r="X59" s="13">
        <v>0</v>
      </c>
      <c r="Y59" s="131">
        <f t="shared" si="27"/>
        <v>1</v>
      </c>
      <c r="Z59" s="167">
        <f t="shared" si="0"/>
        <v>2</v>
      </c>
      <c r="AA59" s="13">
        <f t="shared" si="1"/>
        <v>0</v>
      </c>
      <c r="AB59" s="166">
        <f t="shared" si="2"/>
        <v>0</v>
      </c>
      <c r="AC59" s="14">
        <f t="shared" si="3"/>
        <v>2</v>
      </c>
    </row>
    <row r="60" spans="1:29" ht="39" customHeight="1" thickBot="1" x14ac:dyDescent="0.3">
      <c r="A60" s="806"/>
      <c r="B60" s="856"/>
      <c r="C60" s="858"/>
      <c r="D60" s="863"/>
      <c r="E60" s="879"/>
      <c r="F60" s="822"/>
      <c r="G60" s="841"/>
      <c r="H60" s="830"/>
      <c r="I60" s="168" t="s">
        <v>50</v>
      </c>
      <c r="J60" s="99">
        <f t="shared" ref="J60:U60" si="28">SUM(J55:J59)</f>
        <v>83</v>
      </c>
      <c r="K60" s="18">
        <f t="shared" si="28"/>
        <v>20</v>
      </c>
      <c r="L60" s="18">
        <f t="shared" si="28"/>
        <v>0</v>
      </c>
      <c r="M60" s="19">
        <f t="shared" si="28"/>
        <v>103</v>
      </c>
      <c r="N60" s="99">
        <f t="shared" si="28"/>
        <v>173</v>
      </c>
      <c r="O60" s="18">
        <f t="shared" si="28"/>
        <v>46</v>
      </c>
      <c r="P60" s="18">
        <f t="shared" si="28"/>
        <v>0</v>
      </c>
      <c r="Q60" s="19">
        <f t="shared" si="28"/>
        <v>219</v>
      </c>
      <c r="R60" s="99">
        <f t="shared" si="28"/>
        <v>153</v>
      </c>
      <c r="S60" s="18">
        <f t="shared" si="28"/>
        <v>31</v>
      </c>
      <c r="T60" s="18">
        <f t="shared" si="28"/>
        <v>0</v>
      </c>
      <c r="U60" s="19">
        <f t="shared" si="28"/>
        <v>184</v>
      </c>
      <c r="V60" s="99">
        <f t="shared" ref="V60:Y60" si="29">SUM(V55:V59)</f>
        <v>236</v>
      </c>
      <c r="W60" s="18">
        <f t="shared" si="29"/>
        <v>15</v>
      </c>
      <c r="X60" s="18">
        <f t="shared" si="29"/>
        <v>0</v>
      </c>
      <c r="Y60" s="19">
        <f t="shared" si="29"/>
        <v>251</v>
      </c>
      <c r="Z60" s="185">
        <f t="shared" si="0"/>
        <v>645</v>
      </c>
      <c r="AA60" s="18">
        <f t="shared" si="1"/>
        <v>112</v>
      </c>
      <c r="AB60" s="186">
        <f t="shared" si="2"/>
        <v>0</v>
      </c>
      <c r="AC60" s="19">
        <f t="shared" si="3"/>
        <v>757</v>
      </c>
    </row>
    <row r="61" spans="1:29" ht="26.1" customHeight="1" x14ac:dyDescent="0.25">
      <c r="A61" s="806"/>
      <c r="B61" s="856"/>
      <c r="C61" s="858"/>
      <c r="D61" s="863"/>
      <c r="E61" s="879"/>
      <c r="F61" s="822"/>
      <c r="G61" s="841"/>
      <c r="H61" s="831" t="s">
        <v>18</v>
      </c>
      <c r="I61" s="171" t="s">
        <v>19</v>
      </c>
      <c r="J61" s="76">
        <v>64</v>
      </c>
      <c r="K61" s="7">
        <v>15</v>
      </c>
      <c r="L61" s="7">
        <v>0</v>
      </c>
      <c r="M61" s="8">
        <f t="shared" ref="M61:M69" si="30">SUM(J61:L61)</f>
        <v>79</v>
      </c>
      <c r="N61" s="76">
        <v>158</v>
      </c>
      <c r="O61" s="7">
        <v>46</v>
      </c>
      <c r="P61" s="7">
        <v>0</v>
      </c>
      <c r="Q61" s="8">
        <f t="shared" ref="Q61:Q69" si="31">SUM(N61:P61)</f>
        <v>204</v>
      </c>
      <c r="R61" s="76">
        <v>111</v>
      </c>
      <c r="S61" s="7">
        <v>28</v>
      </c>
      <c r="T61" s="7">
        <v>0</v>
      </c>
      <c r="U61" s="8">
        <f t="shared" ref="U61:U69" si="32">SUM(R61:T61)</f>
        <v>139</v>
      </c>
      <c r="V61" s="76">
        <v>218</v>
      </c>
      <c r="W61" s="7">
        <v>15</v>
      </c>
      <c r="X61" s="7">
        <v>0</v>
      </c>
      <c r="Y61" s="8">
        <f t="shared" ref="Y61:Y69" si="33">SUM(V61:X61)</f>
        <v>233</v>
      </c>
      <c r="Z61" s="174">
        <f t="shared" si="0"/>
        <v>551</v>
      </c>
      <c r="AA61" s="7">
        <f t="shared" si="1"/>
        <v>104</v>
      </c>
      <c r="AB61" s="173">
        <f t="shared" si="2"/>
        <v>0</v>
      </c>
      <c r="AC61" s="8">
        <f t="shared" si="3"/>
        <v>655</v>
      </c>
    </row>
    <row r="62" spans="1:29" ht="26.1" customHeight="1" x14ac:dyDescent="0.25">
      <c r="A62" s="806"/>
      <c r="B62" s="856"/>
      <c r="C62" s="858"/>
      <c r="D62" s="863"/>
      <c r="E62" s="879"/>
      <c r="F62" s="822"/>
      <c r="G62" s="841"/>
      <c r="H62" s="831"/>
      <c r="I62" s="160" t="s">
        <v>22</v>
      </c>
      <c r="J62" s="71">
        <v>19</v>
      </c>
      <c r="K62" s="10">
        <v>5</v>
      </c>
      <c r="L62" s="10">
        <v>0</v>
      </c>
      <c r="M62" s="11">
        <f t="shared" si="30"/>
        <v>24</v>
      </c>
      <c r="N62" s="71">
        <v>15</v>
      </c>
      <c r="O62" s="10">
        <v>0</v>
      </c>
      <c r="P62" s="10">
        <v>0</v>
      </c>
      <c r="Q62" s="11">
        <f t="shared" si="31"/>
        <v>15</v>
      </c>
      <c r="R62" s="71">
        <v>42</v>
      </c>
      <c r="S62" s="10">
        <v>3</v>
      </c>
      <c r="T62" s="10">
        <v>0</v>
      </c>
      <c r="U62" s="11">
        <f t="shared" si="32"/>
        <v>45</v>
      </c>
      <c r="V62" s="71">
        <v>18</v>
      </c>
      <c r="W62" s="10">
        <v>0</v>
      </c>
      <c r="X62" s="10">
        <v>0</v>
      </c>
      <c r="Y62" s="11">
        <f t="shared" si="33"/>
        <v>18</v>
      </c>
      <c r="Z62" s="163">
        <f t="shared" si="0"/>
        <v>94</v>
      </c>
      <c r="AA62" s="10">
        <f t="shared" si="1"/>
        <v>8</v>
      </c>
      <c r="AB62" s="162">
        <f t="shared" si="2"/>
        <v>0</v>
      </c>
      <c r="AC62" s="11">
        <f t="shared" si="3"/>
        <v>102</v>
      </c>
    </row>
    <row r="63" spans="1:29" ht="26.1" customHeight="1" x14ac:dyDescent="0.25">
      <c r="A63" s="806"/>
      <c r="B63" s="856"/>
      <c r="C63" s="858"/>
      <c r="D63" s="863"/>
      <c r="E63" s="879"/>
      <c r="F63" s="822"/>
      <c r="G63" s="841"/>
      <c r="H63" s="831" t="s">
        <v>20</v>
      </c>
      <c r="I63" s="160" t="s">
        <v>42</v>
      </c>
      <c r="J63" s="71">
        <v>2</v>
      </c>
      <c r="K63" s="10">
        <v>5</v>
      </c>
      <c r="L63" s="10">
        <v>0</v>
      </c>
      <c r="M63" s="11">
        <f t="shared" si="30"/>
        <v>7</v>
      </c>
      <c r="N63" s="71">
        <v>0</v>
      </c>
      <c r="O63" s="10">
        <v>0</v>
      </c>
      <c r="P63" s="10">
        <v>0</v>
      </c>
      <c r="Q63" s="11">
        <f t="shared" si="31"/>
        <v>0</v>
      </c>
      <c r="R63" s="71">
        <v>0</v>
      </c>
      <c r="S63" s="10">
        <v>3</v>
      </c>
      <c r="T63" s="10">
        <v>0</v>
      </c>
      <c r="U63" s="11">
        <f t="shared" si="32"/>
        <v>3</v>
      </c>
      <c r="V63" s="71">
        <v>0</v>
      </c>
      <c r="W63" s="10">
        <v>0</v>
      </c>
      <c r="X63" s="10">
        <v>0</v>
      </c>
      <c r="Y63" s="11">
        <f t="shared" si="33"/>
        <v>0</v>
      </c>
      <c r="Z63" s="163">
        <f t="shared" si="0"/>
        <v>2</v>
      </c>
      <c r="AA63" s="10">
        <f t="shared" si="1"/>
        <v>8</v>
      </c>
      <c r="AB63" s="162">
        <f t="shared" si="2"/>
        <v>0</v>
      </c>
      <c r="AC63" s="11">
        <f t="shared" si="3"/>
        <v>10</v>
      </c>
    </row>
    <row r="64" spans="1:29" ht="26.1" customHeight="1" thickBot="1" x14ac:dyDescent="0.3">
      <c r="A64" s="806"/>
      <c r="B64" s="856"/>
      <c r="C64" s="858"/>
      <c r="D64" s="863"/>
      <c r="E64" s="880"/>
      <c r="F64" s="822"/>
      <c r="G64" s="882"/>
      <c r="H64" s="832"/>
      <c r="I64" s="175" t="s">
        <v>21</v>
      </c>
      <c r="J64" s="100">
        <v>13</v>
      </c>
      <c r="K64" s="21">
        <v>5</v>
      </c>
      <c r="L64" s="21">
        <v>0</v>
      </c>
      <c r="M64" s="11">
        <f t="shared" si="30"/>
        <v>18</v>
      </c>
      <c r="N64" s="100">
        <v>0</v>
      </c>
      <c r="O64" s="21">
        <v>0</v>
      </c>
      <c r="P64" s="21">
        <v>0</v>
      </c>
      <c r="Q64" s="11">
        <f t="shared" si="31"/>
        <v>0</v>
      </c>
      <c r="R64" s="100">
        <v>30</v>
      </c>
      <c r="S64" s="21">
        <v>4</v>
      </c>
      <c r="T64" s="21">
        <v>0</v>
      </c>
      <c r="U64" s="11">
        <f t="shared" si="32"/>
        <v>34</v>
      </c>
      <c r="V64" s="100">
        <v>5</v>
      </c>
      <c r="W64" s="21">
        <v>0</v>
      </c>
      <c r="X64" s="21">
        <v>0</v>
      </c>
      <c r="Y64" s="11">
        <f t="shared" si="33"/>
        <v>5</v>
      </c>
      <c r="Z64" s="167">
        <f t="shared" si="0"/>
        <v>48</v>
      </c>
      <c r="AA64" s="13">
        <f t="shared" si="1"/>
        <v>9</v>
      </c>
      <c r="AB64" s="166">
        <f t="shared" si="2"/>
        <v>0</v>
      </c>
      <c r="AC64" s="14">
        <f t="shared" si="3"/>
        <v>57</v>
      </c>
    </row>
    <row r="65" spans="1:29" ht="26.1" customHeight="1" x14ac:dyDescent="0.25">
      <c r="A65" s="806"/>
      <c r="B65" s="856"/>
      <c r="C65" s="858"/>
      <c r="D65" s="863"/>
      <c r="E65" s="873" t="s">
        <v>87</v>
      </c>
      <c r="F65" s="823">
        <v>376</v>
      </c>
      <c r="G65" s="876" t="s">
        <v>86</v>
      </c>
      <c r="H65" s="828" t="s">
        <v>17</v>
      </c>
      <c r="I65" s="156" t="s">
        <v>69</v>
      </c>
      <c r="J65" s="97">
        <v>6</v>
      </c>
      <c r="K65" s="24">
        <v>9</v>
      </c>
      <c r="L65" s="24">
        <v>0</v>
      </c>
      <c r="M65" s="25">
        <f t="shared" si="30"/>
        <v>15</v>
      </c>
      <c r="N65" s="97">
        <v>10</v>
      </c>
      <c r="O65" s="24">
        <v>9</v>
      </c>
      <c r="P65" s="24">
        <v>0</v>
      </c>
      <c r="Q65" s="25">
        <f t="shared" si="31"/>
        <v>19</v>
      </c>
      <c r="R65" s="97">
        <v>11</v>
      </c>
      <c r="S65" s="24">
        <v>4</v>
      </c>
      <c r="T65" s="24">
        <v>0</v>
      </c>
      <c r="U65" s="25">
        <f t="shared" si="32"/>
        <v>15</v>
      </c>
      <c r="V65" s="97">
        <v>6</v>
      </c>
      <c r="W65" s="24">
        <v>6</v>
      </c>
      <c r="X65" s="24">
        <v>0</v>
      </c>
      <c r="Y65" s="25">
        <f t="shared" si="33"/>
        <v>12</v>
      </c>
      <c r="Z65" s="159">
        <f t="shared" si="0"/>
        <v>33</v>
      </c>
      <c r="AA65" s="24">
        <f t="shared" si="1"/>
        <v>28</v>
      </c>
      <c r="AB65" s="158">
        <f t="shared" si="2"/>
        <v>0</v>
      </c>
      <c r="AC65" s="25">
        <f t="shared" si="3"/>
        <v>61</v>
      </c>
    </row>
    <row r="66" spans="1:29" ht="26.1" customHeight="1" x14ac:dyDescent="0.25">
      <c r="A66" s="806"/>
      <c r="B66" s="856"/>
      <c r="C66" s="858"/>
      <c r="D66" s="863"/>
      <c r="E66" s="874"/>
      <c r="F66" s="822"/>
      <c r="G66" s="871"/>
      <c r="H66" s="829"/>
      <c r="I66" s="160" t="s">
        <v>36</v>
      </c>
      <c r="J66" s="71">
        <v>9</v>
      </c>
      <c r="K66" s="10">
        <v>0</v>
      </c>
      <c r="L66" s="10">
        <v>0</v>
      </c>
      <c r="M66" s="11">
        <f t="shared" si="30"/>
        <v>9</v>
      </c>
      <c r="N66" s="71">
        <v>10</v>
      </c>
      <c r="O66" s="10">
        <v>1</v>
      </c>
      <c r="P66" s="10">
        <v>0</v>
      </c>
      <c r="Q66" s="11">
        <f t="shared" si="31"/>
        <v>11</v>
      </c>
      <c r="R66" s="71">
        <v>15</v>
      </c>
      <c r="S66" s="10">
        <v>1</v>
      </c>
      <c r="T66" s="10">
        <v>0</v>
      </c>
      <c r="U66" s="11">
        <f t="shared" si="32"/>
        <v>16</v>
      </c>
      <c r="V66" s="71">
        <v>11</v>
      </c>
      <c r="W66" s="10">
        <v>0</v>
      </c>
      <c r="X66" s="10">
        <v>0</v>
      </c>
      <c r="Y66" s="11">
        <f t="shared" si="33"/>
        <v>11</v>
      </c>
      <c r="Z66" s="163">
        <f t="shared" si="0"/>
        <v>45</v>
      </c>
      <c r="AA66" s="10">
        <f t="shared" si="1"/>
        <v>2</v>
      </c>
      <c r="AB66" s="162">
        <f t="shared" si="2"/>
        <v>0</v>
      </c>
      <c r="AC66" s="11">
        <f t="shared" si="3"/>
        <v>47</v>
      </c>
    </row>
    <row r="67" spans="1:29" ht="26.1" customHeight="1" x14ac:dyDescent="0.25">
      <c r="A67" s="806"/>
      <c r="B67" s="856"/>
      <c r="C67" s="858"/>
      <c r="D67" s="863"/>
      <c r="E67" s="874"/>
      <c r="F67" s="822"/>
      <c r="G67" s="871"/>
      <c r="H67" s="829"/>
      <c r="I67" s="160" t="s">
        <v>37</v>
      </c>
      <c r="J67" s="71">
        <v>10</v>
      </c>
      <c r="K67" s="10">
        <v>0</v>
      </c>
      <c r="L67" s="10">
        <v>0</v>
      </c>
      <c r="M67" s="11">
        <f t="shared" si="30"/>
        <v>10</v>
      </c>
      <c r="N67" s="71">
        <v>6</v>
      </c>
      <c r="O67" s="10">
        <v>0</v>
      </c>
      <c r="P67" s="10">
        <v>0</v>
      </c>
      <c r="Q67" s="11">
        <f t="shared" si="31"/>
        <v>6</v>
      </c>
      <c r="R67" s="71">
        <v>4</v>
      </c>
      <c r="S67" s="10">
        <v>0</v>
      </c>
      <c r="T67" s="10">
        <v>0</v>
      </c>
      <c r="U67" s="11">
        <f t="shared" si="32"/>
        <v>4</v>
      </c>
      <c r="V67" s="71">
        <v>4</v>
      </c>
      <c r="W67" s="10">
        <v>0</v>
      </c>
      <c r="X67" s="10">
        <v>0</v>
      </c>
      <c r="Y67" s="11">
        <f t="shared" si="33"/>
        <v>4</v>
      </c>
      <c r="Z67" s="163">
        <f t="shared" si="0"/>
        <v>24</v>
      </c>
      <c r="AA67" s="10">
        <f t="shared" si="1"/>
        <v>0</v>
      </c>
      <c r="AB67" s="162">
        <f t="shared" si="2"/>
        <v>0</v>
      </c>
      <c r="AC67" s="11">
        <f t="shared" si="3"/>
        <v>24</v>
      </c>
    </row>
    <row r="68" spans="1:29" ht="26.1" customHeight="1" x14ac:dyDescent="0.25">
      <c r="A68" s="806"/>
      <c r="B68" s="856"/>
      <c r="C68" s="858"/>
      <c r="D68" s="863"/>
      <c r="E68" s="874"/>
      <c r="F68" s="822"/>
      <c r="G68" s="871"/>
      <c r="H68" s="829"/>
      <c r="I68" s="160" t="s">
        <v>38</v>
      </c>
      <c r="J68" s="71">
        <v>6</v>
      </c>
      <c r="K68" s="10">
        <v>0</v>
      </c>
      <c r="L68" s="10">
        <v>0</v>
      </c>
      <c r="M68" s="11">
        <f t="shared" si="30"/>
        <v>6</v>
      </c>
      <c r="N68" s="71">
        <v>3</v>
      </c>
      <c r="O68" s="10">
        <v>0</v>
      </c>
      <c r="P68" s="10">
        <v>0</v>
      </c>
      <c r="Q68" s="11">
        <f t="shared" si="31"/>
        <v>3</v>
      </c>
      <c r="R68" s="71">
        <v>3</v>
      </c>
      <c r="S68" s="10">
        <v>0</v>
      </c>
      <c r="T68" s="10">
        <v>0</v>
      </c>
      <c r="U68" s="11">
        <f t="shared" si="32"/>
        <v>3</v>
      </c>
      <c r="V68" s="71">
        <v>4</v>
      </c>
      <c r="W68" s="10">
        <v>0</v>
      </c>
      <c r="X68" s="10">
        <v>0</v>
      </c>
      <c r="Y68" s="11">
        <f t="shared" si="33"/>
        <v>4</v>
      </c>
      <c r="Z68" s="163">
        <f t="shared" si="0"/>
        <v>16</v>
      </c>
      <c r="AA68" s="10">
        <f t="shared" si="1"/>
        <v>0</v>
      </c>
      <c r="AB68" s="162">
        <f t="shared" si="2"/>
        <v>0</v>
      </c>
      <c r="AC68" s="11">
        <f t="shared" si="3"/>
        <v>16</v>
      </c>
    </row>
    <row r="69" spans="1:29" ht="26.1" customHeight="1" thickBot="1" x14ac:dyDescent="0.3">
      <c r="A69" s="806"/>
      <c r="B69" s="856"/>
      <c r="C69" s="858"/>
      <c r="D69" s="863"/>
      <c r="E69" s="874"/>
      <c r="F69" s="822"/>
      <c r="G69" s="871"/>
      <c r="H69" s="829"/>
      <c r="I69" s="164" t="s">
        <v>39</v>
      </c>
      <c r="J69" s="98">
        <v>0</v>
      </c>
      <c r="K69" s="13">
        <v>0</v>
      </c>
      <c r="L69" s="13">
        <v>0</v>
      </c>
      <c r="M69" s="131">
        <f t="shared" si="30"/>
        <v>0</v>
      </c>
      <c r="N69" s="98">
        <v>0</v>
      </c>
      <c r="O69" s="13">
        <v>0</v>
      </c>
      <c r="P69" s="13">
        <v>0</v>
      </c>
      <c r="Q69" s="131">
        <f t="shared" si="31"/>
        <v>0</v>
      </c>
      <c r="R69" s="98">
        <v>0</v>
      </c>
      <c r="S69" s="13">
        <v>0</v>
      </c>
      <c r="T69" s="13">
        <v>0</v>
      </c>
      <c r="U69" s="131">
        <f t="shared" si="32"/>
        <v>0</v>
      </c>
      <c r="V69" s="98">
        <v>0</v>
      </c>
      <c r="W69" s="13">
        <v>0</v>
      </c>
      <c r="X69" s="13">
        <v>0</v>
      </c>
      <c r="Y69" s="131">
        <f t="shared" si="33"/>
        <v>0</v>
      </c>
      <c r="Z69" s="167">
        <f t="shared" si="0"/>
        <v>0</v>
      </c>
      <c r="AA69" s="13">
        <f t="shared" si="1"/>
        <v>0</v>
      </c>
      <c r="AB69" s="166">
        <f t="shared" si="2"/>
        <v>0</v>
      </c>
      <c r="AC69" s="14">
        <f t="shared" si="3"/>
        <v>0</v>
      </c>
    </row>
    <row r="70" spans="1:29" ht="42" customHeight="1" thickBot="1" x14ac:dyDescent="0.3">
      <c r="A70" s="806"/>
      <c r="B70" s="856"/>
      <c r="C70" s="858"/>
      <c r="D70" s="863"/>
      <c r="E70" s="874"/>
      <c r="F70" s="822"/>
      <c r="G70" s="871"/>
      <c r="H70" s="830"/>
      <c r="I70" s="168" t="s">
        <v>50</v>
      </c>
      <c r="J70" s="99">
        <f t="shared" ref="J70:U70" si="34">SUM(J65:J69)</f>
        <v>31</v>
      </c>
      <c r="K70" s="18">
        <f t="shared" si="34"/>
        <v>9</v>
      </c>
      <c r="L70" s="18">
        <f t="shared" si="34"/>
        <v>0</v>
      </c>
      <c r="M70" s="19">
        <f t="shared" si="34"/>
        <v>40</v>
      </c>
      <c r="N70" s="99">
        <f t="shared" si="34"/>
        <v>29</v>
      </c>
      <c r="O70" s="18">
        <f t="shared" si="34"/>
        <v>10</v>
      </c>
      <c r="P70" s="18">
        <f t="shared" si="34"/>
        <v>0</v>
      </c>
      <c r="Q70" s="19">
        <f t="shared" si="34"/>
        <v>39</v>
      </c>
      <c r="R70" s="99">
        <f t="shared" si="34"/>
        <v>33</v>
      </c>
      <c r="S70" s="18">
        <f t="shared" si="34"/>
        <v>5</v>
      </c>
      <c r="T70" s="18">
        <f t="shared" si="34"/>
        <v>0</v>
      </c>
      <c r="U70" s="19">
        <f t="shared" si="34"/>
        <v>38</v>
      </c>
      <c r="V70" s="99">
        <f t="shared" ref="V70:Y70" si="35">SUM(V65:V69)</f>
        <v>25</v>
      </c>
      <c r="W70" s="18">
        <f t="shared" si="35"/>
        <v>6</v>
      </c>
      <c r="X70" s="18">
        <f t="shared" si="35"/>
        <v>0</v>
      </c>
      <c r="Y70" s="19">
        <f t="shared" si="35"/>
        <v>31</v>
      </c>
      <c r="Z70" s="169">
        <f t="shared" si="0"/>
        <v>118</v>
      </c>
      <c r="AA70" s="36">
        <f t="shared" si="1"/>
        <v>30</v>
      </c>
      <c r="AB70" s="170">
        <f t="shared" si="2"/>
        <v>0</v>
      </c>
      <c r="AC70" s="37">
        <f t="shared" si="3"/>
        <v>148</v>
      </c>
    </row>
    <row r="71" spans="1:29" ht="26.1" customHeight="1" x14ac:dyDescent="0.25">
      <c r="A71" s="806"/>
      <c r="B71" s="856"/>
      <c r="C71" s="858"/>
      <c r="D71" s="863"/>
      <c r="E71" s="874"/>
      <c r="F71" s="822"/>
      <c r="G71" s="871"/>
      <c r="H71" s="831" t="s">
        <v>18</v>
      </c>
      <c r="I71" s="171" t="s">
        <v>19</v>
      </c>
      <c r="J71" s="76">
        <v>29</v>
      </c>
      <c r="K71" s="7">
        <v>8</v>
      </c>
      <c r="L71" s="7">
        <v>0</v>
      </c>
      <c r="M71" s="8">
        <f t="shared" ref="M71:M79" si="36">SUM(J71:L71)</f>
        <v>37</v>
      </c>
      <c r="N71" s="76">
        <v>25</v>
      </c>
      <c r="O71" s="7">
        <v>9</v>
      </c>
      <c r="P71" s="7">
        <v>0</v>
      </c>
      <c r="Q71" s="8">
        <f t="shared" ref="Q71:Q79" si="37">SUM(N71:P71)</f>
        <v>34</v>
      </c>
      <c r="R71" s="76">
        <v>29</v>
      </c>
      <c r="S71" s="7">
        <v>4</v>
      </c>
      <c r="T71" s="7">
        <v>0</v>
      </c>
      <c r="U71" s="8">
        <f t="shared" ref="U71:U79" si="38">SUM(R71:T71)</f>
        <v>33</v>
      </c>
      <c r="V71" s="76">
        <v>22</v>
      </c>
      <c r="W71" s="7">
        <v>5</v>
      </c>
      <c r="X71" s="7">
        <v>0</v>
      </c>
      <c r="Y71" s="8">
        <f t="shared" ref="Y71:Y79" si="39">SUM(V71:X71)</f>
        <v>27</v>
      </c>
      <c r="Z71" s="174">
        <f t="shared" si="0"/>
        <v>105</v>
      </c>
      <c r="AA71" s="7">
        <f t="shared" si="1"/>
        <v>26</v>
      </c>
      <c r="AB71" s="173">
        <f t="shared" si="2"/>
        <v>0</v>
      </c>
      <c r="AC71" s="8">
        <f t="shared" si="3"/>
        <v>131</v>
      </c>
    </row>
    <row r="72" spans="1:29" ht="26.1" customHeight="1" x14ac:dyDescent="0.25">
      <c r="A72" s="806"/>
      <c r="B72" s="856"/>
      <c r="C72" s="858"/>
      <c r="D72" s="863"/>
      <c r="E72" s="874"/>
      <c r="F72" s="822"/>
      <c r="G72" s="871"/>
      <c r="H72" s="831"/>
      <c r="I72" s="160" t="s">
        <v>22</v>
      </c>
      <c r="J72" s="71">
        <v>2</v>
      </c>
      <c r="K72" s="10">
        <v>1</v>
      </c>
      <c r="L72" s="10">
        <v>0</v>
      </c>
      <c r="M72" s="11">
        <f t="shared" si="36"/>
        <v>3</v>
      </c>
      <c r="N72" s="71">
        <v>4</v>
      </c>
      <c r="O72" s="10">
        <v>1</v>
      </c>
      <c r="P72" s="10">
        <v>0</v>
      </c>
      <c r="Q72" s="11">
        <f t="shared" si="37"/>
        <v>5</v>
      </c>
      <c r="R72" s="71">
        <v>4</v>
      </c>
      <c r="S72" s="10">
        <v>1</v>
      </c>
      <c r="T72" s="10">
        <v>0</v>
      </c>
      <c r="U72" s="11">
        <f t="shared" si="38"/>
        <v>5</v>
      </c>
      <c r="V72" s="71">
        <v>3</v>
      </c>
      <c r="W72" s="10">
        <v>1</v>
      </c>
      <c r="X72" s="10">
        <v>0</v>
      </c>
      <c r="Y72" s="11">
        <f t="shared" si="39"/>
        <v>4</v>
      </c>
      <c r="Z72" s="163">
        <f t="shared" si="0"/>
        <v>13</v>
      </c>
      <c r="AA72" s="10">
        <f t="shared" si="1"/>
        <v>4</v>
      </c>
      <c r="AB72" s="162">
        <f t="shared" si="2"/>
        <v>0</v>
      </c>
      <c r="AC72" s="11">
        <f t="shared" si="3"/>
        <v>17</v>
      </c>
    </row>
    <row r="73" spans="1:29" ht="26.1" customHeight="1" x14ac:dyDescent="0.25">
      <c r="A73" s="806"/>
      <c r="B73" s="856"/>
      <c r="C73" s="858"/>
      <c r="D73" s="863"/>
      <c r="E73" s="874"/>
      <c r="F73" s="822"/>
      <c r="G73" s="871"/>
      <c r="H73" s="831" t="s">
        <v>20</v>
      </c>
      <c r="I73" s="160" t="s">
        <v>42</v>
      </c>
      <c r="J73" s="71">
        <v>0</v>
      </c>
      <c r="K73" s="10">
        <v>0</v>
      </c>
      <c r="L73" s="10">
        <v>0</v>
      </c>
      <c r="M73" s="11">
        <f t="shared" si="36"/>
        <v>0</v>
      </c>
      <c r="N73" s="71">
        <v>0</v>
      </c>
      <c r="O73" s="10">
        <v>0</v>
      </c>
      <c r="P73" s="10">
        <v>0</v>
      </c>
      <c r="Q73" s="11">
        <f t="shared" si="37"/>
        <v>0</v>
      </c>
      <c r="R73" s="71">
        <v>0</v>
      </c>
      <c r="S73" s="10">
        <v>0</v>
      </c>
      <c r="T73" s="10">
        <v>0</v>
      </c>
      <c r="U73" s="11">
        <f t="shared" si="38"/>
        <v>0</v>
      </c>
      <c r="V73" s="71">
        <v>0</v>
      </c>
      <c r="W73" s="10">
        <v>0</v>
      </c>
      <c r="X73" s="10">
        <v>0</v>
      </c>
      <c r="Y73" s="11">
        <f t="shared" si="39"/>
        <v>0</v>
      </c>
      <c r="Z73" s="163">
        <f t="shared" si="0"/>
        <v>0</v>
      </c>
      <c r="AA73" s="10">
        <f t="shared" si="1"/>
        <v>0</v>
      </c>
      <c r="AB73" s="162">
        <f t="shared" si="2"/>
        <v>0</v>
      </c>
      <c r="AC73" s="11">
        <f t="shared" si="3"/>
        <v>0</v>
      </c>
    </row>
    <row r="74" spans="1:29" ht="26.1" customHeight="1" thickBot="1" x14ac:dyDescent="0.3">
      <c r="A74" s="806"/>
      <c r="B74" s="856"/>
      <c r="C74" s="858"/>
      <c r="D74" s="863"/>
      <c r="E74" s="875"/>
      <c r="F74" s="824"/>
      <c r="G74" s="877"/>
      <c r="H74" s="832"/>
      <c r="I74" s="175" t="s">
        <v>21</v>
      </c>
      <c r="J74" s="100">
        <v>0</v>
      </c>
      <c r="K74" s="21">
        <v>0</v>
      </c>
      <c r="L74" s="21">
        <v>0</v>
      </c>
      <c r="M74" s="11">
        <f t="shared" si="36"/>
        <v>0</v>
      </c>
      <c r="N74" s="100">
        <v>0</v>
      </c>
      <c r="O74" s="21">
        <v>0</v>
      </c>
      <c r="P74" s="21">
        <v>0</v>
      </c>
      <c r="Q74" s="11">
        <f t="shared" si="37"/>
        <v>0</v>
      </c>
      <c r="R74" s="100">
        <v>0</v>
      </c>
      <c r="S74" s="21">
        <v>0</v>
      </c>
      <c r="T74" s="21">
        <v>0</v>
      </c>
      <c r="U74" s="11">
        <f t="shared" si="38"/>
        <v>0</v>
      </c>
      <c r="V74" s="100">
        <v>0</v>
      </c>
      <c r="W74" s="21">
        <v>0</v>
      </c>
      <c r="X74" s="21">
        <v>0</v>
      </c>
      <c r="Y74" s="11">
        <f t="shared" si="39"/>
        <v>0</v>
      </c>
      <c r="Z74" s="179">
        <f t="shared" si="0"/>
        <v>0</v>
      </c>
      <c r="AA74" s="21">
        <f t="shared" si="1"/>
        <v>0</v>
      </c>
      <c r="AB74" s="177">
        <f t="shared" si="2"/>
        <v>0</v>
      </c>
      <c r="AC74" s="22">
        <f t="shared" si="3"/>
        <v>0</v>
      </c>
    </row>
    <row r="75" spans="1:29" ht="26.1" customHeight="1" x14ac:dyDescent="0.25">
      <c r="A75" s="806"/>
      <c r="B75" s="856"/>
      <c r="C75" s="858"/>
      <c r="D75" s="863"/>
      <c r="E75" s="883" t="s">
        <v>95</v>
      </c>
      <c r="F75" s="823">
        <v>3054</v>
      </c>
      <c r="G75" s="840" t="s">
        <v>96</v>
      </c>
      <c r="H75" s="828" t="s">
        <v>17</v>
      </c>
      <c r="I75" s="156" t="s">
        <v>69</v>
      </c>
      <c r="J75" s="71">
        <v>0</v>
      </c>
      <c r="K75" s="10">
        <v>1</v>
      </c>
      <c r="L75" s="10">
        <v>0</v>
      </c>
      <c r="M75" s="25">
        <f t="shared" si="36"/>
        <v>1</v>
      </c>
      <c r="N75" s="71">
        <v>0</v>
      </c>
      <c r="O75" s="10">
        <v>0</v>
      </c>
      <c r="P75" s="10">
        <v>0</v>
      </c>
      <c r="Q75" s="25">
        <f t="shared" si="37"/>
        <v>0</v>
      </c>
      <c r="R75" s="71">
        <v>0</v>
      </c>
      <c r="S75" s="10">
        <v>0</v>
      </c>
      <c r="T75" s="10">
        <v>0</v>
      </c>
      <c r="U75" s="25">
        <f t="shared" si="38"/>
        <v>0</v>
      </c>
      <c r="V75" s="71">
        <v>0</v>
      </c>
      <c r="W75" s="10">
        <v>0</v>
      </c>
      <c r="X75" s="10">
        <v>0</v>
      </c>
      <c r="Y75" s="25">
        <f t="shared" si="39"/>
        <v>0</v>
      </c>
      <c r="Z75" s="174">
        <f t="shared" si="0"/>
        <v>0</v>
      </c>
      <c r="AA75" s="7">
        <f t="shared" si="1"/>
        <v>1</v>
      </c>
      <c r="AB75" s="173">
        <f t="shared" si="2"/>
        <v>0</v>
      </c>
      <c r="AC75" s="8">
        <f t="shared" si="3"/>
        <v>1</v>
      </c>
    </row>
    <row r="76" spans="1:29" ht="26.1" customHeight="1" x14ac:dyDescent="0.25">
      <c r="A76" s="806"/>
      <c r="B76" s="856"/>
      <c r="C76" s="858"/>
      <c r="D76" s="863"/>
      <c r="E76" s="879"/>
      <c r="F76" s="822"/>
      <c r="G76" s="841"/>
      <c r="H76" s="829"/>
      <c r="I76" s="160" t="s">
        <v>36</v>
      </c>
      <c r="J76" s="71">
        <v>0</v>
      </c>
      <c r="K76" s="10">
        <v>7</v>
      </c>
      <c r="L76" s="10">
        <v>0</v>
      </c>
      <c r="M76" s="11">
        <f t="shared" si="36"/>
        <v>7</v>
      </c>
      <c r="N76" s="71">
        <v>0</v>
      </c>
      <c r="O76" s="10">
        <v>6</v>
      </c>
      <c r="P76" s="10">
        <v>0</v>
      </c>
      <c r="Q76" s="11">
        <f t="shared" si="37"/>
        <v>6</v>
      </c>
      <c r="R76" s="71">
        <v>1</v>
      </c>
      <c r="S76" s="10">
        <v>4</v>
      </c>
      <c r="T76" s="10">
        <v>0</v>
      </c>
      <c r="U76" s="11">
        <f t="shared" si="38"/>
        <v>5</v>
      </c>
      <c r="V76" s="71">
        <v>2</v>
      </c>
      <c r="W76" s="10">
        <v>7</v>
      </c>
      <c r="X76" s="10">
        <v>0</v>
      </c>
      <c r="Y76" s="11">
        <f t="shared" si="39"/>
        <v>9</v>
      </c>
      <c r="Z76" s="163">
        <f t="shared" si="0"/>
        <v>3</v>
      </c>
      <c r="AA76" s="10">
        <f t="shared" si="1"/>
        <v>24</v>
      </c>
      <c r="AB76" s="162">
        <f t="shared" si="2"/>
        <v>0</v>
      </c>
      <c r="AC76" s="11">
        <f t="shared" si="3"/>
        <v>27</v>
      </c>
    </row>
    <row r="77" spans="1:29" ht="26.1" customHeight="1" x14ac:dyDescent="0.25">
      <c r="A77" s="806"/>
      <c r="B77" s="856"/>
      <c r="C77" s="858"/>
      <c r="D77" s="863"/>
      <c r="E77" s="879"/>
      <c r="F77" s="822"/>
      <c r="G77" s="841"/>
      <c r="H77" s="829"/>
      <c r="I77" s="160" t="s">
        <v>37</v>
      </c>
      <c r="J77" s="71">
        <v>8</v>
      </c>
      <c r="K77" s="10">
        <v>3</v>
      </c>
      <c r="L77" s="10">
        <v>0</v>
      </c>
      <c r="M77" s="11">
        <f t="shared" si="36"/>
        <v>11</v>
      </c>
      <c r="N77" s="71">
        <v>11</v>
      </c>
      <c r="O77" s="10">
        <v>7</v>
      </c>
      <c r="P77" s="10">
        <v>0</v>
      </c>
      <c r="Q77" s="11">
        <f t="shared" si="37"/>
        <v>18</v>
      </c>
      <c r="R77" s="71">
        <v>30</v>
      </c>
      <c r="S77" s="10">
        <v>12</v>
      </c>
      <c r="T77" s="10">
        <v>0</v>
      </c>
      <c r="U77" s="11">
        <f t="shared" si="38"/>
        <v>42</v>
      </c>
      <c r="V77" s="71">
        <v>27</v>
      </c>
      <c r="W77" s="10">
        <v>5</v>
      </c>
      <c r="X77" s="10">
        <v>0</v>
      </c>
      <c r="Y77" s="11">
        <f t="shared" si="39"/>
        <v>32</v>
      </c>
      <c r="Z77" s="163">
        <f t="shared" si="0"/>
        <v>76</v>
      </c>
      <c r="AA77" s="10">
        <f t="shared" si="1"/>
        <v>27</v>
      </c>
      <c r="AB77" s="162">
        <f t="shared" si="2"/>
        <v>0</v>
      </c>
      <c r="AC77" s="11">
        <f t="shared" si="3"/>
        <v>103</v>
      </c>
    </row>
    <row r="78" spans="1:29" ht="26.1" customHeight="1" x14ac:dyDescent="0.25">
      <c r="A78" s="806"/>
      <c r="B78" s="856"/>
      <c r="C78" s="858"/>
      <c r="D78" s="863"/>
      <c r="E78" s="879"/>
      <c r="F78" s="822"/>
      <c r="G78" s="841"/>
      <c r="H78" s="829"/>
      <c r="I78" s="160" t="s">
        <v>38</v>
      </c>
      <c r="J78" s="71">
        <v>81</v>
      </c>
      <c r="K78" s="10">
        <v>43</v>
      </c>
      <c r="L78" s="10">
        <v>0</v>
      </c>
      <c r="M78" s="11">
        <f t="shared" si="36"/>
        <v>124</v>
      </c>
      <c r="N78" s="71">
        <v>100</v>
      </c>
      <c r="O78" s="10">
        <v>48</v>
      </c>
      <c r="P78" s="10">
        <v>0</v>
      </c>
      <c r="Q78" s="11">
        <f t="shared" si="37"/>
        <v>148</v>
      </c>
      <c r="R78" s="71">
        <v>137</v>
      </c>
      <c r="S78" s="10">
        <v>51</v>
      </c>
      <c r="T78" s="10">
        <v>0</v>
      </c>
      <c r="U78" s="11">
        <f t="shared" si="38"/>
        <v>188</v>
      </c>
      <c r="V78" s="71">
        <v>107</v>
      </c>
      <c r="W78" s="10">
        <v>50</v>
      </c>
      <c r="X78" s="10">
        <v>0</v>
      </c>
      <c r="Y78" s="11">
        <f t="shared" si="39"/>
        <v>157</v>
      </c>
      <c r="Z78" s="163">
        <f t="shared" si="0"/>
        <v>425</v>
      </c>
      <c r="AA78" s="10">
        <f t="shared" si="1"/>
        <v>192</v>
      </c>
      <c r="AB78" s="162">
        <f t="shared" si="2"/>
        <v>0</v>
      </c>
      <c r="AC78" s="11">
        <f t="shared" si="3"/>
        <v>617</v>
      </c>
    </row>
    <row r="79" spans="1:29" ht="26.1" customHeight="1" thickBot="1" x14ac:dyDescent="0.3">
      <c r="A79" s="806"/>
      <c r="B79" s="856"/>
      <c r="C79" s="858"/>
      <c r="D79" s="863"/>
      <c r="E79" s="879"/>
      <c r="F79" s="822"/>
      <c r="G79" s="841"/>
      <c r="H79" s="829"/>
      <c r="I79" s="164" t="s">
        <v>39</v>
      </c>
      <c r="J79" s="98">
        <v>95</v>
      </c>
      <c r="K79" s="13">
        <v>46</v>
      </c>
      <c r="L79" s="13">
        <v>0</v>
      </c>
      <c r="M79" s="131">
        <f t="shared" si="36"/>
        <v>141</v>
      </c>
      <c r="N79" s="98">
        <v>111</v>
      </c>
      <c r="O79" s="13">
        <v>32</v>
      </c>
      <c r="P79" s="13">
        <v>0</v>
      </c>
      <c r="Q79" s="131">
        <f t="shared" si="37"/>
        <v>143</v>
      </c>
      <c r="R79" s="98">
        <v>200</v>
      </c>
      <c r="S79" s="13">
        <v>52</v>
      </c>
      <c r="T79" s="13">
        <v>0</v>
      </c>
      <c r="U79" s="131">
        <f t="shared" si="38"/>
        <v>252</v>
      </c>
      <c r="V79" s="71">
        <v>192</v>
      </c>
      <c r="W79" s="10">
        <v>53</v>
      </c>
      <c r="X79" s="13">
        <v>0</v>
      </c>
      <c r="Y79" s="131">
        <f t="shared" si="39"/>
        <v>245</v>
      </c>
      <c r="Z79" s="167">
        <f t="shared" si="0"/>
        <v>598</v>
      </c>
      <c r="AA79" s="13">
        <f t="shared" si="1"/>
        <v>183</v>
      </c>
      <c r="AB79" s="166">
        <f t="shared" si="2"/>
        <v>0</v>
      </c>
      <c r="AC79" s="14">
        <f t="shared" si="3"/>
        <v>781</v>
      </c>
    </row>
    <row r="80" spans="1:29" ht="45" customHeight="1" thickBot="1" x14ac:dyDescent="0.3">
      <c r="A80" s="806"/>
      <c r="B80" s="856"/>
      <c r="C80" s="858"/>
      <c r="D80" s="863"/>
      <c r="E80" s="879"/>
      <c r="F80" s="822"/>
      <c r="G80" s="841"/>
      <c r="H80" s="830"/>
      <c r="I80" s="168" t="s">
        <v>50</v>
      </c>
      <c r="J80" s="99">
        <f t="shared" ref="J80:U80" si="40">SUM(J75:J79)</f>
        <v>184</v>
      </c>
      <c r="K80" s="18">
        <f t="shared" si="40"/>
        <v>100</v>
      </c>
      <c r="L80" s="18">
        <f t="shared" si="40"/>
        <v>0</v>
      </c>
      <c r="M80" s="19">
        <f t="shared" si="40"/>
        <v>284</v>
      </c>
      <c r="N80" s="99">
        <f t="shared" si="40"/>
        <v>222</v>
      </c>
      <c r="O80" s="18">
        <f t="shared" si="40"/>
        <v>93</v>
      </c>
      <c r="P80" s="18">
        <f t="shared" si="40"/>
        <v>0</v>
      </c>
      <c r="Q80" s="19">
        <f t="shared" si="40"/>
        <v>315</v>
      </c>
      <c r="R80" s="99">
        <f t="shared" si="40"/>
        <v>368</v>
      </c>
      <c r="S80" s="18">
        <f t="shared" si="40"/>
        <v>119</v>
      </c>
      <c r="T80" s="18">
        <f t="shared" si="40"/>
        <v>0</v>
      </c>
      <c r="U80" s="19">
        <f t="shared" si="40"/>
        <v>487</v>
      </c>
      <c r="V80" s="99">
        <f t="shared" ref="V80:Y80" si="41">SUM(V75:V79)</f>
        <v>328</v>
      </c>
      <c r="W80" s="18">
        <f t="shared" si="41"/>
        <v>115</v>
      </c>
      <c r="X80" s="18">
        <f t="shared" si="41"/>
        <v>0</v>
      </c>
      <c r="Y80" s="19">
        <f t="shared" si="41"/>
        <v>443</v>
      </c>
      <c r="Z80" s="169">
        <f t="shared" ref="Z80:Z114" si="42">J80+N80+R80+V80</f>
        <v>1102</v>
      </c>
      <c r="AA80" s="36">
        <f t="shared" ref="AA80:AA114" si="43">K80+O80+S80+W80</f>
        <v>427</v>
      </c>
      <c r="AB80" s="170">
        <f t="shared" ref="AB80:AB114" si="44">L80+P80+T80+X80</f>
        <v>0</v>
      </c>
      <c r="AC80" s="37">
        <f t="shared" ref="AC80:AC114" si="45">SUM(Z80:AB80)</f>
        <v>1529</v>
      </c>
    </row>
    <row r="81" spans="1:29" ht="26.1" customHeight="1" x14ac:dyDescent="0.25">
      <c r="A81" s="806"/>
      <c r="B81" s="856"/>
      <c r="C81" s="858"/>
      <c r="D81" s="863"/>
      <c r="E81" s="879"/>
      <c r="F81" s="822"/>
      <c r="G81" s="841"/>
      <c r="H81" s="831" t="s">
        <v>18</v>
      </c>
      <c r="I81" s="171" t="s">
        <v>19</v>
      </c>
      <c r="J81" s="76">
        <v>184</v>
      </c>
      <c r="K81" s="7">
        <v>100</v>
      </c>
      <c r="L81" s="7">
        <v>0</v>
      </c>
      <c r="M81" s="8">
        <f t="shared" ref="M81:M89" si="46">SUM(J81:L81)</f>
        <v>284</v>
      </c>
      <c r="N81" s="76">
        <v>219</v>
      </c>
      <c r="O81" s="7">
        <v>89</v>
      </c>
      <c r="P81" s="7">
        <v>0</v>
      </c>
      <c r="Q81" s="8">
        <f t="shared" ref="Q81:Q89" si="47">SUM(N81:P81)</f>
        <v>308</v>
      </c>
      <c r="R81" s="76">
        <v>361</v>
      </c>
      <c r="S81" s="7">
        <v>114</v>
      </c>
      <c r="T81" s="7">
        <v>0</v>
      </c>
      <c r="U81" s="8">
        <f t="shared" ref="U81:U89" si="48">SUM(R81:T81)</f>
        <v>475</v>
      </c>
      <c r="V81" s="76">
        <v>317</v>
      </c>
      <c r="W81" s="7">
        <v>105</v>
      </c>
      <c r="X81" s="7">
        <v>0</v>
      </c>
      <c r="Y81" s="8">
        <f t="shared" ref="Y81:Y89" si="49">SUM(V81:X81)</f>
        <v>422</v>
      </c>
      <c r="Z81" s="174">
        <f t="shared" si="42"/>
        <v>1081</v>
      </c>
      <c r="AA81" s="7">
        <f t="shared" si="43"/>
        <v>408</v>
      </c>
      <c r="AB81" s="173">
        <f t="shared" si="44"/>
        <v>0</v>
      </c>
      <c r="AC81" s="8">
        <f t="shared" si="45"/>
        <v>1489</v>
      </c>
    </row>
    <row r="82" spans="1:29" ht="26.1" customHeight="1" x14ac:dyDescent="0.25">
      <c r="A82" s="806"/>
      <c r="B82" s="856"/>
      <c r="C82" s="858"/>
      <c r="D82" s="863"/>
      <c r="E82" s="879"/>
      <c r="F82" s="822"/>
      <c r="G82" s="841"/>
      <c r="H82" s="831"/>
      <c r="I82" s="160" t="s">
        <v>22</v>
      </c>
      <c r="J82" s="71">
        <v>0</v>
      </c>
      <c r="K82" s="10">
        <v>0</v>
      </c>
      <c r="L82" s="10">
        <v>0</v>
      </c>
      <c r="M82" s="11">
        <f t="shared" si="46"/>
        <v>0</v>
      </c>
      <c r="N82" s="71">
        <v>2</v>
      </c>
      <c r="O82" s="10">
        <v>5</v>
      </c>
      <c r="P82" s="10">
        <v>0</v>
      </c>
      <c r="Q82" s="11">
        <f t="shared" si="47"/>
        <v>7</v>
      </c>
      <c r="R82" s="71">
        <v>7</v>
      </c>
      <c r="S82" s="10">
        <v>5</v>
      </c>
      <c r="T82" s="10">
        <v>0</v>
      </c>
      <c r="U82" s="11">
        <f t="shared" si="48"/>
        <v>12</v>
      </c>
      <c r="V82" s="71">
        <v>11</v>
      </c>
      <c r="W82" s="10">
        <v>10</v>
      </c>
      <c r="X82" s="10">
        <v>0</v>
      </c>
      <c r="Y82" s="11">
        <f t="shared" si="49"/>
        <v>21</v>
      </c>
      <c r="Z82" s="163">
        <f t="shared" si="42"/>
        <v>20</v>
      </c>
      <c r="AA82" s="10">
        <f t="shared" si="43"/>
        <v>20</v>
      </c>
      <c r="AB82" s="162">
        <f t="shared" si="44"/>
        <v>0</v>
      </c>
      <c r="AC82" s="11">
        <f t="shared" si="45"/>
        <v>40</v>
      </c>
    </row>
    <row r="83" spans="1:29" ht="26.1" customHeight="1" x14ac:dyDescent="0.25">
      <c r="A83" s="806"/>
      <c r="B83" s="856"/>
      <c r="C83" s="858"/>
      <c r="D83" s="863"/>
      <c r="E83" s="879"/>
      <c r="F83" s="822"/>
      <c r="G83" s="841"/>
      <c r="H83" s="831" t="s">
        <v>20</v>
      </c>
      <c r="I83" s="160" t="s">
        <v>42</v>
      </c>
      <c r="J83" s="71">
        <v>1</v>
      </c>
      <c r="K83" s="10">
        <v>0</v>
      </c>
      <c r="L83" s="10">
        <v>0</v>
      </c>
      <c r="M83" s="11">
        <f t="shared" si="46"/>
        <v>1</v>
      </c>
      <c r="N83" s="71">
        <v>0</v>
      </c>
      <c r="O83" s="10">
        <v>0</v>
      </c>
      <c r="P83" s="10">
        <v>0</v>
      </c>
      <c r="Q83" s="11">
        <f t="shared" si="47"/>
        <v>0</v>
      </c>
      <c r="R83" s="71">
        <v>1</v>
      </c>
      <c r="S83" s="10">
        <v>6</v>
      </c>
      <c r="T83" s="10">
        <v>0</v>
      </c>
      <c r="U83" s="11">
        <f t="shared" si="48"/>
        <v>7</v>
      </c>
      <c r="V83" s="71">
        <v>1</v>
      </c>
      <c r="W83" s="10">
        <v>478</v>
      </c>
      <c r="X83" s="10">
        <v>0</v>
      </c>
      <c r="Y83" s="11">
        <f t="shared" si="49"/>
        <v>479</v>
      </c>
      <c r="Z83" s="163">
        <f t="shared" si="42"/>
        <v>3</v>
      </c>
      <c r="AA83" s="10">
        <f t="shared" si="43"/>
        <v>484</v>
      </c>
      <c r="AB83" s="162">
        <f t="shared" si="44"/>
        <v>0</v>
      </c>
      <c r="AC83" s="11">
        <f t="shared" si="45"/>
        <v>487</v>
      </c>
    </row>
    <row r="84" spans="1:29" ht="26.1" customHeight="1" thickBot="1" x14ac:dyDescent="0.3">
      <c r="A84" s="806"/>
      <c r="B84" s="856"/>
      <c r="C84" s="858"/>
      <c r="D84" s="863"/>
      <c r="E84" s="884"/>
      <c r="F84" s="824"/>
      <c r="G84" s="842"/>
      <c r="H84" s="832"/>
      <c r="I84" s="175" t="s">
        <v>21</v>
      </c>
      <c r="J84" s="100">
        <v>1</v>
      </c>
      <c r="K84" s="21">
        <v>0</v>
      </c>
      <c r="L84" s="21">
        <v>0</v>
      </c>
      <c r="M84" s="11">
        <f t="shared" si="46"/>
        <v>1</v>
      </c>
      <c r="N84" s="100">
        <v>0</v>
      </c>
      <c r="O84" s="21">
        <v>0</v>
      </c>
      <c r="P84" s="21">
        <v>0</v>
      </c>
      <c r="Q84" s="11">
        <f t="shared" si="47"/>
        <v>0</v>
      </c>
      <c r="R84" s="100">
        <v>4</v>
      </c>
      <c r="S84" s="21">
        <v>3</v>
      </c>
      <c r="T84" s="21">
        <v>0</v>
      </c>
      <c r="U84" s="11">
        <f t="shared" si="48"/>
        <v>7</v>
      </c>
      <c r="V84" s="100">
        <v>1</v>
      </c>
      <c r="W84" s="21">
        <v>2</v>
      </c>
      <c r="X84" s="21">
        <v>0</v>
      </c>
      <c r="Y84" s="11">
        <f t="shared" si="49"/>
        <v>3</v>
      </c>
      <c r="Z84" s="167">
        <f t="shared" si="42"/>
        <v>6</v>
      </c>
      <c r="AA84" s="13">
        <f t="shared" si="43"/>
        <v>5</v>
      </c>
      <c r="AB84" s="166">
        <f t="shared" si="44"/>
        <v>0</v>
      </c>
      <c r="AC84" s="14">
        <f t="shared" si="45"/>
        <v>11</v>
      </c>
    </row>
    <row r="85" spans="1:29" ht="26.1" customHeight="1" x14ac:dyDescent="0.25">
      <c r="A85" s="806"/>
      <c r="B85" s="856"/>
      <c r="C85" s="858"/>
      <c r="D85" s="863"/>
      <c r="E85" s="883" t="s">
        <v>97</v>
      </c>
      <c r="F85" s="823">
        <v>3999</v>
      </c>
      <c r="G85" s="840" t="s">
        <v>98</v>
      </c>
      <c r="H85" s="828" t="s">
        <v>17</v>
      </c>
      <c r="I85" s="156" t="s">
        <v>69</v>
      </c>
      <c r="J85" s="97">
        <v>0</v>
      </c>
      <c r="K85" s="24">
        <v>0</v>
      </c>
      <c r="L85" s="24">
        <v>0</v>
      </c>
      <c r="M85" s="25">
        <f t="shared" si="46"/>
        <v>0</v>
      </c>
      <c r="N85" s="97">
        <v>0</v>
      </c>
      <c r="O85" s="24">
        <v>0</v>
      </c>
      <c r="P85" s="24">
        <v>0</v>
      </c>
      <c r="Q85" s="25">
        <f t="shared" si="47"/>
        <v>0</v>
      </c>
      <c r="R85" s="97">
        <v>0</v>
      </c>
      <c r="S85" s="24">
        <v>0</v>
      </c>
      <c r="T85" s="24">
        <v>0</v>
      </c>
      <c r="U85" s="25">
        <f t="shared" si="48"/>
        <v>0</v>
      </c>
      <c r="V85" s="97">
        <v>0</v>
      </c>
      <c r="W85" s="24">
        <v>0</v>
      </c>
      <c r="X85" s="24">
        <v>0</v>
      </c>
      <c r="Y85" s="25">
        <f t="shared" si="49"/>
        <v>0</v>
      </c>
      <c r="Z85" s="159">
        <f t="shared" si="42"/>
        <v>0</v>
      </c>
      <c r="AA85" s="24">
        <f t="shared" si="43"/>
        <v>0</v>
      </c>
      <c r="AB85" s="158">
        <f t="shared" si="44"/>
        <v>0</v>
      </c>
      <c r="AC85" s="25">
        <f t="shared" si="45"/>
        <v>0</v>
      </c>
    </row>
    <row r="86" spans="1:29" ht="26.1" customHeight="1" x14ac:dyDescent="0.25">
      <c r="A86" s="806"/>
      <c r="B86" s="856"/>
      <c r="C86" s="858"/>
      <c r="D86" s="863"/>
      <c r="E86" s="879"/>
      <c r="F86" s="822"/>
      <c r="G86" s="841"/>
      <c r="H86" s="829"/>
      <c r="I86" s="160" t="s">
        <v>36</v>
      </c>
      <c r="J86" s="71">
        <v>0</v>
      </c>
      <c r="K86" s="10">
        <v>4</v>
      </c>
      <c r="L86" s="10">
        <v>0</v>
      </c>
      <c r="M86" s="11">
        <f t="shared" si="46"/>
        <v>4</v>
      </c>
      <c r="N86" s="71">
        <v>0</v>
      </c>
      <c r="O86" s="10">
        <v>3</v>
      </c>
      <c r="P86" s="10">
        <v>0</v>
      </c>
      <c r="Q86" s="11">
        <f t="shared" si="47"/>
        <v>3</v>
      </c>
      <c r="R86" s="71">
        <v>1</v>
      </c>
      <c r="S86" s="10">
        <v>1</v>
      </c>
      <c r="T86" s="10">
        <v>0</v>
      </c>
      <c r="U86" s="11">
        <f t="shared" si="48"/>
        <v>2</v>
      </c>
      <c r="V86" s="71">
        <v>2</v>
      </c>
      <c r="W86" s="10">
        <v>3</v>
      </c>
      <c r="X86" s="10">
        <v>0</v>
      </c>
      <c r="Y86" s="11">
        <f t="shared" si="49"/>
        <v>5</v>
      </c>
      <c r="Z86" s="163">
        <f t="shared" si="42"/>
        <v>3</v>
      </c>
      <c r="AA86" s="10">
        <f t="shared" si="43"/>
        <v>11</v>
      </c>
      <c r="AB86" s="162">
        <f t="shared" si="44"/>
        <v>0</v>
      </c>
      <c r="AC86" s="11">
        <f t="shared" si="45"/>
        <v>14</v>
      </c>
    </row>
    <row r="87" spans="1:29" ht="26.1" customHeight="1" x14ac:dyDescent="0.25">
      <c r="A87" s="806"/>
      <c r="B87" s="856"/>
      <c r="C87" s="858"/>
      <c r="D87" s="863"/>
      <c r="E87" s="879"/>
      <c r="F87" s="822"/>
      <c r="G87" s="841"/>
      <c r="H87" s="829"/>
      <c r="I87" s="160" t="s">
        <v>37</v>
      </c>
      <c r="J87" s="71">
        <v>28</v>
      </c>
      <c r="K87" s="10">
        <v>32</v>
      </c>
      <c r="L87" s="10">
        <v>0</v>
      </c>
      <c r="M87" s="11">
        <f t="shared" si="46"/>
        <v>60</v>
      </c>
      <c r="N87" s="71">
        <v>77</v>
      </c>
      <c r="O87" s="10">
        <v>48</v>
      </c>
      <c r="P87" s="10">
        <v>0</v>
      </c>
      <c r="Q87" s="11">
        <f t="shared" si="47"/>
        <v>125</v>
      </c>
      <c r="R87" s="71">
        <v>109</v>
      </c>
      <c r="S87" s="10">
        <v>36</v>
      </c>
      <c r="T87" s="10">
        <v>0</v>
      </c>
      <c r="U87" s="11">
        <f t="shared" si="48"/>
        <v>145</v>
      </c>
      <c r="V87" s="71">
        <v>84</v>
      </c>
      <c r="W87" s="10">
        <v>47</v>
      </c>
      <c r="X87" s="10">
        <v>0</v>
      </c>
      <c r="Y87" s="11">
        <f t="shared" si="49"/>
        <v>131</v>
      </c>
      <c r="Z87" s="163">
        <f t="shared" si="42"/>
        <v>298</v>
      </c>
      <c r="AA87" s="10">
        <f t="shared" si="43"/>
        <v>163</v>
      </c>
      <c r="AB87" s="162">
        <f t="shared" si="44"/>
        <v>0</v>
      </c>
      <c r="AC87" s="11">
        <f t="shared" si="45"/>
        <v>461</v>
      </c>
    </row>
    <row r="88" spans="1:29" ht="26.1" customHeight="1" x14ac:dyDescent="0.25">
      <c r="A88" s="806"/>
      <c r="B88" s="856"/>
      <c r="C88" s="858"/>
      <c r="D88" s="863"/>
      <c r="E88" s="879"/>
      <c r="F88" s="822"/>
      <c r="G88" s="841"/>
      <c r="H88" s="829"/>
      <c r="I88" s="160" t="s">
        <v>38</v>
      </c>
      <c r="J88" s="71">
        <v>96</v>
      </c>
      <c r="K88" s="10">
        <v>59</v>
      </c>
      <c r="L88" s="10">
        <v>0</v>
      </c>
      <c r="M88" s="8">
        <f t="shared" si="46"/>
        <v>155</v>
      </c>
      <c r="N88" s="71">
        <v>327</v>
      </c>
      <c r="O88" s="10">
        <v>128</v>
      </c>
      <c r="P88" s="10">
        <v>0</v>
      </c>
      <c r="Q88" s="8">
        <f t="shared" si="47"/>
        <v>455</v>
      </c>
      <c r="R88" s="71">
        <v>323</v>
      </c>
      <c r="S88" s="10">
        <v>123</v>
      </c>
      <c r="T88" s="10">
        <v>0</v>
      </c>
      <c r="U88" s="8">
        <f t="shared" si="48"/>
        <v>446</v>
      </c>
      <c r="V88" s="71">
        <v>270</v>
      </c>
      <c r="W88" s="10">
        <v>100</v>
      </c>
      <c r="X88" s="10">
        <v>0</v>
      </c>
      <c r="Y88" s="8">
        <f t="shared" si="49"/>
        <v>370</v>
      </c>
      <c r="Z88" s="163">
        <f t="shared" si="42"/>
        <v>1016</v>
      </c>
      <c r="AA88" s="10">
        <f t="shared" si="43"/>
        <v>410</v>
      </c>
      <c r="AB88" s="162">
        <f t="shared" si="44"/>
        <v>0</v>
      </c>
      <c r="AC88" s="11">
        <f t="shared" si="45"/>
        <v>1426</v>
      </c>
    </row>
    <row r="89" spans="1:29" ht="26.1" customHeight="1" thickBot="1" x14ac:dyDescent="0.3">
      <c r="A89" s="806"/>
      <c r="B89" s="856"/>
      <c r="C89" s="858"/>
      <c r="D89" s="863"/>
      <c r="E89" s="879"/>
      <c r="F89" s="822"/>
      <c r="G89" s="841"/>
      <c r="H89" s="829"/>
      <c r="I89" s="164" t="s">
        <v>39</v>
      </c>
      <c r="J89" s="98">
        <v>45</v>
      </c>
      <c r="K89" s="13">
        <v>30</v>
      </c>
      <c r="L89" s="13">
        <v>0</v>
      </c>
      <c r="M89" s="131">
        <f t="shared" si="46"/>
        <v>75</v>
      </c>
      <c r="N89" s="98">
        <v>150</v>
      </c>
      <c r="O89" s="13">
        <v>116</v>
      </c>
      <c r="P89" s="13">
        <v>0</v>
      </c>
      <c r="Q89" s="131">
        <f t="shared" si="47"/>
        <v>266</v>
      </c>
      <c r="R89" s="98">
        <v>203</v>
      </c>
      <c r="S89" s="13">
        <v>95</v>
      </c>
      <c r="T89" s="13">
        <v>0</v>
      </c>
      <c r="U89" s="131">
        <f t="shared" si="48"/>
        <v>298</v>
      </c>
      <c r="V89" s="98">
        <v>153</v>
      </c>
      <c r="W89" s="13">
        <v>58</v>
      </c>
      <c r="X89" s="13">
        <v>0</v>
      </c>
      <c r="Y89" s="131">
        <f t="shared" si="49"/>
        <v>211</v>
      </c>
      <c r="Z89" s="167">
        <f t="shared" si="42"/>
        <v>551</v>
      </c>
      <c r="AA89" s="13">
        <f t="shared" si="43"/>
        <v>299</v>
      </c>
      <c r="AB89" s="166">
        <f t="shared" si="44"/>
        <v>0</v>
      </c>
      <c r="AC89" s="14">
        <f t="shared" si="45"/>
        <v>850</v>
      </c>
    </row>
    <row r="90" spans="1:29" ht="39" customHeight="1" thickBot="1" x14ac:dyDescent="0.3">
      <c r="A90" s="806"/>
      <c r="B90" s="856"/>
      <c r="C90" s="858"/>
      <c r="D90" s="863"/>
      <c r="E90" s="879"/>
      <c r="F90" s="822"/>
      <c r="G90" s="841"/>
      <c r="H90" s="830"/>
      <c r="I90" s="168" t="s">
        <v>50</v>
      </c>
      <c r="J90" s="17">
        <f t="shared" ref="J90:U90" si="50">SUM(J85:J89)</f>
        <v>169</v>
      </c>
      <c r="K90" s="18">
        <f t="shared" si="50"/>
        <v>125</v>
      </c>
      <c r="L90" s="18">
        <f t="shared" si="50"/>
        <v>0</v>
      </c>
      <c r="M90" s="19">
        <f t="shared" si="50"/>
        <v>294</v>
      </c>
      <c r="N90" s="99">
        <f t="shared" si="50"/>
        <v>554</v>
      </c>
      <c r="O90" s="18">
        <f t="shared" si="50"/>
        <v>295</v>
      </c>
      <c r="P90" s="18">
        <f t="shared" si="50"/>
        <v>0</v>
      </c>
      <c r="Q90" s="19">
        <f t="shared" si="50"/>
        <v>849</v>
      </c>
      <c r="R90" s="99">
        <f t="shared" si="50"/>
        <v>636</v>
      </c>
      <c r="S90" s="18">
        <f t="shared" si="50"/>
        <v>255</v>
      </c>
      <c r="T90" s="18">
        <f t="shared" si="50"/>
        <v>0</v>
      </c>
      <c r="U90" s="19">
        <f t="shared" si="50"/>
        <v>891</v>
      </c>
      <c r="V90" s="99">
        <f t="shared" ref="V90:Y90" si="51">SUM(V85:V89)</f>
        <v>509</v>
      </c>
      <c r="W90" s="18">
        <f t="shared" si="51"/>
        <v>208</v>
      </c>
      <c r="X90" s="18">
        <f t="shared" si="51"/>
        <v>0</v>
      </c>
      <c r="Y90" s="19">
        <f t="shared" si="51"/>
        <v>717</v>
      </c>
      <c r="Z90" s="185">
        <f t="shared" si="42"/>
        <v>1868</v>
      </c>
      <c r="AA90" s="18">
        <f t="shared" si="43"/>
        <v>883</v>
      </c>
      <c r="AB90" s="186">
        <f t="shared" si="44"/>
        <v>0</v>
      </c>
      <c r="AC90" s="19">
        <f t="shared" si="45"/>
        <v>2751</v>
      </c>
    </row>
    <row r="91" spans="1:29" ht="26.1" customHeight="1" x14ac:dyDescent="0.25">
      <c r="A91" s="806"/>
      <c r="B91" s="856"/>
      <c r="C91" s="858"/>
      <c r="D91" s="863"/>
      <c r="E91" s="879"/>
      <c r="F91" s="822"/>
      <c r="G91" s="841"/>
      <c r="H91" s="831" t="s">
        <v>18</v>
      </c>
      <c r="I91" s="171" t="s">
        <v>19</v>
      </c>
      <c r="J91" s="76">
        <v>155</v>
      </c>
      <c r="K91" s="7">
        <v>115</v>
      </c>
      <c r="L91" s="7">
        <v>0</v>
      </c>
      <c r="M91" s="8">
        <f>SUM(J91:L91)</f>
        <v>270</v>
      </c>
      <c r="N91" s="76">
        <v>434</v>
      </c>
      <c r="O91" s="7">
        <v>242</v>
      </c>
      <c r="P91" s="7">
        <v>0</v>
      </c>
      <c r="Q91" s="8">
        <f>SUM(N91:P91)</f>
        <v>676</v>
      </c>
      <c r="R91" s="76">
        <v>529</v>
      </c>
      <c r="S91" s="7">
        <v>201</v>
      </c>
      <c r="T91" s="7">
        <v>0</v>
      </c>
      <c r="U91" s="8">
        <f>SUM(R91:T91)</f>
        <v>730</v>
      </c>
      <c r="V91" s="76">
        <v>365</v>
      </c>
      <c r="W91" s="7">
        <v>141</v>
      </c>
      <c r="X91" s="7">
        <v>0</v>
      </c>
      <c r="Y91" s="8">
        <f>SUM(V91:X91)</f>
        <v>506</v>
      </c>
      <c r="Z91" s="174">
        <f t="shared" si="42"/>
        <v>1483</v>
      </c>
      <c r="AA91" s="7">
        <f t="shared" si="43"/>
        <v>699</v>
      </c>
      <c r="AB91" s="173">
        <f t="shared" si="44"/>
        <v>0</v>
      </c>
      <c r="AC91" s="8">
        <f t="shared" si="45"/>
        <v>2182</v>
      </c>
    </row>
    <row r="92" spans="1:29" ht="26.1" customHeight="1" x14ac:dyDescent="0.25">
      <c r="A92" s="806"/>
      <c r="B92" s="856"/>
      <c r="C92" s="858"/>
      <c r="D92" s="863"/>
      <c r="E92" s="879"/>
      <c r="F92" s="822"/>
      <c r="G92" s="841"/>
      <c r="H92" s="831"/>
      <c r="I92" s="160" t="s">
        <v>22</v>
      </c>
      <c r="J92" s="71">
        <v>14</v>
      </c>
      <c r="K92" s="10">
        <v>10</v>
      </c>
      <c r="L92" s="10">
        <v>0</v>
      </c>
      <c r="M92" s="11">
        <f>SUM(J92:L92)</f>
        <v>24</v>
      </c>
      <c r="N92" s="71">
        <v>121</v>
      </c>
      <c r="O92" s="10">
        <v>52</v>
      </c>
      <c r="P92" s="10">
        <v>0</v>
      </c>
      <c r="Q92" s="11">
        <f>SUM(N92:P92)</f>
        <v>173</v>
      </c>
      <c r="R92" s="71">
        <v>107</v>
      </c>
      <c r="S92" s="10">
        <v>54</v>
      </c>
      <c r="T92" s="10">
        <v>0</v>
      </c>
      <c r="U92" s="11">
        <f>SUM(R92:T92)</f>
        <v>161</v>
      </c>
      <c r="V92" s="71">
        <v>149</v>
      </c>
      <c r="W92" s="10">
        <v>62</v>
      </c>
      <c r="X92" s="10">
        <v>0</v>
      </c>
      <c r="Y92" s="11">
        <f>SUM(V92:X92)</f>
        <v>211</v>
      </c>
      <c r="Z92" s="163">
        <f t="shared" si="42"/>
        <v>391</v>
      </c>
      <c r="AA92" s="10">
        <f t="shared" si="43"/>
        <v>178</v>
      </c>
      <c r="AB92" s="162">
        <f t="shared" si="44"/>
        <v>0</v>
      </c>
      <c r="AC92" s="11">
        <f t="shared" si="45"/>
        <v>569</v>
      </c>
    </row>
    <row r="93" spans="1:29" ht="26.1" customHeight="1" x14ac:dyDescent="0.25">
      <c r="A93" s="806"/>
      <c r="B93" s="856"/>
      <c r="C93" s="858"/>
      <c r="D93" s="863"/>
      <c r="E93" s="879"/>
      <c r="F93" s="822"/>
      <c r="G93" s="841"/>
      <c r="H93" s="831" t="s">
        <v>20</v>
      </c>
      <c r="I93" s="160" t="s">
        <v>42</v>
      </c>
      <c r="J93" s="71">
        <v>1</v>
      </c>
      <c r="K93" s="10">
        <v>2</v>
      </c>
      <c r="L93" s="10">
        <v>0</v>
      </c>
      <c r="M93" s="11">
        <f>SUM(J93:L93)</f>
        <v>3</v>
      </c>
      <c r="N93" s="71">
        <v>16</v>
      </c>
      <c r="O93" s="10">
        <v>4</v>
      </c>
      <c r="P93" s="10">
        <v>0</v>
      </c>
      <c r="Q93" s="11">
        <f>SUM(N93:P93)</f>
        <v>20</v>
      </c>
      <c r="R93" s="71">
        <v>31</v>
      </c>
      <c r="S93" s="10">
        <v>17</v>
      </c>
      <c r="T93" s="10">
        <v>0</v>
      </c>
      <c r="U93" s="11">
        <f>SUM(R93:T93)</f>
        <v>48</v>
      </c>
      <c r="V93" s="71">
        <v>15</v>
      </c>
      <c r="W93" s="10">
        <v>14</v>
      </c>
      <c r="X93" s="10">
        <v>0</v>
      </c>
      <c r="Y93" s="11">
        <f>SUM(V93:X93)</f>
        <v>29</v>
      </c>
      <c r="Z93" s="163">
        <f t="shared" si="42"/>
        <v>63</v>
      </c>
      <c r="AA93" s="10">
        <f t="shared" si="43"/>
        <v>37</v>
      </c>
      <c r="AB93" s="162">
        <f t="shared" si="44"/>
        <v>0</v>
      </c>
      <c r="AC93" s="11">
        <f t="shared" si="45"/>
        <v>100</v>
      </c>
    </row>
    <row r="94" spans="1:29" ht="78" customHeight="1" thickBot="1" x14ac:dyDescent="0.3">
      <c r="A94" s="806"/>
      <c r="B94" s="856"/>
      <c r="C94" s="858"/>
      <c r="D94" s="863"/>
      <c r="E94" s="880"/>
      <c r="F94" s="822"/>
      <c r="G94" s="882"/>
      <c r="H94" s="832"/>
      <c r="I94" s="175" t="s">
        <v>21</v>
      </c>
      <c r="J94" s="100">
        <v>71</v>
      </c>
      <c r="K94" s="21">
        <v>60</v>
      </c>
      <c r="L94" s="21">
        <v>0</v>
      </c>
      <c r="M94" s="22">
        <f>SUM(J94:L94)</f>
        <v>131</v>
      </c>
      <c r="N94" s="100">
        <v>91</v>
      </c>
      <c r="O94" s="21">
        <v>43</v>
      </c>
      <c r="P94" s="21">
        <v>0</v>
      </c>
      <c r="Q94" s="22">
        <f>SUM(N94:P94)</f>
        <v>134</v>
      </c>
      <c r="R94" s="100">
        <v>118</v>
      </c>
      <c r="S94" s="21">
        <v>55</v>
      </c>
      <c r="T94" s="21">
        <v>0</v>
      </c>
      <c r="U94" s="22">
        <f>SUM(R94:T94)</f>
        <v>173</v>
      </c>
      <c r="V94" s="100">
        <v>94</v>
      </c>
      <c r="W94" s="21">
        <v>37</v>
      </c>
      <c r="X94" s="21">
        <v>0</v>
      </c>
      <c r="Y94" s="22">
        <f>SUM(V94:X94)</f>
        <v>131</v>
      </c>
      <c r="Z94" s="179">
        <f t="shared" si="42"/>
        <v>374</v>
      </c>
      <c r="AA94" s="21">
        <f t="shared" si="43"/>
        <v>195</v>
      </c>
      <c r="AB94" s="177">
        <f t="shared" si="44"/>
        <v>0</v>
      </c>
      <c r="AC94" s="22">
        <f t="shared" si="45"/>
        <v>569</v>
      </c>
    </row>
    <row r="95" spans="1:29" ht="26.1" customHeight="1" x14ac:dyDescent="0.25">
      <c r="A95" s="805" t="s">
        <v>85</v>
      </c>
      <c r="B95" s="808">
        <v>15533</v>
      </c>
      <c r="C95" s="811" t="s">
        <v>206</v>
      </c>
      <c r="D95" s="814" t="s">
        <v>208</v>
      </c>
      <c r="E95" s="837" t="s">
        <v>209</v>
      </c>
      <c r="F95" s="825"/>
      <c r="G95" s="840" t="s">
        <v>210</v>
      </c>
      <c r="H95" s="828" t="s">
        <v>17</v>
      </c>
      <c r="I95" s="156" t="s">
        <v>200</v>
      </c>
      <c r="J95" s="97">
        <v>0</v>
      </c>
      <c r="K95" s="24">
        <v>0</v>
      </c>
      <c r="L95" s="24">
        <v>0</v>
      </c>
      <c r="M95" s="25">
        <f t="shared" ref="M95:M99" si="52">SUM(J95:L95)</f>
        <v>0</v>
      </c>
      <c r="N95" s="97">
        <v>0</v>
      </c>
      <c r="O95" s="24">
        <v>0</v>
      </c>
      <c r="P95" s="24">
        <v>0</v>
      </c>
      <c r="Q95" s="25">
        <f t="shared" ref="Q95:Q99" si="53">SUM(N95:P95)</f>
        <v>0</v>
      </c>
      <c r="R95" s="97">
        <v>0</v>
      </c>
      <c r="S95" s="24">
        <v>0</v>
      </c>
      <c r="T95" s="24">
        <v>0</v>
      </c>
      <c r="U95" s="25">
        <f t="shared" ref="U95:U99" si="54">SUM(R95:T95)</f>
        <v>0</v>
      </c>
      <c r="V95" s="97">
        <v>0</v>
      </c>
      <c r="W95" s="24">
        <v>0</v>
      </c>
      <c r="X95" s="24">
        <v>0</v>
      </c>
      <c r="Y95" s="25">
        <f t="shared" ref="Y95:Y99" si="55">SUM(V95:X95)</f>
        <v>0</v>
      </c>
      <c r="Z95" s="174">
        <f t="shared" si="42"/>
        <v>0</v>
      </c>
      <c r="AA95" s="7">
        <f t="shared" si="43"/>
        <v>0</v>
      </c>
      <c r="AB95" s="173">
        <f t="shared" si="44"/>
        <v>0</v>
      </c>
      <c r="AC95" s="8">
        <f t="shared" si="45"/>
        <v>0</v>
      </c>
    </row>
    <row r="96" spans="1:29" ht="26.1" customHeight="1" x14ac:dyDescent="0.25">
      <c r="A96" s="806"/>
      <c r="B96" s="809"/>
      <c r="C96" s="812"/>
      <c r="D96" s="815"/>
      <c r="E96" s="838"/>
      <c r="F96" s="826"/>
      <c r="G96" s="841"/>
      <c r="H96" s="829"/>
      <c r="I96" s="160" t="s">
        <v>150</v>
      </c>
      <c r="J96" s="71">
        <v>0</v>
      </c>
      <c r="K96" s="10">
        <v>0</v>
      </c>
      <c r="L96" s="10">
        <v>0</v>
      </c>
      <c r="M96" s="11">
        <f t="shared" si="52"/>
        <v>0</v>
      </c>
      <c r="N96" s="71">
        <v>0</v>
      </c>
      <c r="O96" s="10">
        <v>0</v>
      </c>
      <c r="P96" s="10">
        <v>0</v>
      </c>
      <c r="Q96" s="11">
        <f t="shared" si="53"/>
        <v>0</v>
      </c>
      <c r="R96" s="71">
        <v>0</v>
      </c>
      <c r="S96" s="10">
        <v>0</v>
      </c>
      <c r="T96" s="10">
        <v>0</v>
      </c>
      <c r="U96" s="11">
        <f t="shared" si="54"/>
        <v>0</v>
      </c>
      <c r="V96" s="71">
        <v>0</v>
      </c>
      <c r="W96" s="10">
        <v>0</v>
      </c>
      <c r="X96" s="10">
        <v>0</v>
      </c>
      <c r="Y96" s="11">
        <f t="shared" si="55"/>
        <v>0</v>
      </c>
      <c r="Z96" s="163">
        <f t="shared" si="42"/>
        <v>0</v>
      </c>
      <c r="AA96" s="10">
        <f t="shared" si="43"/>
        <v>0</v>
      </c>
      <c r="AB96" s="162">
        <f t="shared" si="44"/>
        <v>0</v>
      </c>
      <c r="AC96" s="11">
        <f t="shared" si="45"/>
        <v>0</v>
      </c>
    </row>
    <row r="97" spans="1:29" ht="26.1" customHeight="1" x14ac:dyDescent="0.25">
      <c r="A97" s="806"/>
      <c r="B97" s="809"/>
      <c r="C97" s="812"/>
      <c r="D97" s="815"/>
      <c r="E97" s="838"/>
      <c r="F97" s="826"/>
      <c r="G97" s="841"/>
      <c r="H97" s="829"/>
      <c r="I97" s="160" t="s">
        <v>151</v>
      </c>
      <c r="J97" s="71">
        <v>0</v>
      </c>
      <c r="K97" s="10">
        <v>0</v>
      </c>
      <c r="L97" s="10">
        <v>0</v>
      </c>
      <c r="M97" s="11">
        <f t="shared" si="52"/>
        <v>0</v>
      </c>
      <c r="N97" s="71">
        <v>0</v>
      </c>
      <c r="O97" s="10">
        <v>0</v>
      </c>
      <c r="P97" s="10">
        <v>0</v>
      </c>
      <c r="Q97" s="11">
        <f t="shared" si="53"/>
        <v>0</v>
      </c>
      <c r="R97" s="71">
        <v>0</v>
      </c>
      <c r="S97" s="10">
        <v>0</v>
      </c>
      <c r="T97" s="10">
        <v>0</v>
      </c>
      <c r="U97" s="11">
        <f t="shared" si="54"/>
        <v>0</v>
      </c>
      <c r="V97" s="71">
        <v>0</v>
      </c>
      <c r="W97" s="10">
        <v>0</v>
      </c>
      <c r="X97" s="10">
        <v>0</v>
      </c>
      <c r="Y97" s="11">
        <f t="shared" si="55"/>
        <v>0</v>
      </c>
      <c r="Z97" s="163">
        <f t="shared" si="42"/>
        <v>0</v>
      </c>
      <c r="AA97" s="10">
        <f t="shared" si="43"/>
        <v>0</v>
      </c>
      <c r="AB97" s="162">
        <f t="shared" si="44"/>
        <v>0</v>
      </c>
      <c r="AC97" s="11">
        <f t="shared" si="45"/>
        <v>0</v>
      </c>
    </row>
    <row r="98" spans="1:29" ht="26.1" customHeight="1" x14ac:dyDescent="0.25">
      <c r="A98" s="806"/>
      <c r="B98" s="809"/>
      <c r="C98" s="812"/>
      <c r="D98" s="815"/>
      <c r="E98" s="838"/>
      <c r="F98" s="826"/>
      <c r="G98" s="841"/>
      <c r="H98" s="829"/>
      <c r="I98" s="160" t="s">
        <v>152</v>
      </c>
      <c r="J98" s="71">
        <v>0</v>
      </c>
      <c r="K98" s="10">
        <v>0</v>
      </c>
      <c r="L98" s="10">
        <v>0</v>
      </c>
      <c r="M98" s="8">
        <f t="shared" si="52"/>
        <v>0</v>
      </c>
      <c r="N98" s="71">
        <v>0</v>
      </c>
      <c r="O98" s="10">
        <v>0</v>
      </c>
      <c r="P98" s="10">
        <v>0</v>
      </c>
      <c r="Q98" s="8">
        <f t="shared" si="53"/>
        <v>0</v>
      </c>
      <c r="R98" s="71">
        <v>0</v>
      </c>
      <c r="S98" s="10">
        <v>0</v>
      </c>
      <c r="T98" s="10">
        <v>0</v>
      </c>
      <c r="U98" s="8">
        <f t="shared" si="54"/>
        <v>0</v>
      </c>
      <c r="V98" s="71">
        <v>0</v>
      </c>
      <c r="W98" s="10">
        <v>0</v>
      </c>
      <c r="X98" s="10">
        <v>0</v>
      </c>
      <c r="Y98" s="8">
        <f t="shared" si="55"/>
        <v>0</v>
      </c>
      <c r="Z98" s="163">
        <f t="shared" si="42"/>
        <v>0</v>
      </c>
      <c r="AA98" s="10">
        <f t="shared" si="43"/>
        <v>0</v>
      </c>
      <c r="AB98" s="162">
        <f t="shared" si="44"/>
        <v>0</v>
      </c>
      <c r="AC98" s="11">
        <f t="shared" si="45"/>
        <v>0</v>
      </c>
    </row>
    <row r="99" spans="1:29" ht="26.1" customHeight="1" thickBot="1" x14ac:dyDescent="0.3">
      <c r="A99" s="806"/>
      <c r="B99" s="809"/>
      <c r="C99" s="812"/>
      <c r="D99" s="815"/>
      <c r="E99" s="838"/>
      <c r="F99" s="826"/>
      <c r="G99" s="841"/>
      <c r="H99" s="829"/>
      <c r="I99" s="164" t="s">
        <v>153</v>
      </c>
      <c r="J99" s="98">
        <v>0</v>
      </c>
      <c r="K99" s="13">
        <v>0</v>
      </c>
      <c r="L99" s="13">
        <v>0</v>
      </c>
      <c r="M99" s="131">
        <f t="shared" si="52"/>
        <v>0</v>
      </c>
      <c r="N99" s="98">
        <v>0</v>
      </c>
      <c r="O99" s="13">
        <v>0</v>
      </c>
      <c r="P99" s="13">
        <v>0</v>
      </c>
      <c r="Q99" s="131">
        <f t="shared" si="53"/>
        <v>0</v>
      </c>
      <c r="R99" s="98">
        <v>0</v>
      </c>
      <c r="S99" s="13">
        <v>0</v>
      </c>
      <c r="T99" s="13">
        <v>0</v>
      </c>
      <c r="U99" s="131">
        <f t="shared" si="54"/>
        <v>0</v>
      </c>
      <c r="V99" s="98">
        <v>0</v>
      </c>
      <c r="W99" s="13">
        <v>0</v>
      </c>
      <c r="X99" s="13">
        <v>0</v>
      </c>
      <c r="Y99" s="131">
        <f t="shared" si="55"/>
        <v>0</v>
      </c>
      <c r="Z99" s="167">
        <f t="shared" si="42"/>
        <v>0</v>
      </c>
      <c r="AA99" s="13">
        <f t="shared" si="43"/>
        <v>0</v>
      </c>
      <c r="AB99" s="166">
        <f t="shared" si="44"/>
        <v>0</v>
      </c>
      <c r="AC99" s="14">
        <f t="shared" si="45"/>
        <v>0</v>
      </c>
    </row>
    <row r="100" spans="1:29" ht="40.5" customHeight="1" thickBot="1" x14ac:dyDescent="0.3">
      <c r="A100" s="806"/>
      <c r="B100" s="809"/>
      <c r="C100" s="812"/>
      <c r="D100" s="815"/>
      <c r="E100" s="838"/>
      <c r="F100" s="826"/>
      <c r="G100" s="841"/>
      <c r="H100" s="830"/>
      <c r="I100" s="168" t="s">
        <v>50</v>
      </c>
      <c r="J100" s="99">
        <f t="shared" ref="J100:U100" si="56">SUM(J95:J99)</f>
        <v>0</v>
      </c>
      <c r="K100" s="18">
        <f t="shared" si="56"/>
        <v>0</v>
      </c>
      <c r="L100" s="18">
        <f t="shared" si="56"/>
        <v>0</v>
      </c>
      <c r="M100" s="19">
        <f t="shared" si="56"/>
        <v>0</v>
      </c>
      <c r="N100" s="99">
        <f t="shared" si="56"/>
        <v>0</v>
      </c>
      <c r="O100" s="18">
        <f t="shared" si="56"/>
        <v>0</v>
      </c>
      <c r="P100" s="18">
        <f t="shared" si="56"/>
        <v>0</v>
      </c>
      <c r="Q100" s="19">
        <f t="shared" si="56"/>
        <v>0</v>
      </c>
      <c r="R100" s="99">
        <f t="shared" si="56"/>
        <v>0</v>
      </c>
      <c r="S100" s="18">
        <f t="shared" si="56"/>
        <v>0</v>
      </c>
      <c r="T100" s="18">
        <f t="shared" si="56"/>
        <v>0</v>
      </c>
      <c r="U100" s="19">
        <f t="shared" si="56"/>
        <v>0</v>
      </c>
      <c r="V100" s="99">
        <f t="shared" ref="V100:Y100" si="57">SUM(V95:V99)</f>
        <v>0</v>
      </c>
      <c r="W100" s="18">
        <f t="shared" si="57"/>
        <v>0</v>
      </c>
      <c r="X100" s="18">
        <f t="shared" si="57"/>
        <v>0</v>
      </c>
      <c r="Y100" s="19">
        <f t="shared" si="57"/>
        <v>0</v>
      </c>
      <c r="Z100" s="169">
        <f t="shared" si="42"/>
        <v>0</v>
      </c>
      <c r="AA100" s="36">
        <f t="shared" si="43"/>
        <v>0</v>
      </c>
      <c r="AB100" s="170">
        <f t="shared" si="44"/>
        <v>0</v>
      </c>
      <c r="AC100" s="37">
        <f t="shared" si="45"/>
        <v>0</v>
      </c>
    </row>
    <row r="101" spans="1:29" ht="26.1" customHeight="1" x14ac:dyDescent="0.25">
      <c r="A101" s="806"/>
      <c r="B101" s="809"/>
      <c r="C101" s="812"/>
      <c r="D101" s="815"/>
      <c r="E101" s="838"/>
      <c r="F101" s="826"/>
      <c r="G101" s="841"/>
      <c r="H101" s="831" t="s">
        <v>18</v>
      </c>
      <c r="I101" s="171" t="s">
        <v>19</v>
      </c>
      <c r="J101" s="76">
        <v>0</v>
      </c>
      <c r="K101" s="7">
        <v>3.5</v>
      </c>
      <c r="L101" s="7">
        <v>0</v>
      </c>
      <c r="M101" s="8">
        <f>SUM(J101:L101)</f>
        <v>3.5</v>
      </c>
      <c r="N101" s="76">
        <v>0</v>
      </c>
      <c r="O101" s="7">
        <v>0</v>
      </c>
      <c r="P101" s="7">
        <v>0</v>
      </c>
      <c r="Q101" s="8">
        <f>SUM(N101:P101)</f>
        <v>0</v>
      </c>
      <c r="R101" s="76">
        <v>0</v>
      </c>
      <c r="S101" s="7">
        <v>0</v>
      </c>
      <c r="T101" s="7">
        <v>0</v>
      </c>
      <c r="U101" s="8">
        <f>SUM(R101:T101)</f>
        <v>0</v>
      </c>
      <c r="V101" s="76">
        <v>0</v>
      </c>
      <c r="W101" s="7">
        <v>0</v>
      </c>
      <c r="X101" s="7">
        <v>0</v>
      </c>
      <c r="Y101" s="8">
        <f>SUM(V101:X101)</f>
        <v>0</v>
      </c>
      <c r="Z101" s="174">
        <f t="shared" si="42"/>
        <v>0</v>
      </c>
      <c r="AA101" s="7">
        <f t="shared" si="43"/>
        <v>3.5</v>
      </c>
      <c r="AB101" s="173">
        <f t="shared" si="44"/>
        <v>0</v>
      </c>
      <c r="AC101" s="8">
        <f t="shared" si="45"/>
        <v>3.5</v>
      </c>
    </row>
    <row r="102" spans="1:29" ht="26.1" customHeight="1" x14ac:dyDescent="0.25">
      <c r="A102" s="806"/>
      <c r="B102" s="809"/>
      <c r="C102" s="812"/>
      <c r="D102" s="815"/>
      <c r="E102" s="838"/>
      <c r="F102" s="826"/>
      <c r="G102" s="841"/>
      <c r="H102" s="831"/>
      <c r="I102" s="160" t="s">
        <v>22</v>
      </c>
      <c r="J102" s="71">
        <v>0</v>
      </c>
      <c r="K102" s="10">
        <v>0</v>
      </c>
      <c r="L102" s="10">
        <v>0</v>
      </c>
      <c r="M102" s="11">
        <f>SUM(J102:L102)</f>
        <v>0</v>
      </c>
      <c r="N102" s="71">
        <v>0</v>
      </c>
      <c r="O102" s="10">
        <v>0</v>
      </c>
      <c r="P102" s="10">
        <v>0</v>
      </c>
      <c r="Q102" s="11">
        <f>SUM(N102:P102)</f>
        <v>0</v>
      </c>
      <c r="R102" s="71">
        <v>0</v>
      </c>
      <c r="S102" s="10">
        <v>0</v>
      </c>
      <c r="T102" s="10">
        <v>0</v>
      </c>
      <c r="U102" s="11">
        <f>SUM(R102:T102)</f>
        <v>0</v>
      </c>
      <c r="V102" s="71">
        <v>0</v>
      </c>
      <c r="W102" s="10">
        <v>0</v>
      </c>
      <c r="X102" s="10">
        <v>0</v>
      </c>
      <c r="Y102" s="11">
        <f>SUM(V102:X102)</f>
        <v>0</v>
      </c>
      <c r="Z102" s="163">
        <f t="shared" si="42"/>
        <v>0</v>
      </c>
      <c r="AA102" s="10">
        <f t="shared" si="43"/>
        <v>0</v>
      </c>
      <c r="AB102" s="162">
        <f t="shared" si="44"/>
        <v>0</v>
      </c>
      <c r="AC102" s="11">
        <f t="shared" si="45"/>
        <v>0</v>
      </c>
    </row>
    <row r="103" spans="1:29" ht="26.1" customHeight="1" x14ac:dyDescent="0.25">
      <c r="A103" s="806"/>
      <c r="B103" s="809"/>
      <c r="C103" s="812"/>
      <c r="D103" s="815"/>
      <c r="E103" s="838"/>
      <c r="F103" s="826"/>
      <c r="G103" s="841"/>
      <c r="H103" s="831" t="s">
        <v>20</v>
      </c>
      <c r="I103" s="160" t="s">
        <v>42</v>
      </c>
      <c r="J103" s="71">
        <v>0</v>
      </c>
      <c r="K103" s="10">
        <v>0</v>
      </c>
      <c r="L103" s="10">
        <v>0</v>
      </c>
      <c r="M103" s="11">
        <f>SUM(J103:L103)</f>
        <v>0</v>
      </c>
      <c r="N103" s="71">
        <v>0</v>
      </c>
      <c r="O103" s="10">
        <v>0</v>
      </c>
      <c r="P103" s="10">
        <v>0</v>
      </c>
      <c r="Q103" s="11">
        <f>SUM(N103:P103)</f>
        <v>0</v>
      </c>
      <c r="R103" s="71">
        <v>0</v>
      </c>
      <c r="S103" s="10">
        <v>0</v>
      </c>
      <c r="T103" s="10">
        <v>0</v>
      </c>
      <c r="U103" s="11">
        <f>SUM(R103:T103)</f>
        <v>0</v>
      </c>
      <c r="V103" s="71">
        <v>0</v>
      </c>
      <c r="W103" s="10">
        <v>0</v>
      </c>
      <c r="X103" s="10">
        <v>0</v>
      </c>
      <c r="Y103" s="11">
        <f>SUM(V103:X103)</f>
        <v>0</v>
      </c>
      <c r="Z103" s="163">
        <f t="shared" si="42"/>
        <v>0</v>
      </c>
      <c r="AA103" s="10">
        <f t="shared" si="43"/>
        <v>0</v>
      </c>
      <c r="AB103" s="162">
        <f t="shared" si="44"/>
        <v>0</v>
      </c>
      <c r="AC103" s="11">
        <f t="shared" si="45"/>
        <v>0</v>
      </c>
    </row>
    <row r="104" spans="1:29" ht="26.1" customHeight="1" thickBot="1" x14ac:dyDescent="0.3">
      <c r="A104" s="806"/>
      <c r="B104" s="809"/>
      <c r="C104" s="812"/>
      <c r="D104" s="815"/>
      <c r="E104" s="839"/>
      <c r="F104" s="827"/>
      <c r="G104" s="842"/>
      <c r="H104" s="832"/>
      <c r="I104" s="175" t="s">
        <v>21</v>
      </c>
      <c r="J104" s="100">
        <v>0</v>
      </c>
      <c r="K104" s="21">
        <v>0</v>
      </c>
      <c r="L104" s="21">
        <v>0</v>
      </c>
      <c r="M104" s="22">
        <f>SUM(J104:L104)</f>
        <v>0</v>
      </c>
      <c r="N104" s="100">
        <v>0</v>
      </c>
      <c r="O104" s="21">
        <v>0</v>
      </c>
      <c r="P104" s="21">
        <v>0</v>
      </c>
      <c r="Q104" s="22">
        <f>SUM(N104:P104)</f>
        <v>0</v>
      </c>
      <c r="R104" s="100">
        <v>0</v>
      </c>
      <c r="S104" s="21">
        <v>0</v>
      </c>
      <c r="T104" s="21">
        <v>0</v>
      </c>
      <c r="U104" s="22">
        <f>SUM(R104:T104)</f>
        <v>0</v>
      </c>
      <c r="V104" s="100">
        <v>0</v>
      </c>
      <c r="W104" s="21">
        <v>0</v>
      </c>
      <c r="X104" s="21">
        <v>0</v>
      </c>
      <c r="Y104" s="22">
        <f>SUM(V104:X104)</f>
        <v>0</v>
      </c>
      <c r="Z104" s="167">
        <f t="shared" si="42"/>
        <v>0</v>
      </c>
      <c r="AA104" s="13">
        <f t="shared" si="43"/>
        <v>0</v>
      </c>
      <c r="AB104" s="166">
        <f t="shared" si="44"/>
        <v>0</v>
      </c>
      <c r="AC104" s="14">
        <f t="shared" si="45"/>
        <v>0</v>
      </c>
    </row>
    <row r="105" spans="1:29" ht="26.1" customHeight="1" x14ac:dyDescent="0.25">
      <c r="A105" s="806"/>
      <c r="B105" s="809"/>
      <c r="C105" s="812"/>
      <c r="D105" s="815"/>
      <c r="E105" s="796" t="s">
        <v>211</v>
      </c>
      <c r="F105" s="825"/>
      <c r="G105" s="805" t="s">
        <v>212</v>
      </c>
      <c r="H105" s="828" t="s">
        <v>17</v>
      </c>
      <c r="I105" s="156" t="s">
        <v>201</v>
      </c>
      <c r="J105" s="97">
        <v>0</v>
      </c>
      <c r="K105" s="24">
        <v>0</v>
      </c>
      <c r="L105" s="24">
        <v>0</v>
      </c>
      <c r="M105" s="25">
        <f t="shared" ref="M105:M109" si="58">SUM(J105:L105)</f>
        <v>0</v>
      </c>
      <c r="N105" s="97">
        <v>0</v>
      </c>
      <c r="O105" s="24">
        <v>0</v>
      </c>
      <c r="P105" s="24">
        <v>0</v>
      </c>
      <c r="Q105" s="25">
        <f t="shared" ref="Q105:Q109" si="59">SUM(N105:P105)</f>
        <v>0</v>
      </c>
      <c r="R105" s="97">
        <v>0</v>
      </c>
      <c r="S105" s="24">
        <v>0</v>
      </c>
      <c r="T105" s="24">
        <v>0</v>
      </c>
      <c r="U105" s="25">
        <f t="shared" ref="U105:U109" si="60">SUM(R105:T105)</f>
        <v>0</v>
      </c>
      <c r="V105" s="97">
        <v>0</v>
      </c>
      <c r="W105" s="24">
        <v>0</v>
      </c>
      <c r="X105" s="24">
        <v>0</v>
      </c>
      <c r="Y105" s="25">
        <f t="shared" ref="Y105:Y109" si="61">SUM(V105:X105)</f>
        <v>0</v>
      </c>
      <c r="Z105" s="159">
        <f t="shared" si="42"/>
        <v>0</v>
      </c>
      <c r="AA105" s="24">
        <f t="shared" si="43"/>
        <v>0</v>
      </c>
      <c r="AB105" s="158">
        <f t="shared" si="44"/>
        <v>0</v>
      </c>
      <c r="AC105" s="25">
        <f t="shared" si="45"/>
        <v>0</v>
      </c>
    </row>
    <row r="106" spans="1:29" ht="26.1" customHeight="1" x14ac:dyDescent="0.25">
      <c r="A106" s="806"/>
      <c r="B106" s="809"/>
      <c r="C106" s="812"/>
      <c r="D106" s="815"/>
      <c r="E106" s="797"/>
      <c r="F106" s="826"/>
      <c r="G106" s="806"/>
      <c r="H106" s="829"/>
      <c r="I106" s="160" t="s">
        <v>202</v>
      </c>
      <c r="J106" s="71">
        <v>0</v>
      </c>
      <c r="K106" s="10">
        <v>0</v>
      </c>
      <c r="L106" s="10">
        <v>0</v>
      </c>
      <c r="M106" s="11">
        <f t="shared" si="58"/>
        <v>0</v>
      </c>
      <c r="N106" s="71">
        <v>0</v>
      </c>
      <c r="O106" s="10">
        <v>0</v>
      </c>
      <c r="P106" s="10">
        <v>0</v>
      </c>
      <c r="Q106" s="11">
        <f t="shared" si="59"/>
        <v>0</v>
      </c>
      <c r="R106" s="71">
        <v>0</v>
      </c>
      <c r="S106" s="10">
        <v>0</v>
      </c>
      <c r="T106" s="10">
        <v>0</v>
      </c>
      <c r="U106" s="11">
        <f t="shared" si="60"/>
        <v>0</v>
      </c>
      <c r="V106" s="71">
        <v>0</v>
      </c>
      <c r="W106" s="10">
        <v>0</v>
      </c>
      <c r="X106" s="10">
        <v>0</v>
      </c>
      <c r="Y106" s="11">
        <f t="shared" si="61"/>
        <v>0</v>
      </c>
      <c r="Z106" s="163">
        <f t="shared" si="42"/>
        <v>0</v>
      </c>
      <c r="AA106" s="10">
        <f t="shared" si="43"/>
        <v>0</v>
      </c>
      <c r="AB106" s="162">
        <f t="shared" si="44"/>
        <v>0</v>
      </c>
      <c r="AC106" s="11">
        <f t="shared" si="45"/>
        <v>0</v>
      </c>
    </row>
    <row r="107" spans="1:29" ht="26.1" customHeight="1" x14ac:dyDescent="0.25">
      <c r="A107" s="806"/>
      <c r="B107" s="809"/>
      <c r="C107" s="812"/>
      <c r="D107" s="815"/>
      <c r="E107" s="797"/>
      <c r="F107" s="826"/>
      <c r="G107" s="806"/>
      <c r="H107" s="829"/>
      <c r="I107" s="160" t="s">
        <v>203</v>
      </c>
      <c r="J107" s="71">
        <v>0</v>
      </c>
      <c r="K107" s="10">
        <v>0</v>
      </c>
      <c r="L107" s="10">
        <v>0</v>
      </c>
      <c r="M107" s="11">
        <f t="shared" si="58"/>
        <v>0</v>
      </c>
      <c r="N107" s="71">
        <v>0</v>
      </c>
      <c r="O107" s="10">
        <v>0</v>
      </c>
      <c r="P107" s="10">
        <v>0</v>
      </c>
      <c r="Q107" s="11">
        <f t="shared" si="59"/>
        <v>0</v>
      </c>
      <c r="R107" s="71">
        <v>0</v>
      </c>
      <c r="S107" s="10">
        <v>0</v>
      </c>
      <c r="T107" s="10">
        <v>0</v>
      </c>
      <c r="U107" s="11">
        <f t="shared" si="60"/>
        <v>0</v>
      </c>
      <c r="V107" s="71">
        <v>0</v>
      </c>
      <c r="W107" s="10">
        <v>0</v>
      </c>
      <c r="X107" s="10">
        <v>0</v>
      </c>
      <c r="Y107" s="11">
        <f t="shared" si="61"/>
        <v>0</v>
      </c>
      <c r="Z107" s="163">
        <f t="shared" si="42"/>
        <v>0</v>
      </c>
      <c r="AA107" s="10">
        <f t="shared" si="43"/>
        <v>0</v>
      </c>
      <c r="AB107" s="162">
        <f t="shared" si="44"/>
        <v>0</v>
      </c>
      <c r="AC107" s="11">
        <f t="shared" si="45"/>
        <v>0</v>
      </c>
    </row>
    <row r="108" spans="1:29" ht="26.1" customHeight="1" x14ac:dyDescent="0.25">
      <c r="A108" s="806"/>
      <c r="B108" s="809"/>
      <c r="C108" s="812"/>
      <c r="D108" s="815"/>
      <c r="E108" s="797"/>
      <c r="F108" s="826"/>
      <c r="G108" s="806"/>
      <c r="H108" s="829"/>
      <c r="I108" s="160" t="s">
        <v>204</v>
      </c>
      <c r="J108" s="71">
        <v>0</v>
      </c>
      <c r="K108" s="10">
        <v>0</v>
      </c>
      <c r="L108" s="10">
        <v>0</v>
      </c>
      <c r="M108" s="8">
        <f t="shared" si="58"/>
        <v>0</v>
      </c>
      <c r="N108" s="71">
        <v>0</v>
      </c>
      <c r="O108" s="10">
        <v>0</v>
      </c>
      <c r="P108" s="10">
        <v>0</v>
      </c>
      <c r="Q108" s="8">
        <f t="shared" si="59"/>
        <v>0</v>
      </c>
      <c r="R108" s="71">
        <v>0</v>
      </c>
      <c r="S108" s="10">
        <v>0</v>
      </c>
      <c r="T108" s="10">
        <v>0</v>
      </c>
      <c r="U108" s="8">
        <f t="shared" si="60"/>
        <v>0</v>
      </c>
      <c r="V108" s="71">
        <v>0</v>
      </c>
      <c r="W108" s="10">
        <v>0</v>
      </c>
      <c r="X108" s="10">
        <v>0</v>
      </c>
      <c r="Y108" s="8">
        <f t="shared" si="61"/>
        <v>0</v>
      </c>
      <c r="Z108" s="163">
        <f t="shared" si="42"/>
        <v>0</v>
      </c>
      <c r="AA108" s="10">
        <f t="shared" si="43"/>
        <v>0</v>
      </c>
      <c r="AB108" s="162">
        <f t="shared" si="44"/>
        <v>0</v>
      </c>
      <c r="AC108" s="11">
        <f t="shared" si="45"/>
        <v>0</v>
      </c>
    </row>
    <row r="109" spans="1:29" ht="26.1" customHeight="1" thickBot="1" x14ac:dyDescent="0.3">
      <c r="A109" s="806"/>
      <c r="B109" s="809"/>
      <c r="C109" s="812"/>
      <c r="D109" s="815"/>
      <c r="E109" s="797"/>
      <c r="F109" s="826"/>
      <c r="G109" s="806"/>
      <c r="H109" s="829"/>
      <c r="I109" s="164" t="s">
        <v>205</v>
      </c>
      <c r="J109" s="98">
        <v>0</v>
      </c>
      <c r="K109" s="13">
        <v>0</v>
      </c>
      <c r="L109" s="13">
        <v>0</v>
      </c>
      <c r="M109" s="131">
        <f t="shared" si="58"/>
        <v>0</v>
      </c>
      <c r="N109" s="98">
        <v>0</v>
      </c>
      <c r="O109" s="13">
        <v>0</v>
      </c>
      <c r="P109" s="13">
        <v>0</v>
      </c>
      <c r="Q109" s="131">
        <f t="shared" si="59"/>
        <v>0</v>
      </c>
      <c r="R109" s="98">
        <v>0</v>
      </c>
      <c r="S109" s="13">
        <v>0</v>
      </c>
      <c r="T109" s="13">
        <v>0</v>
      </c>
      <c r="U109" s="131">
        <f t="shared" si="60"/>
        <v>0</v>
      </c>
      <c r="V109" s="98">
        <v>0</v>
      </c>
      <c r="W109" s="13">
        <v>0</v>
      </c>
      <c r="X109" s="13">
        <v>0</v>
      </c>
      <c r="Y109" s="131">
        <f t="shared" si="61"/>
        <v>0</v>
      </c>
      <c r="Z109" s="167">
        <f t="shared" si="42"/>
        <v>0</v>
      </c>
      <c r="AA109" s="13">
        <f t="shared" si="43"/>
        <v>0</v>
      </c>
      <c r="AB109" s="166">
        <f t="shared" si="44"/>
        <v>0</v>
      </c>
      <c r="AC109" s="14">
        <f t="shared" si="45"/>
        <v>0</v>
      </c>
    </row>
    <row r="110" spans="1:29" ht="39" customHeight="1" thickBot="1" x14ac:dyDescent="0.3">
      <c r="A110" s="806"/>
      <c r="B110" s="809"/>
      <c r="C110" s="812"/>
      <c r="D110" s="815"/>
      <c r="E110" s="797"/>
      <c r="F110" s="826"/>
      <c r="G110" s="806"/>
      <c r="H110" s="830"/>
      <c r="I110" s="168" t="s">
        <v>50</v>
      </c>
      <c r="J110" s="17">
        <f t="shared" ref="J110:U110" si="62">SUM(J105:J109)</f>
        <v>0</v>
      </c>
      <c r="K110" s="18">
        <f t="shared" si="62"/>
        <v>0</v>
      </c>
      <c r="L110" s="18">
        <f t="shared" si="62"/>
        <v>0</v>
      </c>
      <c r="M110" s="19">
        <f t="shared" si="62"/>
        <v>0</v>
      </c>
      <c r="N110" s="99">
        <f t="shared" si="62"/>
        <v>0</v>
      </c>
      <c r="O110" s="18">
        <f t="shared" si="62"/>
        <v>0</v>
      </c>
      <c r="P110" s="18">
        <f t="shared" si="62"/>
        <v>0</v>
      </c>
      <c r="Q110" s="19">
        <f t="shared" si="62"/>
        <v>0</v>
      </c>
      <c r="R110" s="99">
        <f t="shared" si="62"/>
        <v>0</v>
      </c>
      <c r="S110" s="18">
        <f t="shared" si="62"/>
        <v>0</v>
      </c>
      <c r="T110" s="18">
        <f t="shared" si="62"/>
        <v>0</v>
      </c>
      <c r="U110" s="19">
        <f t="shared" si="62"/>
        <v>0</v>
      </c>
      <c r="V110" s="99">
        <f t="shared" ref="V110:Y110" si="63">SUM(V105:V109)</f>
        <v>0</v>
      </c>
      <c r="W110" s="18">
        <f t="shared" si="63"/>
        <v>0</v>
      </c>
      <c r="X110" s="18">
        <f t="shared" si="63"/>
        <v>0</v>
      </c>
      <c r="Y110" s="19">
        <f t="shared" si="63"/>
        <v>0</v>
      </c>
      <c r="Z110" s="185">
        <f t="shared" si="42"/>
        <v>0</v>
      </c>
      <c r="AA110" s="18">
        <f t="shared" si="43"/>
        <v>0</v>
      </c>
      <c r="AB110" s="186">
        <f t="shared" si="44"/>
        <v>0</v>
      </c>
      <c r="AC110" s="19">
        <f t="shared" si="45"/>
        <v>0</v>
      </c>
    </row>
    <row r="111" spans="1:29" ht="26.1" customHeight="1" x14ac:dyDescent="0.25">
      <c r="A111" s="806"/>
      <c r="B111" s="809"/>
      <c r="C111" s="812"/>
      <c r="D111" s="815"/>
      <c r="E111" s="797"/>
      <c r="F111" s="826"/>
      <c r="G111" s="806"/>
      <c r="H111" s="831" t="s">
        <v>18</v>
      </c>
      <c r="I111" s="171" t="s">
        <v>19</v>
      </c>
      <c r="J111" s="76">
        <v>0</v>
      </c>
      <c r="K111" s="7">
        <v>0</v>
      </c>
      <c r="L111" s="7">
        <v>0</v>
      </c>
      <c r="M111" s="8">
        <f>SUM(J111:L111)</f>
        <v>0</v>
      </c>
      <c r="N111" s="76">
        <v>0</v>
      </c>
      <c r="O111" s="7">
        <v>0</v>
      </c>
      <c r="P111" s="7">
        <v>0</v>
      </c>
      <c r="Q111" s="8">
        <f>SUM(N111:P111)</f>
        <v>0</v>
      </c>
      <c r="R111" s="76">
        <v>0</v>
      </c>
      <c r="S111" s="7">
        <v>0</v>
      </c>
      <c r="T111" s="7">
        <v>0</v>
      </c>
      <c r="U111" s="8">
        <f>SUM(R111:T111)</f>
        <v>0</v>
      </c>
      <c r="V111" s="76">
        <v>0</v>
      </c>
      <c r="W111" s="7">
        <v>0</v>
      </c>
      <c r="X111" s="7">
        <v>0</v>
      </c>
      <c r="Y111" s="8">
        <f>SUM(V111:X111)</f>
        <v>0</v>
      </c>
      <c r="Z111" s="174">
        <f t="shared" si="42"/>
        <v>0</v>
      </c>
      <c r="AA111" s="7">
        <f t="shared" si="43"/>
        <v>0</v>
      </c>
      <c r="AB111" s="173">
        <f t="shared" si="44"/>
        <v>0</v>
      </c>
      <c r="AC111" s="8">
        <f t="shared" si="45"/>
        <v>0</v>
      </c>
    </row>
    <row r="112" spans="1:29" ht="26.1" customHeight="1" x14ac:dyDescent="0.25">
      <c r="A112" s="806"/>
      <c r="B112" s="809"/>
      <c r="C112" s="812"/>
      <c r="D112" s="815"/>
      <c r="E112" s="797"/>
      <c r="F112" s="826"/>
      <c r="G112" s="806"/>
      <c r="H112" s="831"/>
      <c r="I112" s="160" t="s">
        <v>22</v>
      </c>
      <c r="J112" s="71">
        <v>0</v>
      </c>
      <c r="K112" s="10">
        <v>0</v>
      </c>
      <c r="L112" s="10">
        <v>0</v>
      </c>
      <c r="M112" s="11">
        <f>SUM(J112:L112)</f>
        <v>0</v>
      </c>
      <c r="N112" s="71">
        <v>0</v>
      </c>
      <c r="O112" s="10">
        <v>0</v>
      </c>
      <c r="P112" s="10">
        <v>0</v>
      </c>
      <c r="Q112" s="11">
        <f>SUM(N112:P112)</f>
        <v>0</v>
      </c>
      <c r="R112" s="71">
        <v>0</v>
      </c>
      <c r="S112" s="10">
        <v>0</v>
      </c>
      <c r="T112" s="10">
        <v>0</v>
      </c>
      <c r="U112" s="11">
        <f>SUM(R112:T112)</f>
        <v>0</v>
      </c>
      <c r="V112" s="71">
        <v>0</v>
      </c>
      <c r="W112" s="10">
        <v>0</v>
      </c>
      <c r="X112" s="10">
        <v>0</v>
      </c>
      <c r="Y112" s="11">
        <f>SUM(V112:X112)</f>
        <v>0</v>
      </c>
      <c r="Z112" s="163">
        <f t="shared" si="42"/>
        <v>0</v>
      </c>
      <c r="AA112" s="10">
        <f t="shared" si="43"/>
        <v>0</v>
      </c>
      <c r="AB112" s="162">
        <f t="shared" si="44"/>
        <v>0</v>
      </c>
      <c r="AC112" s="11">
        <f t="shared" si="45"/>
        <v>0</v>
      </c>
    </row>
    <row r="113" spans="1:29" ht="26.1" customHeight="1" x14ac:dyDescent="0.25">
      <c r="A113" s="806"/>
      <c r="B113" s="809"/>
      <c r="C113" s="812"/>
      <c r="D113" s="815"/>
      <c r="E113" s="797"/>
      <c r="F113" s="826"/>
      <c r="G113" s="806"/>
      <c r="H113" s="831" t="s">
        <v>20</v>
      </c>
      <c r="I113" s="160" t="s">
        <v>42</v>
      </c>
      <c r="J113" s="71">
        <v>0</v>
      </c>
      <c r="K113" s="10">
        <v>0</v>
      </c>
      <c r="L113" s="10">
        <v>0</v>
      </c>
      <c r="M113" s="11">
        <f>SUM(J113:L113)</f>
        <v>0</v>
      </c>
      <c r="N113" s="71">
        <v>0</v>
      </c>
      <c r="O113" s="10">
        <v>0</v>
      </c>
      <c r="P113" s="10">
        <v>0</v>
      </c>
      <c r="Q113" s="11">
        <f>SUM(N113:P113)</f>
        <v>0</v>
      </c>
      <c r="R113" s="71">
        <v>0</v>
      </c>
      <c r="S113" s="10">
        <v>0</v>
      </c>
      <c r="T113" s="10">
        <v>0</v>
      </c>
      <c r="U113" s="11">
        <f>SUM(R113:T113)</f>
        <v>0</v>
      </c>
      <c r="V113" s="71">
        <v>0</v>
      </c>
      <c r="W113" s="10">
        <v>0</v>
      </c>
      <c r="X113" s="10">
        <v>0</v>
      </c>
      <c r="Y113" s="11">
        <f>SUM(V113:X113)</f>
        <v>0</v>
      </c>
      <c r="Z113" s="167">
        <f t="shared" si="42"/>
        <v>0</v>
      </c>
      <c r="AA113" s="13">
        <f t="shared" si="43"/>
        <v>0</v>
      </c>
      <c r="AB113" s="166">
        <f t="shared" si="44"/>
        <v>0</v>
      </c>
      <c r="AC113" s="14">
        <f t="shared" si="45"/>
        <v>0</v>
      </c>
    </row>
    <row r="114" spans="1:29" ht="26.1" customHeight="1" thickBot="1" x14ac:dyDescent="0.3">
      <c r="A114" s="807"/>
      <c r="B114" s="810"/>
      <c r="C114" s="813"/>
      <c r="D114" s="816"/>
      <c r="E114" s="798"/>
      <c r="F114" s="827"/>
      <c r="G114" s="807"/>
      <c r="H114" s="832"/>
      <c r="I114" s="175" t="s">
        <v>21</v>
      </c>
      <c r="J114" s="100">
        <v>0</v>
      </c>
      <c r="K114" s="21">
        <v>0</v>
      </c>
      <c r="L114" s="21">
        <v>0</v>
      </c>
      <c r="M114" s="22">
        <f>SUM(J114:L114)</f>
        <v>0</v>
      </c>
      <c r="N114" s="100">
        <v>0</v>
      </c>
      <c r="O114" s="21">
        <v>0</v>
      </c>
      <c r="P114" s="21">
        <v>0</v>
      </c>
      <c r="Q114" s="22">
        <f>SUM(N114:P114)</f>
        <v>0</v>
      </c>
      <c r="R114" s="100">
        <v>0</v>
      </c>
      <c r="S114" s="21">
        <v>0</v>
      </c>
      <c r="T114" s="21">
        <v>0</v>
      </c>
      <c r="U114" s="22">
        <f>SUM(R114:T114)</f>
        <v>0</v>
      </c>
      <c r="V114" s="100">
        <v>0</v>
      </c>
      <c r="W114" s="21">
        <v>0</v>
      </c>
      <c r="X114" s="21">
        <v>0</v>
      </c>
      <c r="Y114" s="22">
        <f>SUM(V114:X114)</f>
        <v>0</v>
      </c>
      <c r="Z114" s="179">
        <f t="shared" si="42"/>
        <v>0</v>
      </c>
      <c r="AA114" s="21">
        <f t="shared" si="43"/>
        <v>0</v>
      </c>
      <c r="AB114" s="177">
        <f t="shared" si="44"/>
        <v>0</v>
      </c>
      <c r="AC114" s="22">
        <f t="shared" si="45"/>
        <v>0</v>
      </c>
    </row>
    <row r="142" spans="13:13" x14ac:dyDescent="0.25">
      <c r="M142" s="189"/>
    </row>
    <row r="143" spans="13:13" x14ac:dyDescent="0.25">
      <c r="M143" s="189"/>
    </row>
    <row r="144" spans="13:13" x14ac:dyDescent="0.25">
      <c r="M144" s="189"/>
    </row>
    <row r="145" spans="13:13" x14ac:dyDescent="0.25">
      <c r="M145" s="189"/>
    </row>
    <row r="146" spans="13:13" x14ac:dyDescent="0.25">
      <c r="M146" s="189"/>
    </row>
    <row r="147" spans="13:13" x14ac:dyDescent="0.25">
      <c r="M147" s="189"/>
    </row>
    <row r="148" spans="13:13" x14ac:dyDescent="0.25">
      <c r="M148" s="189"/>
    </row>
    <row r="149" spans="13:13" x14ac:dyDescent="0.25">
      <c r="M149" s="189"/>
    </row>
  </sheetData>
  <protectedRanges>
    <protectedRange sqref="J41:L44 J35:L39" name="Rango1"/>
    <protectedRange sqref="J21:L24" name="Rango1_3"/>
    <protectedRange sqref="J25:L29" name="Rango1_5"/>
    <protectedRange sqref="J31:L34" name="Rango1_7"/>
    <protectedRange sqref="J45:L49" name="Rango1_9"/>
    <protectedRange sqref="J51:L54" name="Rango1_11"/>
    <protectedRange sqref="J55:L59" name="Rango1_13"/>
    <protectedRange sqref="J61:L64" name="Rango1_15"/>
    <protectedRange sqref="J65:L69" name="Rango1_17"/>
    <protectedRange sqref="J71:L74" name="Rango1_19"/>
    <protectedRange sqref="J81:L84" name="Rango1_22"/>
    <protectedRange sqref="J85:L89 J95:L99 J105:L109" name="Rango1_24"/>
    <protectedRange sqref="J91:L94 J101:L104 J111:L114" name="Rango1_26"/>
    <protectedRange sqref="J75:L79" name="Rango1_27"/>
    <protectedRange sqref="N41:P44 N35:P39" name="Rango1_1"/>
    <protectedRange sqref="N21:P24" name="Rango1_3_1"/>
    <protectedRange sqref="N25:P29" name="Rango1_5_1"/>
    <protectedRange sqref="N31:P34" name="Rango1_7_1"/>
    <protectedRange sqref="N45:P49" name="Rango1_9_1"/>
    <protectedRange sqref="N51:P54" name="Rango1_11_1"/>
    <protectedRange sqref="N55:P59" name="Rango1_13_1"/>
    <protectedRange sqref="N61:P64" name="Rango1_15_1"/>
    <protectedRange sqref="N65:P69" name="Rango1_17_1"/>
    <protectedRange sqref="N71:P74" name="Rango1_19_1"/>
    <protectedRange sqref="N81:P84" name="Rango1_22_1"/>
    <protectedRange sqref="N85:P89 N95:P99 N105:P109" name="Rango1_24_1"/>
    <protectedRange sqref="N91:P94 N101:P104 N111:P114" name="Rango1_26_1"/>
    <protectedRange sqref="N75:P79" name="Rango1_27_1"/>
    <protectedRange sqref="R41:T44 R35:T39 V41:X44 V35:X39" name="Rango1_2"/>
    <protectedRange sqref="R21:T24 V21:X21 W22:X24 V22:V29" name="Rango1_3_2"/>
    <protectedRange sqref="R25:T29 W25:X29" name="Rango1_5_2"/>
    <protectedRange sqref="R31:T34 V31:X34" name="Rango1_7_2"/>
    <protectedRange sqref="R45:T49 V45:X49" name="Rango1_9_2"/>
    <protectedRange sqref="R51:T54 V51:X54" name="Rango1_11_2"/>
    <protectedRange sqref="R55:T59 V55:X59" name="Rango1_13_2"/>
    <protectedRange sqref="R61:T64 V61:X64" name="Rango1_15_2"/>
    <protectedRange sqref="R65:T69 V65:X69" name="Rango1_17_2"/>
    <protectedRange sqref="R71:T74 V71:X74" name="Rango1_19_2"/>
    <protectedRange sqref="R81:T84 V81:X84" name="Rango1_22_2"/>
    <protectedRange sqref="R85:T89 R95:T99 R105:T109 V85:X89 V95:X99 V105:X109" name="Rango1_24_2"/>
    <protectedRange sqref="R91:T94 R101:T104 R111:T114 V91:X94 V101:X104 V111:X114" name="Rango1_26_2"/>
    <protectedRange sqref="R75:T79 V75:X79" name="Rango1_27_2"/>
  </protectedRanges>
  <mergeCells count="92">
    <mergeCell ref="H85:H90"/>
    <mergeCell ref="H91:H92"/>
    <mergeCell ref="H93:H94"/>
    <mergeCell ref="H75:H80"/>
    <mergeCell ref="H81:H82"/>
    <mergeCell ref="H83:H84"/>
    <mergeCell ref="E75:E84"/>
    <mergeCell ref="G75:G84"/>
    <mergeCell ref="Z13:AC13"/>
    <mergeCell ref="R12:U12"/>
    <mergeCell ref="N12:Q12"/>
    <mergeCell ref="H45:H50"/>
    <mergeCell ref="H51:H52"/>
    <mergeCell ref="H43:H44"/>
    <mergeCell ref="E65:E74"/>
    <mergeCell ref="G65:G74"/>
    <mergeCell ref="H65:H70"/>
    <mergeCell ref="H71:H72"/>
    <mergeCell ref="H73:H74"/>
    <mergeCell ref="A15:A94"/>
    <mergeCell ref="B15:B94"/>
    <mergeCell ref="C15:C94"/>
    <mergeCell ref="G25:G34"/>
    <mergeCell ref="D15:D94"/>
    <mergeCell ref="E25:E34"/>
    <mergeCell ref="G15:G24"/>
    <mergeCell ref="E15:E24"/>
    <mergeCell ref="E35:E44"/>
    <mergeCell ref="G35:G44"/>
    <mergeCell ref="E45:E54"/>
    <mergeCell ref="G45:G54"/>
    <mergeCell ref="E55:E64"/>
    <mergeCell ref="G55:G64"/>
    <mergeCell ref="E85:E94"/>
    <mergeCell ref="G85:G94"/>
    <mergeCell ref="A8:D8"/>
    <mergeCell ref="H4:AC4"/>
    <mergeCell ref="H5:AC5"/>
    <mergeCell ref="H12:H14"/>
    <mergeCell ref="I12:I14"/>
    <mergeCell ref="J12:M12"/>
    <mergeCell ref="G12:G14"/>
    <mergeCell ref="A12:A14"/>
    <mergeCell ref="B12:B14"/>
    <mergeCell ref="C12:C14"/>
    <mergeCell ref="D12:D14"/>
    <mergeCell ref="E12:E14"/>
    <mergeCell ref="Z12:AC12"/>
    <mergeCell ref="J13:M13"/>
    <mergeCell ref="N13:Q13"/>
    <mergeCell ref="R13:U13"/>
    <mergeCell ref="B10:C10"/>
    <mergeCell ref="B9:C9"/>
    <mergeCell ref="E95:E104"/>
    <mergeCell ref="G95:G104"/>
    <mergeCell ref="H25:H30"/>
    <mergeCell ref="H31:H32"/>
    <mergeCell ref="H33:H34"/>
    <mergeCell ref="H35:H40"/>
    <mergeCell ref="H41:H42"/>
    <mergeCell ref="H15:H20"/>
    <mergeCell ref="H21:H22"/>
    <mergeCell ref="H23:H24"/>
    <mergeCell ref="H53:H54"/>
    <mergeCell ref="H55:H60"/>
    <mergeCell ref="H61:H62"/>
    <mergeCell ref="H63:H64"/>
    <mergeCell ref="F95:F104"/>
    <mergeCell ref="F105:F114"/>
    <mergeCell ref="H95:H100"/>
    <mergeCell ref="H101:H102"/>
    <mergeCell ref="H103:H104"/>
    <mergeCell ref="G105:G114"/>
    <mergeCell ref="H105:H110"/>
    <mergeCell ref="H111:H112"/>
    <mergeCell ref="H113:H114"/>
    <mergeCell ref="E105:E114"/>
    <mergeCell ref="V12:Y12"/>
    <mergeCell ref="V13:Y13"/>
    <mergeCell ref="A95:A114"/>
    <mergeCell ref="B95:B114"/>
    <mergeCell ref="C95:C114"/>
    <mergeCell ref="D95:D114"/>
    <mergeCell ref="F12:F14"/>
    <mergeCell ref="F15:F24"/>
    <mergeCell ref="F25:F34"/>
    <mergeCell ref="F35:F44"/>
    <mergeCell ref="F45:F54"/>
    <mergeCell ref="F55:F64"/>
    <mergeCell ref="F65:F74"/>
    <mergeCell ref="F75:F84"/>
    <mergeCell ref="F85:F94"/>
  </mergeCells>
  <pageMargins left="0.7" right="0.7" top="0.75" bottom="0.75" header="0.3" footer="0.3"/>
  <pageSetup paperSize="9" orientation="portrait" r:id="rId1"/>
  <ignoredErrors>
    <ignoredError sqref="J30:L30 N30:P30 R30:T30 V30:X30 J40:L40 N40:P40 R40:T40 V40:X40 Z40:AC40 J50:L50 V50:X50 Z50:AC50 N50:P50 R50:T50 J60:L60 N60:P60 R60:T60 V60:X60 J70:L70 N70:P70 V70:X70 R70:T70 W80 J80:L80 X80 N80:P80 R80:T80 V80 J90:L90 N90:P90 R90:T90 V90:X90 Z90:AC90 J100:L100 N100:P100 R100:T100 V100:X100 J110:L110 N110:P110 R110:T110 V110:X110 Z110:AD110 Z60:AC60" formulaRange="1"/>
    <ignoredError sqref="M20 Q20 Y20 U20" formula="1"/>
    <ignoredError sqref="M30 Q30 U30 Y30 M40 Q40 U40 Y40 U50 Y50 M50 Q50 M60 Q60 U60 M70 U70 Q70 Y70 M80 Q80 U80 Y80 M90 Q90 U90 Y90 M100 Q100 U100 Y100 M110 Q110 U110 Y110 Y60"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topLeftCell="A64" zoomScale="50" zoomScaleNormal="50" workbookViewId="0">
      <selection activeCell="N76" sqref="N76"/>
    </sheetView>
  </sheetViews>
  <sheetFormatPr baseColWidth="10" defaultRowHeight="21" x14ac:dyDescent="0.35"/>
  <cols>
    <col min="1" max="1" width="33" style="190" customWidth="1"/>
    <col min="2" max="2" width="15.7109375" style="190" customWidth="1"/>
    <col min="3" max="3" width="32.28515625" style="190" customWidth="1"/>
    <col min="4" max="4" width="50.28515625" style="190" customWidth="1"/>
    <col min="5" max="6" width="27" style="190" customWidth="1"/>
    <col min="7" max="7" width="28.5703125" style="190" customWidth="1"/>
    <col min="8" max="8" width="35.7109375" style="190" customWidth="1"/>
    <col min="9" max="9" width="34.42578125" style="190" customWidth="1"/>
    <col min="10" max="10" width="14" style="190" customWidth="1"/>
    <col min="11" max="11" width="14.28515625" style="190" customWidth="1"/>
    <col min="12" max="12" width="11.42578125" style="190"/>
    <col min="13" max="13" width="14.28515625" style="190" customWidth="1"/>
    <col min="14" max="15" width="15.140625" style="190" customWidth="1"/>
    <col min="16" max="17" width="11.42578125" style="190"/>
    <col min="18" max="18" width="13.42578125" style="190" customWidth="1"/>
    <col min="19" max="19" width="13.140625" style="190" customWidth="1"/>
    <col min="20" max="22" width="11.42578125" style="190"/>
    <col min="23" max="23" width="13.140625" style="190" customWidth="1"/>
    <col min="24" max="25" width="11.42578125" style="190"/>
    <col min="26" max="26" width="13.7109375" style="190" customWidth="1"/>
    <col min="27" max="27" width="12.85546875" style="190" customWidth="1"/>
    <col min="28" max="16384" width="11.42578125" style="190"/>
  </cols>
  <sheetData>
    <row r="1" spans="1:29" x14ac:dyDescent="0.35">
      <c r="A1" s="146"/>
      <c r="B1" s="146"/>
      <c r="C1" s="146"/>
      <c r="D1" s="146"/>
      <c r="E1" s="146"/>
      <c r="F1" s="146"/>
      <c r="G1" s="146"/>
      <c r="H1" s="146"/>
      <c r="I1" s="146"/>
      <c r="J1" s="146"/>
      <c r="K1" s="146"/>
      <c r="L1" s="146"/>
      <c r="M1" s="146"/>
    </row>
    <row r="2" spans="1:29" x14ac:dyDescent="0.35">
      <c r="A2" s="146"/>
      <c r="B2" s="146"/>
      <c r="C2" s="146"/>
      <c r="D2" s="146"/>
      <c r="E2" s="146"/>
      <c r="F2" s="146"/>
      <c r="G2" s="146"/>
      <c r="H2" s="146"/>
      <c r="I2" s="146"/>
      <c r="J2" s="146"/>
      <c r="K2" s="146"/>
      <c r="L2" s="146"/>
      <c r="M2" s="146"/>
    </row>
    <row r="3" spans="1:29" x14ac:dyDescent="0.35">
      <c r="A3" s="146"/>
      <c r="B3" s="146"/>
      <c r="C3" s="146"/>
      <c r="D3" s="146"/>
      <c r="E3" s="146"/>
      <c r="F3" s="146"/>
      <c r="G3" s="146"/>
      <c r="H3" s="146"/>
      <c r="I3" s="146"/>
      <c r="J3" s="146"/>
      <c r="K3" s="146"/>
      <c r="L3" s="146"/>
      <c r="M3" s="146"/>
    </row>
    <row r="4" spans="1:29" x14ac:dyDescent="0.35">
      <c r="A4" s="146"/>
      <c r="B4" s="146"/>
      <c r="C4" s="146"/>
      <c r="D4" s="146"/>
      <c r="E4" s="146"/>
      <c r="F4" s="146"/>
      <c r="G4" s="146"/>
      <c r="H4" s="146"/>
      <c r="I4" s="146"/>
      <c r="J4" s="146"/>
      <c r="K4" s="146"/>
      <c r="L4" s="146"/>
      <c r="M4" s="146"/>
    </row>
    <row r="5" spans="1:29" x14ac:dyDescent="0.35">
      <c r="A5" s="146"/>
      <c r="B5" s="146"/>
      <c r="C5" s="146"/>
      <c r="D5" s="146"/>
      <c r="E5" s="146"/>
      <c r="F5" s="146"/>
      <c r="G5" s="146"/>
      <c r="H5" s="146"/>
      <c r="I5" s="146"/>
      <c r="J5" s="146"/>
      <c r="K5" s="146"/>
      <c r="L5" s="146"/>
      <c r="M5" s="146"/>
    </row>
    <row r="6" spans="1:29" x14ac:dyDescent="0.35">
      <c r="A6" s="146"/>
      <c r="B6" s="146"/>
      <c r="C6" s="146"/>
      <c r="D6" s="146"/>
      <c r="E6" s="146"/>
      <c r="F6" s="146"/>
      <c r="G6" s="146"/>
      <c r="H6" s="146"/>
      <c r="I6" s="146"/>
      <c r="J6" s="146"/>
      <c r="K6" s="146"/>
      <c r="L6" s="146"/>
      <c r="M6" s="146"/>
    </row>
    <row r="7" spans="1:29" x14ac:dyDescent="0.35">
      <c r="A7" s="146"/>
      <c r="B7" s="146"/>
      <c r="C7" s="146"/>
      <c r="D7" s="146"/>
      <c r="E7" s="146"/>
      <c r="F7" s="146"/>
      <c r="G7" s="146"/>
      <c r="H7" s="146"/>
      <c r="I7" s="146"/>
      <c r="J7" s="146"/>
      <c r="K7" s="146"/>
      <c r="L7" s="146"/>
      <c r="M7" s="146"/>
    </row>
    <row r="8" spans="1:29" ht="21.75" thickBot="1" x14ac:dyDescent="0.4">
      <c r="A8" s="146"/>
      <c r="B8" s="146"/>
      <c r="C8" s="146"/>
      <c r="D8" s="146"/>
      <c r="E8" s="146"/>
      <c r="F8" s="146"/>
      <c r="G8" s="2"/>
      <c r="H8" s="2"/>
      <c r="I8" s="2"/>
      <c r="J8" s="2"/>
      <c r="K8" s="2"/>
      <c r="L8" s="2"/>
      <c r="M8" s="2"/>
    </row>
    <row r="9" spans="1:29" x14ac:dyDescent="0.35">
      <c r="A9" s="893" t="s">
        <v>0</v>
      </c>
      <c r="B9" s="894"/>
      <c r="C9" s="895"/>
      <c r="D9" s="896"/>
      <c r="E9" s="146"/>
      <c r="F9" s="146"/>
      <c r="G9" s="2"/>
      <c r="H9" s="2"/>
      <c r="I9" s="2"/>
      <c r="J9" s="2"/>
      <c r="K9" s="2"/>
      <c r="L9" s="2"/>
      <c r="M9" s="2"/>
    </row>
    <row r="10" spans="1:29" ht="38.25" customHeight="1" x14ac:dyDescent="0.35">
      <c r="A10" s="148" t="s">
        <v>1</v>
      </c>
      <c r="B10" s="835" t="s">
        <v>2</v>
      </c>
      <c r="C10" s="836"/>
      <c r="D10" s="149" t="s">
        <v>3</v>
      </c>
      <c r="E10" s="146"/>
      <c r="F10" s="146"/>
      <c r="G10" s="2"/>
      <c r="H10" s="2"/>
      <c r="I10" s="2"/>
      <c r="J10" s="2"/>
      <c r="K10" s="2"/>
      <c r="L10" s="2"/>
      <c r="M10" s="2"/>
    </row>
    <row r="11" spans="1:29" ht="45.75" customHeight="1" thickBot="1" x14ac:dyDescent="0.4">
      <c r="A11" s="151" t="s">
        <v>24</v>
      </c>
      <c r="B11" s="833" t="s">
        <v>25</v>
      </c>
      <c r="C11" s="834"/>
      <c r="D11" s="152" t="s">
        <v>70</v>
      </c>
      <c r="E11" s="146"/>
      <c r="F11" s="146"/>
      <c r="G11" s="2"/>
      <c r="H11" s="2"/>
      <c r="I11" s="2"/>
      <c r="J11" s="2"/>
      <c r="K11" s="2"/>
      <c r="L11" s="2"/>
      <c r="M11" s="2"/>
    </row>
    <row r="12" spans="1:29" ht="21.75" thickBot="1" x14ac:dyDescent="0.4">
      <c r="A12" s="146"/>
      <c r="B12" s="146"/>
      <c r="C12" s="146"/>
      <c r="D12" s="146"/>
      <c r="E12" s="146"/>
      <c r="F12" s="146"/>
      <c r="G12" s="897"/>
      <c r="H12" s="897"/>
      <c r="I12" s="897"/>
      <c r="J12" s="897"/>
      <c r="K12" s="897"/>
      <c r="L12" s="897"/>
      <c r="M12" s="897"/>
    </row>
    <row r="13" spans="1:29" ht="26.25" customHeight="1" thickBot="1" x14ac:dyDescent="0.4">
      <c r="A13" s="817" t="s">
        <v>4</v>
      </c>
      <c r="B13" s="817" t="s">
        <v>5</v>
      </c>
      <c r="C13" s="817" t="s">
        <v>6</v>
      </c>
      <c r="D13" s="898" t="s">
        <v>7</v>
      </c>
      <c r="E13" s="817" t="s">
        <v>8</v>
      </c>
      <c r="F13" s="817" t="s">
        <v>9</v>
      </c>
      <c r="G13" s="817" t="s">
        <v>27</v>
      </c>
      <c r="H13" s="817" t="s">
        <v>10</v>
      </c>
      <c r="I13" s="900" t="s">
        <v>11</v>
      </c>
      <c r="J13" s="799" t="s">
        <v>12</v>
      </c>
      <c r="K13" s="800"/>
      <c r="L13" s="800"/>
      <c r="M13" s="801"/>
      <c r="N13" s="799" t="s">
        <v>13</v>
      </c>
      <c r="O13" s="800"/>
      <c r="P13" s="800"/>
      <c r="Q13" s="801"/>
      <c r="R13" s="799" t="s">
        <v>14</v>
      </c>
      <c r="S13" s="800"/>
      <c r="T13" s="800"/>
      <c r="U13" s="801"/>
      <c r="V13" s="799" t="s">
        <v>213</v>
      </c>
      <c r="W13" s="800"/>
      <c r="X13" s="800"/>
      <c r="Y13" s="801"/>
      <c r="Z13" s="799" t="s">
        <v>16</v>
      </c>
      <c r="AA13" s="800"/>
      <c r="AB13" s="800"/>
      <c r="AC13" s="801"/>
    </row>
    <row r="14" spans="1:29" ht="22.5" customHeight="1" thickBot="1" x14ac:dyDescent="0.4">
      <c r="A14" s="818"/>
      <c r="B14" s="818"/>
      <c r="C14" s="818"/>
      <c r="D14" s="899"/>
      <c r="E14" s="818"/>
      <c r="F14" s="818"/>
      <c r="G14" s="818"/>
      <c r="H14" s="818"/>
      <c r="I14" s="901"/>
      <c r="J14" s="802" t="s">
        <v>15</v>
      </c>
      <c r="K14" s="803"/>
      <c r="L14" s="803"/>
      <c r="M14" s="803"/>
      <c r="N14" s="802" t="s">
        <v>15</v>
      </c>
      <c r="O14" s="803"/>
      <c r="P14" s="803"/>
      <c r="Q14" s="803"/>
      <c r="R14" s="802" t="s">
        <v>15</v>
      </c>
      <c r="S14" s="803"/>
      <c r="T14" s="803"/>
      <c r="U14" s="803"/>
      <c r="V14" s="802" t="s">
        <v>15</v>
      </c>
      <c r="W14" s="803"/>
      <c r="X14" s="803"/>
      <c r="Y14" s="803"/>
      <c r="Z14" s="802" t="s">
        <v>15</v>
      </c>
      <c r="AA14" s="803"/>
      <c r="AB14" s="803"/>
      <c r="AC14" s="804"/>
    </row>
    <row r="15" spans="1:29" ht="27" customHeight="1" thickBot="1" x14ac:dyDescent="0.4">
      <c r="A15" s="818"/>
      <c r="B15" s="818"/>
      <c r="C15" s="818"/>
      <c r="D15" s="899"/>
      <c r="E15" s="818"/>
      <c r="F15" s="818"/>
      <c r="G15" s="818"/>
      <c r="H15" s="818"/>
      <c r="I15" s="901"/>
      <c r="J15" s="191" t="s">
        <v>28</v>
      </c>
      <c r="K15" s="192" t="s">
        <v>29</v>
      </c>
      <c r="L15" s="193" t="s">
        <v>32</v>
      </c>
      <c r="M15" s="193" t="s">
        <v>31</v>
      </c>
      <c r="N15" s="191" t="s">
        <v>28</v>
      </c>
      <c r="O15" s="192" t="s">
        <v>29</v>
      </c>
      <c r="P15" s="193" t="s">
        <v>32</v>
      </c>
      <c r="Q15" s="194" t="s">
        <v>31</v>
      </c>
      <c r="R15" s="195" t="s">
        <v>28</v>
      </c>
      <c r="S15" s="192" t="s">
        <v>29</v>
      </c>
      <c r="T15" s="193" t="s">
        <v>32</v>
      </c>
      <c r="U15" s="193" t="s">
        <v>31</v>
      </c>
      <c r="V15" s="191" t="s">
        <v>28</v>
      </c>
      <c r="W15" s="192" t="s">
        <v>29</v>
      </c>
      <c r="X15" s="193" t="s">
        <v>32</v>
      </c>
      <c r="Y15" s="194" t="s">
        <v>31</v>
      </c>
      <c r="Z15" s="195" t="s">
        <v>28</v>
      </c>
      <c r="AA15" s="192" t="s">
        <v>29</v>
      </c>
      <c r="AB15" s="193" t="s">
        <v>32</v>
      </c>
      <c r="AC15" s="194" t="s">
        <v>31</v>
      </c>
    </row>
    <row r="16" spans="1:29" ht="26.1" customHeight="1" x14ac:dyDescent="0.35">
      <c r="A16" s="904" t="s">
        <v>74</v>
      </c>
      <c r="B16" s="907">
        <v>15278</v>
      </c>
      <c r="C16" s="907" t="s">
        <v>75</v>
      </c>
      <c r="D16" s="910" t="s">
        <v>73</v>
      </c>
      <c r="E16" s="903" t="s">
        <v>76</v>
      </c>
      <c r="F16" s="915">
        <v>1500</v>
      </c>
      <c r="G16" s="902" t="s">
        <v>99</v>
      </c>
      <c r="H16" s="828" t="s">
        <v>17</v>
      </c>
      <c r="I16" s="196" t="s">
        <v>69</v>
      </c>
      <c r="J16" s="197">
        <v>16</v>
      </c>
      <c r="K16" s="198">
        <v>19</v>
      </c>
      <c r="L16" s="198">
        <v>0</v>
      </c>
      <c r="M16" s="201">
        <f>SUM(J16:L16)</f>
        <v>35</v>
      </c>
      <c r="N16" s="197">
        <v>27</v>
      </c>
      <c r="O16" s="198">
        <v>35</v>
      </c>
      <c r="P16" s="198">
        <v>0</v>
      </c>
      <c r="Q16" s="199">
        <f t="shared" ref="Q16:Q25" si="0">SUM(N16:P16)</f>
        <v>62</v>
      </c>
      <c r="R16" s="200">
        <v>34</v>
      </c>
      <c r="S16" s="198">
        <v>37</v>
      </c>
      <c r="T16" s="198">
        <v>0</v>
      </c>
      <c r="U16" s="201">
        <f>SUM(R16:T16)</f>
        <v>71</v>
      </c>
      <c r="V16" s="197">
        <v>0</v>
      </c>
      <c r="W16" s="198">
        <v>0</v>
      </c>
      <c r="X16" s="198">
        <v>0</v>
      </c>
      <c r="Y16" s="199">
        <f>SUM(V16:X16)</f>
        <v>0</v>
      </c>
      <c r="Z16" s="197">
        <f>J16+N16+R16+V16</f>
        <v>77</v>
      </c>
      <c r="AA16" s="198">
        <f>K16+O16+S16+W16</f>
        <v>91</v>
      </c>
      <c r="AB16" s="198">
        <f>L16+P16+T16+X16</f>
        <v>0</v>
      </c>
      <c r="AC16" s="199">
        <f>SUM(Z16:AB16)</f>
        <v>168</v>
      </c>
    </row>
    <row r="17" spans="1:29" ht="26.1" customHeight="1" x14ac:dyDescent="0.35">
      <c r="A17" s="905"/>
      <c r="B17" s="908"/>
      <c r="C17" s="908"/>
      <c r="D17" s="911"/>
      <c r="E17" s="885"/>
      <c r="F17" s="916"/>
      <c r="G17" s="887"/>
      <c r="H17" s="829"/>
      <c r="I17" s="202" t="s">
        <v>36</v>
      </c>
      <c r="J17" s="203">
        <v>37</v>
      </c>
      <c r="K17" s="204">
        <v>22</v>
      </c>
      <c r="L17" s="204">
        <v>0</v>
      </c>
      <c r="M17" s="206">
        <f t="shared" ref="M17:M25" si="1">SUM(J17:L17)</f>
        <v>59</v>
      </c>
      <c r="N17" s="203">
        <v>43</v>
      </c>
      <c r="O17" s="204">
        <v>16</v>
      </c>
      <c r="P17" s="204">
        <v>0</v>
      </c>
      <c r="Q17" s="135">
        <f t="shared" si="0"/>
        <v>59</v>
      </c>
      <c r="R17" s="205">
        <v>73</v>
      </c>
      <c r="S17" s="204">
        <v>27</v>
      </c>
      <c r="T17" s="204">
        <v>0</v>
      </c>
      <c r="U17" s="206">
        <f t="shared" ref="U17:U25" si="2">SUM(R17:T17)</f>
        <v>100</v>
      </c>
      <c r="V17" s="203">
        <v>0</v>
      </c>
      <c r="W17" s="204">
        <v>0</v>
      </c>
      <c r="X17" s="204">
        <v>0</v>
      </c>
      <c r="Y17" s="135">
        <f t="shared" ref="Y17:Y20" si="3">SUM(V17:X17)</f>
        <v>0</v>
      </c>
      <c r="Z17" s="203">
        <f t="shared" ref="Z17:Z21" si="4">J17+N17+R17+V17</f>
        <v>153</v>
      </c>
      <c r="AA17" s="204">
        <f t="shared" ref="AA17:AA21" si="5">K17+O17+S17+W17</f>
        <v>65</v>
      </c>
      <c r="AB17" s="204">
        <f t="shared" ref="AB17:AB21" si="6">L17+P17+T17+X17</f>
        <v>0</v>
      </c>
      <c r="AC17" s="135">
        <f t="shared" ref="AC17:AC21" si="7">SUM(Z17:AB17)</f>
        <v>218</v>
      </c>
    </row>
    <row r="18" spans="1:29" ht="26.1" customHeight="1" x14ac:dyDescent="0.35">
      <c r="A18" s="905"/>
      <c r="B18" s="908"/>
      <c r="C18" s="908"/>
      <c r="D18" s="911"/>
      <c r="E18" s="885"/>
      <c r="F18" s="916"/>
      <c r="G18" s="887"/>
      <c r="H18" s="829"/>
      <c r="I18" s="202" t="s">
        <v>37</v>
      </c>
      <c r="J18" s="203">
        <v>15</v>
      </c>
      <c r="K18" s="204">
        <v>14</v>
      </c>
      <c r="L18" s="204">
        <v>0</v>
      </c>
      <c r="M18" s="206">
        <f t="shared" si="1"/>
        <v>29</v>
      </c>
      <c r="N18" s="203">
        <v>57</v>
      </c>
      <c r="O18" s="204">
        <v>14</v>
      </c>
      <c r="P18" s="204">
        <v>0</v>
      </c>
      <c r="Q18" s="135">
        <f t="shared" si="0"/>
        <v>71</v>
      </c>
      <c r="R18" s="205">
        <v>81</v>
      </c>
      <c r="S18" s="204">
        <v>29</v>
      </c>
      <c r="T18" s="204">
        <v>0</v>
      </c>
      <c r="U18" s="206">
        <f t="shared" si="2"/>
        <v>110</v>
      </c>
      <c r="V18" s="203">
        <v>0</v>
      </c>
      <c r="W18" s="204">
        <v>0</v>
      </c>
      <c r="X18" s="204">
        <v>0</v>
      </c>
      <c r="Y18" s="135">
        <f t="shared" si="3"/>
        <v>0</v>
      </c>
      <c r="Z18" s="203">
        <f t="shared" si="4"/>
        <v>153</v>
      </c>
      <c r="AA18" s="204">
        <f t="shared" si="5"/>
        <v>57</v>
      </c>
      <c r="AB18" s="204">
        <f t="shared" si="6"/>
        <v>0</v>
      </c>
      <c r="AC18" s="135">
        <f t="shared" si="7"/>
        <v>210</v>
      </c>
    </row>
    <row r="19" spans="1:29" ht="26.1" customHeight="1" x14ac:dyDescent="0.35">
      <c r="A19" s="905"/>
      <c r="B19" s="908"/>
      <c r="C19" s="908"/>
      <c r="D19" s="911"/>
      <c r="E19" s="885"/>
      <c r="F19" s="916"/>
      <c r="G19" s="887"/>
      <c r="H19" s="829"/>
      <c r="I19" s="202" t="s">
        <v>38</v>
      </c>
      <c r="J19" s="203">
        <v>63</v>
      </c>
      <c r="K19" s="204">
        <v>23</v>
      </c>
      <c r="L19" s="204">
        <v>0</v>
      </c>
      <c r="M19" s="206">
        <f t="shared" si="1"/>
        <v>86</v>
      </c>
      <c r="N19" s="203">
        <v>90</v>
      </c>
      <c r="O19" s="204">
        <v>18</v>
      </c>
      <c r="P19" s="204">
        <v>0</v>
      </c>
      <c r="Q19" s="135">
        <f t="shared" si="0"/>
        <v>108</v>
      </c>
      <c r="R19" s="205">
        <v>140</v>
      </c>
      <c r="S19" s="204">
        <v>28</v>
      </c>
      <c r="T19" s="204">
        <v>0</v>
      </c>
      <c r="U19" s="206">
        <f t="shared" si="2"/>
        <v>168</v>
      </c>
      <c r="V19" s="203">
        <v>0</v>
      </c>
      <c r="W19" s="204">
        <v>0</v>
      </c>
      <c r="X19" s="204">
        <v>0</v>
      </c>
      <c r="Y19" s="135">
        <f t="shared" si="3"/>
        <v>0</v>
      </c>
      <c r="Z19" s="203">
        <f t="shared" si="4"/>
        <v>293</v>
      </c>
      <c r="AA19" s="204">
        <f t="shared" si="5"/>
        <v>69</v>
      </c>
      <c r="AB19" s="204">
        <f t="shared" si="6"/>
        <v>0</v>
      </c>
      <c r="AC19" s="135">
        <f t="shared" si="7"/>
        <v>362</v>
      </c>
    </row>
    <row r="20" spans="1:29" ht="26.1" customHeight="1" thickBot="1" x14ac:dyDescent="0.4">
      <c r="A20" s="905"/>
      <c r="B20" s="908"/>
      <c r="C20" s="908"/>
      <c r="D20" s="911"/>
      <c r="E20" s="885"/>
      <c r="F20" s="916"/>
      <c r="G20" s="887"/>
      <c r="H20" s="829"/>
      <c r="I20" s="207" t="s">
        <v>71</v>
      </c>
      <c r="J20" s="208">
        <v>15</v>
      </c>
      <c r="K20" s="209">
        <v>14</v>
      </c>
      <c r="L20" s="209">
        <v>0</v>
      </c>
      <c r="M20" s="212">
        <f t="shared" si="1"/>
        <v>29</v>
      </c>
      <c r="N20" s="208">
        <v>37</v>
      </c>
      <c r="O20" s="209">
        <v>5</v>
      </c>
      <c r="P20" s="209">
        <v>0</v>
      </c>
      <c r="Q20" s="136">
        <f t="shared" si="0"/>
        <v>42</v>
      </c>
      <c r="R20" s="211">
        <v>36</v>
      </c>
      <c r="S20" s="209">
        <v>10</v>
      </c>
      <c r="T20" s="209">
        <v>0</v>
      </c>
      <c r="U20" s="212">
        <f t="shared" si="2"/>
        <v>46</v>
      </c>
      <c r="V20" s="208">
        <v>0</v>
      </c>
      <c r="W20" s="209">
        <v>0</v>
      </c>
      <c r="X20" s="209">
        <v>0</v>
      </c>
      <c r="Y20" s="210">
        <f t="shared" si="3"/>
        <v>0</v>
      </c>
      <c r="Z20" s="213">
        <f t="shared" si="4"/>
        <v>88</v>
      </c>
      <c r="AA20" s="214">
        <f t="shared" si="5"/>
        <v>29</v>
      </c>
      <c r="AB20" s="214">
        <f t="shared" si="6"/>
        <v>0</v>
      </c>
      <c r="AC20" s="136">
        <f t="shared" si="7"/>
        <v>117</v>
      </c>
    </row>
    <row r="21" spans="1:29" ht="42" customHeight="1" thickBot="1" x14ac:dyDescent="0.4">
      <c r="A21" s="905"/>
      <c r="B21" s="908"/>
      <c r="C21" s="908"/>
      <c r="D21" s="911"/>
      <c r="E21" s="885"/>
      <c r="F21" s="916"/>
      <c r="G21" s="887"/>
      <c r="H21" s="830"/>
      <c r="I21" s="215" t="s">
        <v>50</v>
      </c>
      <c r="J21" s="35">
        <f>SUM(J16:J20)</f>
        <v>146</v>
      </c>
      <c r="K21" s="36">
        <f>SUM(K16:K20)</f>
        <v>92</v>
      </c>
      <c r="L21" s="36">
        <f>SUM(L16:L20)</f>
        <v>0</v>
      </c>
      <c r="M21" s="217">
        <f>SUM(J21:L21)</f>
        <v>238</v>
      </c>
      <c r="N21" s="35">
        <f>SUM(N16:N20)</f>
        <v>254</v>
      </c>
      <c r="O21" s="36">
        <f>SUM(O16:O20)</f>
        <v>88</v>
      </c>
      <c r="P21" s="36">
        <f>SUM(P16:P20)</f>
        <v>0</v>
      </c>
      <c r="Q21" s="37">
        <f>SUM(N21:P21)</f>
        <v>342</v>
      </c>
      <c r="R21" s="216">
        <f>SUM(R16:R20)</f>
        <v>364</v>
      </c>
      <c r="S21" s="36">
        <f>SUM(S16:S20)</f>
        <v>131</v>
      </c>
      <c r="T21" s="36">
        <f>SUM(T16:T20)</f>
        <v>0</v>
      </c>
      <c r="U21" s="217">
        <f>SUM(R21:T21)</f>
        <v>495</v>
      </c>
      <c r="V21" s="35">
        <f>SUM(V16:V20)</f>
        <v>0</v>
      </c>
      <c r="W21" s="36">
        <f>SUM(W16:W20)</f>
        <v>0</v>
      </c>
      <c r="X21" s="36">
        <f>SUM(X16:X20)</f>
        <v>0</v>
      </c>
      <c r="Y21" s="37">
        <f>SUM(V21:X21)</f>
        <v>0</v>
      </c>
      <c r="Z21" s="35">
        <f t="shared" si="4"/>
        <v>764</v>
      </c>
      <c r="AA21" s="36">
        <f t="shared" si="5"/>
        <v>311</v>
      </c>
      <c r="AB21" s="36">
        <f t="shared" si="6"/>
        <v>0</v>
      </c>
      <c r="AC21" s="37">
        <f t="shared" si="7"/>
        <v>1075</v>
      </c>
    </row>
    <row r="22" spans="1:29" ht="26.1" customHeight="1" x14ac:dyDescent="0.35">
      <c r="A22" s="905"/>
      <c r="B22" s="908"/>
      <c r="C22" s="908"/>
      <c r="D22" s="911"/>
      <c r="E22" s="885"/>
      <c r="F22" s="916"/>
      <c r="G22" s="887"/>
      <c r="H22" s="848" t="s">
        <v>72</v>
      </c>
      <c r="I22" s="218" t="s">
        <v>19</v>
      </c>
      <c r="J22" s="197">
        <v>142</v>
      </c>
      <c r="K22" s="198">
        <v>58</v>
      </c>
      <c r="L22" s="198">
        <v>0</v>
      </c>
      <c r="M22" s="201">
        <f t="shared" si="1"/>
        <v>200</v>
      </c>
      <c r="N22" s="197">
        <v>207</v>
      </c>
      <c r="O22" s="198">
        <v>66</v>
      </c>
      <c r="P22" s="198">
        <v>0</v>
      </c>
      <c r="Q22" s="199">
        <f t="shared" si="0"/>
        <v>273</v>
      </c>
      <c r="R22" s="200">
        <v>307</v>
      </c>
      <c r="S22" s="198">
        <v>106</v>
      </c>
      <c r="T22" s="198">
        <v>0</v>
      </c>
      <c r="U22" s="201">
        <f t="shared" si="2"/>
        <v>413</v>
      </c>
      <c r="V22" s="197">
        <v>0</v>
      </c>
      <c r="W22" s="198">
        <v>0</v>
      </c>
      <c r="X22" s="198">
        <v>0</v>
      </c>
      <c r="Y22" s="199">
        <f t="shared" ref="Y22:Y25" si="8">SUM(V22:X22)</f>
        <v>0</v>
      </c>
      <c r="Z22" s="219">
        <f t="shared" ref="Z22:Z75" si="9">J22+N22+R22+V22</f>
        <v>656</v>
      </c>
      <c r="AA22" s="220">
        <f t="shared" ref="AA22:AA75" si="10">K22+O22+S22+W22</f>
        <v>230</v>
      </c>
      <c r="AB22" s="220">
        <f t="shared" ref="AB22:AB75" si="11">L22+P22+T22+X22</f>
        <v>0</v>
      </c>
      <c r="AC22" s="137">
        <f t="shared" ref="AC22:AC75" si="12">SUM(Z22:AB22)</f>
        <v>886</v>
      </c>
    </row>
    <row r="23" spans="1:29" ht="26.1" customHeight="1" x14ac:dyDescent="0.35">
      <c r="A23" s="905"/>
      <c r="B23" s="908"/>
      <c r="C23" s="908"/>
      <c r="D23" s="911"/>
      <c r="E23" s="885"/>
      <c r="F23" s="916"/>
      <c r="G23" s="887"/>
      <c r="H23" s="830"/>
      <c r="I23" s="221" t="s">
        <v>22</v>
      </c>
      <c r="J23" s="203">
        <v>24</v>
      </c>
      <c r="K23" s="204">
        <v>14</v>
      </c>
      <c r="L23" s="204">
        <v>0</v>
      </c>
      <c r="M23" s="206">
        <f t="shared" si="1"/>
        <v>38</v>
      </c>
      <c r="N23" s="203">
        <v>47</v>
      </c>
      <c r="O23" s="204">
        <v>22</v>
      </c>
      <c r="P23" s="204">
        <v>0</v>
      </c>
      <c r="Q23" s="135">
        <f t="shared" si="0"/>
        <v>69</v>
      </c>
      <c r="R23" s="205">
        <v>57</v>
      </c>
      <c r="S23" s="204">
        <v>25</v>
      </c>
      <c r="T23" s="204">
        <v>0</v>
      </c>
      <c r="U23" s="206">
        <f t="shared" si="2"/>
        <v>82</v>
      </c>
      <c r="V23" s="203">
        <v>0</v>
      </c>
      <c r="W23" s="204">
        <v>0</v>
      </c>
      <c r="X23" s="204">
        <v>0</v>
      </c>
      <c r="Y23" s="135">
        <f t="shared" si="8"/>
        <v>0</v>
      </c>
      <c r="Z23" s="203">
        <f t="shared" si="9"/>
        <v>128</v>
      </c>
      <c r="AA23" s="204">
        <f t="shared" si="10"/>
        <v>61</v>
      </c>
      <c r="AB23" s="204">
        <f t="shared" si="11"/>
        <v>0</v>
      </c>
      <c r="AC23" s="135">
        <f t="shared" si="12"/>
        <v>189</v>
      </c>
    </row>
    <row r="24" spans="1:29" ht="26.1" customHeight="1" x14ac:dyDescent="0.35">
      <c r="A24" s="905"/>
      <c r="B24" s="908"/>
      <c r="C24" s="908"/>
      <c r="D24" s="911"/>
      <c r="E24" s="885"/>
      <c r="F24" s="916"/>
      <c r="G24" s="887"/>
      <c r="H24" s="848" t="s">
        <v>20</v>
      </c>
      <c r="I24" s="222" t="s">
        <v>42</v>
      </c>
      <c r="J24" s="203">
        <v>0</v>
      </c>
      <c r="K24" s="204">
        <v>0</v>
      </c>
      <c r="L24" s="204">
        <v>0</v>
      </c>
      <c r="M24" s="206">
        <f>SUM(J24:L24)</f>
        <v>0</v>
      </c>
      <c r="N24" s="203">
        <v>0</v>
      </c>
      <c r="O24" s="204">
        <v>0</v>
      </c>
      <c r="P24" s="204">
        <v>0</v>
      </c>
      <c r="Q24" s="135">
        <f t="shared" si="0"/>
        <v>0</v>
      </c>
      <c r="R24" s="205">
        <v>0</v>
      </c>
      <c r="S24" s="204">
        <v>0</v>
      </c>
      <c r="T24" s="204">
        <v>0</v>
      </c>
      <c r="U24" s="206">
        <f t="shared" si="2"/>
        <v>0</v>
      </c>
      <c r="V24" s="203">
        <v>0</v>
      </c>
      <c r="W24" s="204">
        <v>0</v>
      </c>
      <c r="X24" s="204">
        <v>0</v>
      </c>
      <c r="Y24" s="135">
        <f t="shared" si="8"/>
        <v>0</v>
      </c>
      <c r="Z24" s="203">
        <f t="shared" si="9"/>
        <v>0</v>
      </c>
      <c r="AA24" s="204">
        <f t="shared" si="10"/>
        <v>0</v>
      </c>
      <c r="AB24" s="204">
        <f t="shared" si="11"/>
        <v>0</v>
      </c>
      <c r="AC24" s="135">
        <f t="shared" si="12"/>
        <v>0</v>
      </c>
    </row>
    <row r="25" spans="1:29" s="224" customFormat="1" ht="26.1" customHeight="1" thickBot="1" x14ac:dyDescent="0.4">
      <c r="A25" s="905"/>
      <c r="B25" s="908"/>
      <c r="C25" s="908"/>
      <c r="D25" s="911"/>
      <c r="E25" s="885"/>
      <c r="F25" s="917"/>
      <c r="G25" s="887"/>
      <c r="H25" s="830"/>
      <c r="I25" s="223" t="s">
        <v>21</v>
      </c>
      <c r="J25" s="213">
        <v>0</v>
      </c>
      <c r="K25" s="214">
        <v>0</v>
      </c>
      <c r="L25" s="214">
        <v>0</v>
      </c>
      <c r="M25" s="230">
        <f t="shared" si="1"/>
        <v>0</v>
      </c>
      <c r="N25" s="213">
        <v>0</v>
      </c>
      <c r="O25" s="214">
        <v>0</v>
      </c>
      <c r="P25" s="214">
        <v>0</v>
      </c>
      <c r="Q25" s="136">
        <f t="shared" si="0"/>
        <v>0</v>
      </c>
      <c r="R25" s="229">
        <v>0</v>
      </c>
      <c r="S25" s="214">
        <v>0</v>
      </c>
      <c r="T25" s="214">
        <v>0</v>
      </c>
      <c r="U25" s="230">
        <f t="shared" si="2"/>
        <v>0</v>
      </c>
      <c r="V25" s="213">
        <v>0</v>
      </c>
      <c r="W25" s="214">
        <v>0</v>
      </c>
      <c r="X25" s="214">
        <v>0</v>
      </c>
      <c r="Y25" s="136">
        <f t="shared" si="8"/>
        <v>0</v>
      </c>
      <c r="Z25" s="213">
        <f t="shared" si="9"/>
        <v>0</v>
      </c>
      <c r="AA25" s="214">
        <f t="shared" si="10"/>
        <v>0</v>
      </c>
      <c r="AB25" s="214">
        <f t="shared" si="11"/>
        <v>0</v>
      </c>
      <c r="AC25" s="136">
        <f t="shared" si="12"/>
        <v>0</v>
      </c>
    </row>
    <row r="26" spans="1:29" ht="26.1" customHeight="1" x14ac:dyDescent="0.35">
      <c r="A26" s="905"/>
      <c r="B26" s="908"/>
      <c r="C26" s="908"/>
      <c r="D26" s="911"/>
      <c r="E26" s="885" t="s">
        <v>77</v>
      </c>
      <c r="F26" s="891">
        <v>0.1</v>
      </c>
      <c r="G26" s="913" t="s">
        <v>100</v>
      </c>
      <c r="H26" s="828" t="s">
        <v>17</v>
      </c>
      <c r="I26" s="225" t="s">
        <v>69</v>
      </c>
      <c r="J26" s="219">
        <v>0</v>
      </c>
      <c r="K26" s="220">
        <v>0</v>
      </c>
      <c r="L26" s="220">
        <v>0</v>
      </c>
      <c r="M26" s="137">
        <f>SUM(J26:L26)</f>
        <v>0</v>
      </c>
      <c r="N26" s="219">
        <v>1</v>
      </c>
      <c r="O26" s="220">
        <v>1</v>
      </c>
      <c r="P26" s="220">
        <v>0</v>
      </c>
      <c r="Q26" s="137">
        <f>SUM(N26:P26)</f>
        <v>2</v>
      </c>
      <c r="R26" s="226">
        <v>1</v>
      </c>
      <c r="S26" s="220">
        <v>1</v>
      </c>
      <c r="T26" s="220">
        <v>0</v>
      </c>
      <c r="U26" s="227">
        <f>SUM(R26:T26)</f>
        <v>2</v>
      </c>
      <c r="V26" s="219">
        <v>-0.33333333333333298</v>
      </c>
      <c r="W26" s="220">
        <v>0</v>
      </c>
      <c r="X26" s="220">
        <v>0</v>
      </c>
      <c r="Y26" s="137">
        <f>SUM(V26:X26)</f>
        <v>-0.33333333333333298</v>
      </c>
      <c r="Z26" s="197">
        <f t="shared" si="9"/>
        <v>1.666666666666667</v>
      </c>
      <c r="AA26" s="198">
        <f t="shared" si="10"/>
        <v>2</v>
      </c>
      <c r="AB26" s="198">
        <f t="shared" si="11"/>
        <v>0</v>
      </c>
      <c r="AC26" s="199">
        <f t="shared" si="12"/>
        <v>3.666666666666667</v>
      </c>
    </row>
    <row r="27" spans="1:29" ht="26.1" customHeight="1" x14ac:dyDescent="0.35">
      <c r="A27" s="905"/>
      <c r="B27" s="908"/>
      <c r="C27" s="908"/>
      <c r="D27" s="911"/>
      <c r="E27" s="885"/>
      <c r="F27" s="892"/>
      <c r="G27" s="914"/>
      <c r="H27" s="829"/>
      <c r="I27" s="202" t="s">
        <v>36</v>
      </c>
      <c r="J27" s="203">
        <v>0</v>
      </c>
      <c r="K27" s="204">
        <v>0</v>
      </c>
      <c r="L27" s="204">
        <v>0</v>
      </c>
      <c r="M27" s="135">
        <f t="shared" ref="M27:M35" si="13">SUM(J27:L27)</f>
        <v>0</v>
      </c>
      <c r="N27" s="203">
        <v>0</v>
      </c>
      <c r="O27" s="204">
        <v>0</v>
      </c>
      <c r="P27" s="204">
        <v>0</v>
      </c>
      <c r="Q27" s="135">
        <f t="shared" ref="Q27:Q35" si="14">SUM(N27:P27)</f>
        <v>0</v>
      </c>
      <c r="R27" s="205">
        <v>8</v>
      </c>
      <c r="S27" s="204">
        <v>0</v>
      </c>
      <c r="T27" s="204">
        <v>0</v>
      </c>
      <c r="U27" s="206">
        <f t="shared" ref="U27:U35" si="15">SUM(R27:T27)</f>
        <v>8</v>
      </c>
      <c r="V27" s="203">
        <v>0</v>
      </c>
      <c r="W27" s="204">
        <v>0</v>
      </c>
      <c r="X27" s="204">
        <v>0</v>
      </c>
      <c r="Y27" s="135">
        <f t="shared" ref="Y27:Y35" si="16">SUM(V27:X27)</f>
        <v>0</v>
      </c>
      <c r="Z27" s="203">
        <f t="shared" si="9"/>
        <v>8</v>
      </c>
      <c r="AA27" s="204">
        <f t="shared" si="10"/>
        <v>0</v>
      </c>
      <c r="AB27" s="204">
        <f t="shared" si="11"/>
        <v>0</v>
      </c>
      <c r="AC27" s="135">
        <f t="shared" si="12"/>
        <v>8</v>
      </c>
    </row>
    <row r="28" spans="1:29" ht="26.1" customHeight="1" x14ac:dyDescent="0.35">
      <c r="A28" s="905"/>
      <c r="B28" s="908"/>
      <c r="C28" s="908"/>
      <c r="D28" s="911"/>
      <c r="E28" s="885"/>
      <c r="F28" s="892"/>
      <c r="G28" s="914"/>
      <c r="H28" s="829"/>
      <c r="I28" s="202" t="s">
        <v>37</v>
      </c>
      <c r="J28" s="203">
        <v>2</v>
      </c>
      <c r="K28" s="204">
        <v>2</v>
      </c>
      <c r="L28" s="204">
        <v>0</v>
      </c>
      <c r="M28" s="135">
        <f t="shared" si="13"/>
        <v>4</v>
      </c>
      <c r="N28" s="203">
        <v>6</v>
      </c>
      <c r="O28" s="204">
        <v>2</v>
      </c>
      <c r="P28" s="204">
        <v>0</v>
      </c>
      <c r="Q28" s="135">
        <f t="shared" si="14"/>
        <v>8</v>
      </c>
      <c r="R28" s="205">
        <v>7</v>
      </c>
      <c r="S28" s="204">
        <v>1</v>
      </c>
      <c r="T28" s="204">
        <v>0</v>
      </c>
      <c r="U28" s="206">
        <f t="shared" si="15"/>
        <v>8</v>
      </c>
      <c r="V28" s="203">
        <v>0</v>
      </c>
      <c r="W28" s="204">
        <v>0</v>
      </c>
      <c r="X28" s="204">
        <v>0</v>
      </c>
      <c r="Y28" s="135">
        <f t="shared" si="16"/>
        <v>0</v>
      </c>
      <c r="Z28" s="203">
        <f t="shared" si="9"/>
        <v>15</v>
      </c>
      <c r="AA28" s="204">
        <f t="shared" si="10"/>
        <v>5</v>
      </c>
      <c r="AB28" s="204">
        <f t="shared" si="11"/>
        <v>0</v>
      </c>
      <c r="AC28" s="135">
        <f t="shared" si="12"/>
        <v>20</v>
      </c>
    </row>
    <row r="29" spans="1:29" ht="26.1" customHeight="1" x14ac:dyDescent="0.35">
      <c r="A29" s="905"/>
      <c r="B29" s="908"/>
      <c r="C29" s="908"/>
      <c r="D29" s="911"/>
      <c r="E29" s="885"/>
      <c r="F29" s="892"/>
      <c r="G29" s="914"/>
      <c r="H29" s="829"/>
      <c r="I29" s="202" t="s">
        <v>38</v>
      </c>
      <c r="J29" s="203">
        <v>3</v>
      </c>
      <c r="K29" s="204">
        <v>0</v>
      </c>
      <c r="L29" s="204">
        <v>0</v>
      </c>
      <c r="M29" s="135">
        <f t="shared" si="13"/>
        <v>3</v>
      </c>
      <c r="N29" s="203">
        <v>4</v>
      </c>
      <c r="O29" s="204">
        <v>0</v>
      </c>
      <c r="P29" s="204">
        <v>0</v>
      </c>
      <c r="Q29" s="135">
        <f t="shared" si="14"/>
        <v>4</v>
      </c>
      <c r="R29" s="205">
        <v>2</v>
      </c>
      <c r="S29" s="204">
        <v>0</v>
      </c>
      <c r="T29" s="204">
        <v>0</v>
      </c>
      <c r="U29" s="206">
        <f t="shared" si="15"/>
        <v>2</v>
      </c>
      <c r="V29" s="203">
        <v>0</v>
      </c>
      <c r="W29" s="204">
        <v>0</v>
      </c>
      <c r="X29" s="204">
        <v>0</v>
      </c>
      <c r="Y29" s="135">
        <f t="shared" si="16"/>
        <v>0</v>
      </c>
      <c r="Z29" s="203">
        <f t="shared" si="9"/>
        <v>9</v>
      </c>
      <c r="AA29" s="204">
        <f t="shared" si="10"/>
        <v>0</v>
      </c>
      <c r="AB29" s="204">
        <f t="shared" si="11"/>
        <v>0</v>
      </c>
      <c r="AC29" s="135">
        <f t="shared" si="12"/>
        <v>9</v>
      </c>
    </row>
    <row r="30" spans="1:29" ht="27" customHeight="1" thickBot="1" x14ac:dyDescent="0.4">
      <c r="A30" s="905"/>
      <c r="B30" s="908"/>
      <c r="C30" s="908"/>
      <c r="D30" s="911"/>
      <c r="E30" s="885"/>
      <c r="F30" s="892"/>
      <c r="G30" s="914"/>
      <c r="H30" s="829"/>
      <c r="I30" s="207" t="s">
        <v>71</v>
      </c>
      <c r="J30" s="208">
        <v>0</v>
      </c>
      <c r="K30" s="209">
        <v>0</v>
      </c>
      <c r="L30" s="209">
        <v>0</v>
      </c>
      <c r="M30" s="210">
        <f t="shared" si="13"/>
        <v>0</v>
      </c>
      <c r="N30" s="208">
        <v>0</v>
      </c>
      <c r="O30" s="209">
        <v>0</v>
      </c>
      <c r="P30" s="209">
        <v>0</v>
      </c>
      <c r="Q30" s="210">
        <f t="shared" si="14"/>
        <v>0</v>
      </c>
      <c r="R30" s="211">
        <v>0</v>
      </c>
      <c r="S30" s="209">
        <v>0</v>
      </c>
      <c r="T30" s="209">
        <v>0</v>
      </c>
      <c r="U30" s="212">
        <f t="shared" si="15"/>
        <v>0</v>
      </c>
      <c r="V30" s="208">
        <v>0</v>
      </c>
      <c r="W30" s="209">
        <v>0</v>
      </c>
      <c r="X30" s="209">
        <v>0</v>
      </c>
      <c r="Y30" s="210">
        <f t="shared" si="16"/>
        <v>0</v>
      </c>
      <c r="Z30" s="213">
        <f t="shared" si="9"/>
        <v>0</v>
      </c>
      <c r="AA30" s="214">
        <f t="shared" si="10"/>
        <v>0</v>
      </c>
      <c r="AB30" s="214">
        <f t="shared" si="11"/>
        <v>0</v>
      </c>
      <c r="AC30" s="136">
        <f t="shared" si="12"/>
        <v>0</v>
      </c>
    </row>
    <row r="31" spans="1:29" ht="43.5" customHeight="1" thickBot="1" x14ac:dyDescent="0.4">
      <c r="A31" s="905"/>
      <c r="B31" s="908"/>
      <c r="C31" s="908"/>
      <c r="D31" s="911"/>
      <c r="E31" s="885"/>
      <c r="F31" s="892"/>
      <c r="G31" s="914"/>
      <c r="H31" s="830"/>
      <c r="I31" s="215" t="s">
        <v>50</v>
      </c>
      <c r="J31" s="35">
        <f>SUM(J26:J30)</f>
        <v>5</v>
      </c>
      <c r="K31" s="36">
        <f>SUM(K26:K30)</f>
        <v>2</v>
      </c>
      <c r="L31" s="36">
        <f>SUM(L26:L30)</f>
        <v>0</v>
      </c>
      <c r="M31" s="37">
        <f t="shared" si="13"/>
        <v>7</v>
      </c>
      <c r="N31" s="35">
        <f>SUM(N26:N30)</f>
        <v>11</v>
      </c>
      <c r="O31" s="36">
        <f>SUM(O26:O30)</f>
        <v>3</v>
      </c>
      <c r="P31" s="36">
        <f>SUM(P26:P30)</f>
        <v>0</v>
      </c>
      <c r="Q31" s="37">
        <f t="shared" si="14"/>
        <v>14</v>
      </c>
      <c r="R31" s="216">
        <v>0</v>
      </c>
      <c r="S31" s="36">
        <f>SUM(S26:S30)</f>
        <v>2</v>
      </c>
      <c r="T31" s="36">
        <f>SUM(T26:T30)</f>
        <v>0</v>
      </c>
      <c r="U31" s="217">
        <f t="shared" si="15"/>
        <v>2</v>
      </c>
      <c r="V31" s="35">
        <v>0</v>
      </c>
      <c r="W31" s="36">
        <f>SUM(W26:W30)</f>
        <v>0</v>
      </c>
      <c r="X31" s="36">
        <f>SUM(X26:X30)</f>
        <v>0</v>
      </c>
      <c r="Y31" s="37">
        <f t="shared" si="16"/>
        <v>0</v>
      </c>
      <c r="Z31" s="35">
        <f t="shared" si="9"/>
        <v>16</v>
      </c>
      <c r="AA31" s="36">
        <f t="shared" si="10"/>
        <v>7</v>
      </c>
      <c r="AB31" s="36">
        <f t="shared" si="11"/>
        <v>0</v>
      </c>
      <c r="AC31" s="37">
        <f t="shared" si="12"/>
        <v>23</v>
      </c>
    </row>
    <row r="32" spans="1:29" ht="26.1" customHeight="1" x14ac:dyDescent="0.35">
      <c r="A32" s="905"/>
      <c r="B32" s="908"/>
      <c r="C32" s="908"/>
      <c r="D32" s="911"/>
      <c r="E32" s="885"/>
      <c r="F32" s="892"/>
      <c r="G32" s="914"/>
      <c r="H32" s="848" t="s">
        <v>72</v>
      </c>
      <c r="I32" s="218" t="s">
        <v>19</v>
      </c>
      <c r="J32" s="197">
        <v>5</v>
      </c>
      <c r="K32" s="198">
        <v>2</v>
      </c>
      <c r="L32" s="198">
        <v>0</v>
      </c>
      <c r="M32" s="199">
        <f t="shared" si="13"/>
        <v>7</v>
      </c>
      <c r="N32" s="197">
        <v>9</v>
      </c>
      <c r="O32" s="198">
        <v>0</v>
      </c>
      <c r="P32" s="198">
        <v>3</v>
      </c>
      <c r="Q32" s="199">
        <f t="shared" si="14"/>
        <v>12</v>
      </c>
      <c r="R32" s="200">
        <v>14</v>
      </c>
      <c r="S32" s="198">
        <v>0</v>
      </c>
      <c r="T32" s="198">
        <v>0</v>
      </c>
      <c r="U32" s="201">
        <f t="shared" si="15"/>
        <v>14</v>
      </c>
      <c r="V32" s="197">
        <v>0</v>
      </c>
      <c r="W32" s="198">
        <v>0</v>
      </c>
      <c r="X32" s="198">
        <v>0</v>
      </c>
      <c r="Y32" s="199">
        <f t="shared" si="16"/>
        <v>0</v>
      </c>
      <c r="Z32" s="219">
        <f t="shared" si="9"/>
        <v>28</v>
      </c>
      <c r="AA32" s="220">
        <f t="shared" si="10"/>
        <v>2</v>
      </c>
      <c r="AB32" s="220">
        <f t="shared" si="11"/>
        <v>3</v>
      </c>
      <c r="AC32" s="137">
        <f t="shared" si="12"/>
        <v>33</v>
      </c>
    </row>
    <row r="33" spans="1:29" ht="26.1" customHeight="1" x14ac:dyDescent="0.35">
      <c r="A33" s="905"/>
      <c r="B33" s="908"/>
      <c r="C33" s="908"/>
      <c r="D33" s="911"/>
      <c r="E33" s="885"/>
      <c r="F33" s="892"/>
      <c r="G33" s="914"/>
      <c r="H33" s="830"/>
      <c r="I33" s="221" t="s">
        <v>22</v>
      </c>
      <c r="J33" s="203">
        <v>0</v>
      </c>
      <c r="K33" s="204">
        <v>0</v>
      </c>
      <c r="L33" s="204">
        <v>0</v>
      </c>
      <c r="M33" s="135">
        <f t="shared" si="13"/>
        <v>0</v>
      </c>
      <c r="N33" s="203">
        <v>2</v>
      </c>
      <c r="O33" s="204">
        <v>0</v>
      </c>
      <c r="P33" s="204">
        <v>0</v>
      </c>
      <c r="Q33" s="135">
        <f t="shared" si="14"/>
        <v>2</v>
      </c>
      <c r="R33" s="205">
        <v>4</v>
      </c>
      <c r="S33" s="204">
        <v>2</v>
      </c>
      <c r="T33" s="204">
        <v>0</v>
      </c>
      <c r="U33" s="206">
        <f t="shared" si="15"/>
        <v>6</v>
      </c>
      <c r="V33" s="203">
        <v>0</v>
      </c>
      <c r="W33" s="204">
        <v>0</v>
      </c>
      <c r="X33" s="204">
        <v>0</v>
      </c>
      <c r="Y33" s="135">
        <f t="shared" si="16"/>
        <v>0</v>
      </c>
      <c r="Z33" s="203">
        <f t="shared" si="9"/>
        <v>6</v>
      </c>
      <c r="AA33" s="204">
        <f t="shared" si="10"/>
        <v>2</v>
      </c>
      <c r="AB33" s="204">
        <f t="shared" si="11"/>
        <v>0</v>
      </c>
      <c r="AC33" s="135">
        <f t="shared" si="12"/>
        <v>8</v>
      </c>
    </row>
    <row r="34" spans="1:29" ht="26.1" customHeight="1" x14ac:dyDescent="0.35">
      <c r="A34" s="905"/>
      <c r="B34" s="908"/>
      <c r="C34" s="908"/>
      <c r="D34" s="911"/>
      <c r="E34" s="885"/>
      <c r="F34" s="892"/>
      <c r="G34" s="914"/>
      <c r="H34" s="848" t="s">
        <v>20</v>
      </c>
      <c r="I34" s="221" t="s">
        <v>42</v>
      </c>
      <c r="J34" s="203">
        <v>0</v>
      </c>
      <c r="K34" s="204">
        <v>0</v>
      </c>
      <c r="L34" s="204">
        <v>0</v>
      </c>
      <c r="M34" s="135">
        <f t="shared" si="13"/>
        <v>0</v>
      </c>
      <c r="N34" s="203">
        <v>0</v>
      </c>
      <c r="O34" s="204">
        <v>0</v>
      </c>
      <c r="P34" s="204">
        <v>0</v>
      </c>
      <c r="Q34" s="135">
        <f t="shared" si="14"/>
        <v>0</v>
      </c>
      <c r="R34" s="205">
        <v>0</v>
      </c>
      <c r="S34" s="204">
        <v>0</v>
      </c>
      <c r="T34" s="204">
        <v>0</v>
      </c>
      <c r="U34" s="206">
        <f t="shared" si="15"/>
        <v>0</v>
      </c>
      <c r="V34" s="203">
        <v>0</v>
      </c>
      <c r="W34" s="204">
        <v>0</v>
      </c>
      <c r="X34" s="204">
        <v>0</v>
      </c>
      <c r="Y34" s="135">
        <f t="shared" si="16"/>
        <v>0</v>
      </c>
      <c r="Z34" s="203">
        <f t="shared" si="9"/>
        <v>0</v>
      </c>
      <c r="AA34" s="204">
        <f t="shared" si="10"/>
        <v>0</v>
      </c>
      <c r="AB34" s="204">
        <f t="shared" si="11"/>
        <v>0</v>
      </c>
      <c r="AC34" s="135">
        <f t="shared" si="12"/>
        <v>0</v>
      </c>
    </row>
    <row r="35" spans="1:29" ht="26.1" customHeight="1" thickBot="1" x14ac:dyDescent="0.4">
      <c r="A35" s="905"/>
      <c r="B35" s="908"/>
      <c r="C35" s="908"/>
      <c r="D35" s="911"/>
      <c r="E35" s="885"/>
      <c r="F35" s="892"/>
      <c r="G35" s="914"/>
      <c r="H35" s="830"/>
      <c r="I35" s="228" t="s">
        <v>21</v>
      </c>
      <c r="J35" s="213">
        <v>0</v>
      </c>
      <c r="K35" s="214">
        <v>0</v>
      </c>
      <c r="L35" s="214">
        <v>0</v>
      </c>
      <c r="M35" s="136">
        <f t="shared" si="13"/>
        <v>0</v>
      </c>
      <c r="N35" s="213">
        <v>0</v>
      </c>
      <c r="O35" s="214">
        <v>0</v>
      </c>
      <c r="P35" s="214">
        <v>0</v>
      </c>
      <c r="Q35" s="136">
        <f t="shared" si="14"/>
        <v>0</v>
      </c>
      <c r="R35" s="229">
        <v>0</v>
      </c>
      <c r="S35" s="214">
        <v>0</v>
      </c>
      <c r="T35" s="214">
        <v>0</v>
      </c>
      <c r="U35" s="230">
        <f t="shared" si="15"/>
        <v>0</v>
      </c>
      <c r="V35" s="213">
        <v>0</v>
      </c>
      <c r="W35" s="214">
        <v>0</v>
      </c>
      <c r="X35" s="214">
        <v>0</v>
      </c>
      <c r="Y35" s="136">
        <f t="shared" si="16"/>
        <v>0</v>
      </c>
      <c r="Z35" s="213">
        <f t="shared" si="9"/>
        <v>0</v>
      </c>
      <c r="AA35" s="214">
        <f t="shared" si="10"/>
        <v>0</v>
      </c>
      <c r="AB35" s="214">
        <f t="shared" si="11"/>
        <v>0</v>
      </c>
      <c r="AC35" s="136">
        <f t="shared" si="12"/>
        <v>0</v>
      </c>
    </row>
    <row r="36" spans="1:29" ht="26.1" customHeight="1" x14ac:dyDescent="0.35">
      <c r="A36" s="905"/>
      <c r="B36" s="908"/>
      <c r="C36" s="908"/>
      <c r="D36" s="911"/>
      <c r="E36" s="885" t="s">
        <v>78</v>
      </c>
      <c r="F36" s="889">
        <v>1500</v>
      </c>
      <c r="G36" s="887" t="s">
        <v>23</v>
      </c>
      <c r="H36" s="828" t="s">
        <v>17</v>
      </c>
      <c r="I36" s="225" t="s">
        <v>69</v>
      </c>
      <c r="J36" s="219">
        <v>0</v>
      </c>
      <c r="K36" s="220">
        <v>0</v>
      </c>
      <c r="L36" s="220">
        <v>0</v>
      </c>
      <c r="M36" s="137">
        <f>SUM(J36:L36)</f>
        <v>0</v>
      </c>
      <c r="N36" s="219">
        <v>0</v>
      </c>
      <c r="O36" s="220">
        <v>0</v>
      </c>
      <c r="P36" s="220">
        <v>0</v>
      </c>
      <c r="Q36" s="137">
        <f>SUM(N36:P36)</f>
        <v>0</v>
      </c>
      <c r="R36" s="226">
        <f>102+65+85</f>
        <v>252</v>
      </c>
      <c r="S36" s="220">
        <f>91+44+77</f>
        <v>212</v>
      </c>
      <c r="T36" s="220">
        <v>0</v>
      </c>
      <c r="U36" s="227">
        <f>SUM(R36:T36)</f>
        <v>464</v>
      </c>
      <c r="V36" s="219">
        <v>0</v>
      </c>
      <c r="W36" s="220">
        <v>0</v>
      </c>
      <c r="X36" s="220">
        <v>0</v>
      </c>
      <c r="Y36" s="137">
        <f>SUM(V36:X36)</f>
        <v>0</v>
      </c>
      <c r="Z36" s="197">
        <f t="shared" si="9"/>
        <v>252</v>
      </c>
      <c r="AA36" s="198">
        <f t="shared" si="10"/>
        <v>212</v>
      </c>
      <c r="AB36" s="198">
        <f t="shared" si="11"/>
        <v>0</v>
      </c>
      <c r="AC36" s="199">
        <f t="shared" si="12"/>
        <v>464</v>
      </c>
    </row>
    <row r="37" spans="1:29" ht="26.1" customHeight="1" x14ac:dyDescent="0.35">
      <c r="A37" s="905"/>
      <c r="B37" s="908"/>
      <c r="C37" s="908"/>
      <c r="D37" s="911"/>
      <c r="E37" s="885"/>
      <c r="F37" s="889"/>
      <c r="G37" s="887"/>
      <c r="H37" s="829"/>
      <c r="I37" s="202" t="s">
        <v>36</v>
      </c>
      <c r="J37" s="203">
        <v>0</v>
      </c>
      <c r="K37" s="204">
        <v>0</v>
      </c>
      <c r="L37" s="204">
        <v>0</v>
      </c>
      <c r="M37" s="135">
        <f t="shared" ref="M37:M45" si="17">SUM(J37:L37)</f>
        <v>0</v>
      </c>
      <c r="N37" s="203">
        <v>0</v>
      </c>
      <c r="O37" s="204">
        <v>0</v>
      </c>
      <c r="P37" s="204">
        <v>0</v>
      </c>
      <c r="Q37" s="135">
        <f t="shared" ref="Q37:Q45" si="18">SUM(N37:P37)</f>
        <v>0</v>
      </c>
      <c r="R37" s="205">
        <v>0</v>
      </c>
      <c r="S37" s="204">
        <v>0</v>
      </c>
      <c r="T37" s="204">
        <v>0</v>
      </c>
      <c r="U37" s="206">
        <f t="shared" ref="U37:U45" si="19">SUM(R37:T37)</f>
        <v>0</v>
      </c>
      <c r="V37" s="203">
        <v>0</v>
      </c>
      <c r="W37" s="204">
        <v>0</v>
      </c>
      <c r="X37" s="204">
        <v>0</v>
      </c>
      <c r="Y37" s="135">
        <f t="shared" ref="Y37:Y45" si="20">SUM(V37:X37)</f>
        <v>0</v>
      </c>
      <c r="Z37" s="203">
        <f t="shared" si="9"/>
        <v>0</v>
      </c>
      <c r="AA37" s="204">
        <f t="shared" si="10"/>
        <v>0</v>
      </c>
      <c r="AB37" s="204">
        <f t="shared" si="11"/>
        <v>0</v>
      </c>
      <c r="AC37" s="135">
        <f t="shared" si="12"/>
        <v>0</v>
      </c>
    </row>
    <row r="38" spans="1:29" ht="26.1" customHeight="1" x14ac:dyDescent="0.35">
      <c r="A38" s="905"/>
      <c r="B38" s="908"/>
      <c r="C38" s="908"/>
      <c r="D38" s="911"/>
      <c r="E38" s="885"/>
      <c r="F38" s="889"/>
      <c r="G38" s="887"/>
      <c r="H38" s="829"/>
      <c r="I38" s="202" t="s">
        <v>37</v>
      </c>
      <c r="J38" s="203">
        <v>0</v>
      </c>
      <c r="K38" s="204">
        <v>0</v>
      </c>
      <c r="L38" s="204">
        <v>0</v>
      </c>
      <c r="M38" s="135">
        <f t="shared" si="17"/>
        <v>0</v>
      </c>
      <c r="N38" s="203">
        <v>0</v>
      </c>
      <c r="O38" s="204">
        <v>0</v>
      </c>
      <c r="P38" s="204">
        <v>0</v>
      </c>
      <c r="Q38" s="135">
        <f t="shared" si="18"/>
        <v>0</v>
      </c>
      <c r="R38" s="205">
        <v>0</v>
      </c>
      <c r="S38" s="204">
        <v>0</v>
      </c>
      <c r="T38" s="204">
        <v>0</v>
      </c>
      <c r="U38" s="206">
        <f t="shared" si="19"/>
        <v>0</v>
      </c>
      <c r="V38" s="203">
        <v>0</v>
      </c>
      <c r="W38" s="204">
        <v>0</v>
      </c>
      <c r="X38" s="204">
        <v>0</v>
      </c>
      <c r="Y38" s="135">
        <f t="shared" si="20"/>
        <v>0</v>
      </c>
      <c r="Z38" s="203">
        <f t="shared" si="9"/>
        <v>0</v>
      </c>
      <c r="AA38" s="204">
        <f t="shared" si="10"/>
        <v>0</v>
      </c>
      <c r="AB38" s="204">
        <f t="shared" si="11"/>
        <v>0</v>
      </c>
      <c r="AC38" s="135">
        <f t="shared" si="12"/>
        <v>0</v>
      </c>
    </row>
    <row r="39" spans="1:29" ht="26.1" customHeight="1" x14ac:dyDescent="0.35">
      <c r="A39" s="905"/>
      <c r="B39" s="908"/>
      <c r="C39" s="908"/>
      <c r="D39" s="911"/>
      <c r="E39" s="885"/>
      <c r="F39" s="889"/>
      <c r="G39" s="887"/>
      <c r="H39" s="829"/>
      <c r="I39" s="202" t="s">
        <v>38</v>
      </c>
      <c r="J39" s="203">
        <v>0</v>
      </c>
      <c r="K39" s="204">
        <v>0</v>
      </c>
      <c r="L39" s="204">
        <v>0</v>
      </c>
      <c r="M39" s="135">
        <f t="shared" si="17"/>
        <v>0</v>
      </c>
      <c r="N39" s="203">
        <v>0</v>
      </c>
      <c r="O39" s="204">
        <v>0</v>
      </c>
      <c r="P39" s="204">
        <v>0</v>
      </c>
      <c r="Q39" s="135">
        <f t="shared" si="18"/>
        <v>0</v>
      </c>
      <c r="R39" s="205">
        <f>2+3</f>
        <v>5</v>
      </c>
      <c r="S39" s="204">
        <f>10+4+10</f>
        <v>24</v>
      </c>
      <c r="T39" s="204">
        <v>0</v>
      </c>
      <c r="U39" s="206">
        <f t="shared" si="19"/>
        <v>29</v>
      </c>
      <c r="V39" s="203">
        <v>0</v>
      </c>
      <c r="W39" s="204">
        <v>0</v>
      </c>
      <c r="X39" s="204">
        <v>0</v>
      </c>
      <c r="Y39" s="135">
        <f t="shared" si="20"/>
        <v>0</v>
      </c>
      <c r="Z39" s="203">
        <f t="shared" si="9"/>
        <v>5</v>
      </c>
      <c r="AA39" s="204">
        <f t="shared" si="10"/>
        <v>24</v>
      </c>
      <c r="AB39" s="204">
        <f t="shared" si="11"/>
        <v>0</v>
      </c>
      <c r="AC39" s="135">
        <f t="shared" si="12"/>
        <v>29</v>
      </c>
    </row>
    <row r="40" spans="1:29" ht="26.1" customHeight="1" thickBot="1" x14ac:dyDescent="0.4">
      <c r="A40" s="905"/>
      <c r="B40" s="908"/>
      <c r="C40" s="908"/>
      <c r="D40" s="911"/>
      <c r="E40" s="885"/>
      <c r="F40" s="889"/>
      <c r="G40" s="887"/>
      <c r="H40" s="829"/>
      <c r="I40" s="207" t="s">
        <v>71</v>
      </c>
      <c r="J40" s="208">
        <v>0</v>
      </c>
      <c r="K40" s="209">
        <v>0</v>
      </c>
      <c r="L40" s="209">
        <v>0</v>
      </c>
      <c r="M40" s="210">
        <f t="shared" si="17"/>
        <v>0</v>
      </c>
      <c r="N40" s="208">
        <v>0</v>
      </c>
      <c r="O40" s="209">
        <v>0</v>
      </c>
      <c r="P40" s="209">
        <v>0</v>
      </c>
      <c r="Q40" s="210">
        <f t="shared" si="18"/>
        <v>0</v>
      </c>
      <c r="R40" s="211">
        <v>0</v>
      </c>
      <c r="S40" s="209">
        <v>0</v>
      </c>
      <c r="T40" s="209">
        <v>0</v>
      </c>
      <c r="U40" s="212">
        <f t="shared" si="19"/>
        <v>0</v>
      </c>
      <c r="V40" s="208">
        <v>0</v>
      </c>
      <c r="W40" s="209">
        <v>0</v>
      </c>
      <c r="X40" s="209">
        <v>0</v>
      </c>
      <c r="Y40" s="210">
        <f t="shared" si="20"/>
        <v>0</v>
      </c>
      <c r="Z40" s="213">
        <f t="shared" si="9"/>
        <v>0</v>
      </c>
      <c r="AA40" s="214">
        <f t="shared" si="10"/>
        <v>0</v>
      </c>
      <c r="AB40" s="214">
        <f t="shared" si="11"/>
        <v>0</v>
      </c>
      <c r="AC40" s="136">
        <f t="shared" si="12"/>
        <v>0</v>
      </c>
    </row>
    <row r="41" spans="1:29" ht="45" customHeight="1" thickBot="1" x14ac:dyDescent="0.4">
      <c r="A41" s="905"/>
      <c r="B41" s="908"/>
      <c r="C41" s="908"/>
      <c r="D41" s="911"/>
      <c r="E41" s="885"/>
      <c r="F41" s="889"/>
      <c r="G41" s="887"/>
      <c r="H41" s="830"/>
      <c r="I41" s="215" t="s">
        <v>50</v>
      </c>
      <c r="J41" s="35">
        <v>0</v>
      </c>
      <c r="K41" s="36">
        <f>SUM(K36:K40)</f>
        <v>0</v>
      </c>
      <c r="L41" s="36">
        <f>SUM(L36:L40)</f>
        <v>0</v>
      </c>
      <c r="M41" s="37">
        <f t="shared" si="17"/>
        <v>0</v>
      </c>
      <c r="N41" s="35">
        <v>0</v>
      </c>
      <c r="O41" s="36">
        <f>SUM(O36:O40)</f>
        <v>0</v>
      </c>
      <c r="P41" s="36">
        <f>SUM(P36:P40)</f>
        <v>0</v>
      </c>
      <c r="Q41" s="37">
        <f t="shared" si="18"/>
        <v>0</v>
      </c>
      <c r="R41" s="216">
        <f>SUM(R36:R40)</f>
        <v>257</v>
      </c>
      <c r="S41" s="36">
        <f>SUM(S36:S40)</f>
        <v>236</v>
      </c>
      <c r="T41" s="36">
        <f>SUM(T36:T40)</f>
        <v>0</v>
      </c>
      <c r="U41" s="217">
        <f t="shared" si="19"/>
        <v>493</v>
      </c>
      <c r="V41" s="35">
        <f>SUM(V36:V40)</f>
        <v>0</v>
      </c>
      <c r="W41" s="36">
        <f>SUM(W36:W40)</f>
        <v>0</v>
      </c>
      <c r="X41" s="36">
        <f>SUM(X36:X40)</f>
        <v>0</v>
      </c>
      <c r="Y41" s="37">
        <f t="shared" si="20"/>
        <v>0</v>
      </c>
      <c r="Z41" s="35">
        <f t="shared" si="9"/>
        <v>257</v>
      </c>
      <c r="AA41" s="36">
        <f t="shared" si="10"/>
        <v>236</v>
      </c>
      <c r="AB41" s="36">
        <f t="shared" si="11"/>
        <v>0</v>
      </c>
      <c r="AC41" s="37">
        <f t="shared" si="12"/>
        <v>493</v>
      </c>
    </row>
    <row r="42" spans="1:29" ht="26.1" customHeight="1" x14ac:dyDescent="0.35">
      <c r="A42" s="905"/>
      <c r="B42" s="908"/>
      <c r="C42" s="908"/>
      <c r="D42" s="911"/>
      <c r="E42" s="885"/>
      <c r="F42" s="889"/>
      <c r="G42" s="887"/>
      <c r="H42" s="848" t="s">
        <v>72</v>
      </c>
      <c r="I42" s="225" t="s">
        <v>19</v>
      </c>
      <c r="J42" s="219">
        <v>0</v>
      </c>
      <c r="K42" s="220">
        <v>0</v>
      </c>
      <c r="L42" s="220">
        <v>0</v>
      </c>
      <c r="M42" s="137">
        <f t="shared" si="17"/>
        <v>0</v>
      </c>
      <c r="N42" s="219">
        <v>0</v>
      </c>
      <c r="O42" s="220">
        <v>0</v>
      </c>
      <c r="P42" s="220">
        <v>0</v>
      </c>
      <c r="Q42" s="137">
        <f t="shared" si="18"/>
        <v>0</v>
      </c>
      <c r="R42" s="226">
        <v>257</v>
      </c>
      <c r="S42" s="220">
        <v>236</v>
      </c>
      <c r="T42" s="220">
        <v>0</v>
      </c>
      <c r="U42" s="227">
        <f t="shared" si="19"/>
        <v>493</v>
      </c>
      <c r="V42" s="219">
        <v>0</v>
      </c>
      <c r="W42" s="220">
        <v>0</v>
      </c>
      <c r="X42" s="220">
        <v>0</v>
      </c>
      <c r="Y42" s="137">
        <f t="shared" si="20"/>
        <v>0</v>
      </c>
      <c r="Z42" s="219">
        <f t="shared" si="9"/>
        <v>257</v>
      </c>
      <c r="AA42" s="220">
        <f t="shared" si="10"/>
        <v>236</v>
      </c>
      <c r="AB42" s="220">
        <f t="shared" si="11"/>
        <v>0</v>
      </c>
      <c r="AC42" s="137">
        <f t="shared" si="12"/>
        <v>493</v>
      </c>
    </row>
    <row r="43" spans="1:29" ht="26.1" customHeight="1" x14ac:dyDescent="0.35">
      <c r="A43" s="905"/>
      <c r="B43" s="908"/>
      <c r="C43" s="908"/>
      <c r="D43" s="911"/>
      <c r="E43" s="885"/>
      <c r="F43" s="889"/>
      <c r="G43" s="887"/>
      <c r="H43" s="830"/>
      <c r="I43" s="202" t="s">
        <v>22</v>
      </c>
      <c r="J43" s="203">
        <v>0</v>
      </c>
      <c r="K43" s="204">
        <v>0</v>
      </c>
      <c r="L43" s="204">
        <v>0</v>
      </c>
      <c r="M43" s="135">
        <f t="shared" si="17"/>
        <v>0</v>
      </c>
      <c r="N43" s="203">
        <v>0</v>
      </c>
      <c r="O43" s="204">
        <v>0</v>
      </c>
      <c r="P43" s="204">
        <v>0</v>
      </c>
      <c r="Q43" s="135">
        <f t="shared" si="18"/>
        <v>0</v>
      </c>
      <c r="R43" s="205">
        <v>0</v>
      </c>
      <c r="S43" s="204">
        <v>0</v>
      </c>
      <c r="T43" s="204">
        <v>0</v>
      </c>
      <c r="U43" s="206">
        <f t="shared" si="19"/>
        <v>0</v>
      </c>
      <c r="V43" s="203">
        <v>0</v>
      </c>
      <c r="W43" s="204">
        <v>0</v>
      </c>
      <c r="X43" s="204">
        <v>0</v>
      </c>
      <c r="Y43" s="135">
        <f t="shared" si="20"/>
        <v>0</v>
      </c>
      <c r="Z43" s="203">
        <f t="shared" si="9"/>
        <v>0</v>
      </c>
      <c r="AA43" s="204">
        <f t="shared" si="10"/>
        <v>0</v>
      </c>
      <c r="AB43" s="204">
        <f t="shared" si="11"/>
        <v>0</v>
      </c>
      <c r="AC43" s="135">
        <f t="shared" si="12"/>
        <v>0</v>
      </c>
    </row>
    <row r="44" spans="1:29" ht="26.1" customHeight="1" x14ac:dyDescent="0.35">
      <c r="A44" s="905"/>
      <c r="B44" s="908"/>
      <c r="C44" s="908"/>
      <c r="D44" s="911"/>
      <c r="E44" s="885"/>
      <c r="F44" s="889"/>
      <c r="G44" s="887"/>
      <c r="H44" s="848" t="s">
        <v>20</v>
      </c>
      <c r="I44" s="202" t="s">
        <v>42</v>
      </c>
      <c r="J44" s="203">
        <v>0</v>
      </c>
      <c r="K44" s="204">
        <v>0</v>
      </c>
      <c r="L44" s="204">
        <v>0</v>
      </c>
      <c r="M44" s="135">
        <f t="shared" si="17"/>
        <v>0</v>
      </c>
      <c r="N44" s="203">
        <v>0</v>
      </c>
      <c r="O44" s="204">
        <v>0</v>
      </c>
      <c r="P44" s="204">
        <v>0</v>
      </c>
      <c r="Q44" s="135">
        <f t="shared" si="18"/>
        <v>0</v>
      </c>
      <c r="R44" s="205">
        <v>0</v>
      </c>
      <c r="S44" s="204">
        <v>0</v>
      </c>
      <c r="T44" s="204">
        <v>0</v>
      </c>
      <c r="U44" s="206">
        <f t="shared" si="19"/>
        <v>0</v>
      </c>
      <c r="V44" s="203">
        <v>0</v>
      </c>
      <c r="W44" s="204">
        <v>0</v>
      </c>
      <c r="X44" s="204">
        <v>0</v>
      </c>
      <c r="Y44" s="135">
        <f t="shared" si="20"/>
        <v>0</v>
      </c>
      <c r="Z44" s="203">
        <f t="shared" si="9"/>
        <v>0</v>
      </c>
      <c r="AA44" s="204">
        <f t="shared" si="10"/>
        <v>0</v>
      </c>
      <c r="AB44" s="204">
        <f t="shared" si="11"/>
        <v>0</v>
      </c>
      <c r="AC44" s="135">
        <f t="shared" si="12"/>
        <v>0</v>
      </c>
    </row>
    <row r="45" spans="1:29" ht="26.1" customHeight="1" thickBot="1" x14ac:dyDescent="0.4">
      <c r="A45" s="905"/>
      <c r="B45" s="908"/>
      <c r="C45" s="908"/>
      <c r="D45" s="911"/>
      <c r="E45" s="885"/>
      <c r="F45" s="889"/>
      <c r="G45" s="887"/>
      <c r="H45" s="830"/>
      <c r="I45" s="202" t="s">
        <v>21</v>
      </c>
      <c r="J45" s="208">
        <v>0</v>
      </c>
      <c r="K45" s="209">
        <v>0</v>
      </c>
      <c r="L45" s="209">
        <v>0</v>
      </c>
      <c r="M45" s="210">
        <f t="shared" si="17"/>
        <v>0</v>
      </c>
      <c r="N45" s="208">
        <v>0</v>
      </c>
      <c r="O45" s="209">
        <v>0</v>
      </c>
      <c r="P45" s="209">
        <v>0</v>
      </c>
      <c r="Q45" s="210">
        <f t="shared" si="18"/>
        <v>0</v>
      </c>
      <c r="R45" s="211">
        <v>0</v>
      </c>
      <c r="S45" s="209">
        <v>0</v>
      </c>
      <c r="T45" s="209">
        <v>0</v>
      </c>
      <c r="U45" s="212">
        <f t="shared" si="19"/>
        <v>0</v>
      </c>
      <c r="V45" s="208">
        <v>0</v>
      </c>
      <c r="W45" s="209">
        <v>0</v>
      </c>
      <c r="X45" s="209">
        <v>0</v>
      </c>
      <c r="Y45" s="210">
        <f t="shared" si="20"/>
        <v>0</v>
      </c>
      <c r="Z45" s="213">
        <f t="shared" si="9"/>
        <v>0</v>
      </c>
      <c r="AA45" s="214">
        <f t="shared" si="10"/>
        <v>0</v>
      </c>
      <c r="AB45" s="214">
        <f t="shared" si="11"/>
        <v>0</v>
      </c>
      <c r="AC45" s="136">
        <f t="shared" si="12"/>
        <v>0</v>
      </c>
    </row>
    <row r="46" spans="1:29" ht="26.1" customHeight="1" x14ac:dyDescent="0.35">
      <c r="A46" s="905"/>
      <c r="B46" s="908"/>
      <c r="C46" s="908"/>
      <c r="D46" s="911"/>
      <c r="E46" s="885" t="s">
        <v>81</v>
      </c>
      <c r="F46" s="889">
        <v>1500</v>
      </c>
      <c r="G46" s="887" t="s">
        <v>101</v>
      </c>
      <c r="H46" s="828" t="s">
        <v>17</v>
      </c>
      <c r="I46" s="196" t="s">
        <v>69</v>
      </c>
      <c r="J46" s="197">
        <f>6+12+5</f>
        <v>23</v>
      </c>
      <c r="K46" s="198">
        <f>14+10+10</f>
        <v>34</v>
      </c>
      <c r="L46" s="198">
        <v>0</v>
      </c>
      <c r="M46" s="199">
        <f>SUM(J46:L46)</f>
        <v>57</v>
      </c>
      <c r="N46" s="197">
        <f>55+22+11+51+93</f>
        <v>232</v>
      </c>
      <c r="O46" s="198">
        <f>70+15+20+56+80</f>
        <v>241</v>
      </c>
      <c r="P46" s="198">
        <v>0</v>
      </c>
      <c r="Q46" s="199">
        <f>SUM(N46:P46)</f>
        <v>473</v>
      </c>
      <c r="R46" s="200">
        <f>185+47+79</f>
        <v>311</v>
      </c>
      <c r="S46" s="198">
        <f>205+62+79</f>
        <v>346</v>
      </c>
      <c r="T46" s="198">
        <v>0</v>
      </c>
      <c r="U46" s="201">
        <f>SUM(R46:T46)</f>
        <v>657</v>
      </c>
      <c r="V46" s="197">
        <v>0</v>
      </c>
      <c r="W46" s="198">
        <v>0</v>
      </c>
      <c r="X46" s="198">
        <v>0</v>
      </c>
      <c r="Y46" s="199">
        <f>SUM(V46:X46)</f>
        <v>0</v>
      </c>
      <c r="Z46" s="197">
        <f t="shared" si="9"/>
        <v>566</v>
      </c>
      <c r="AA46" s="198">
        <f t="shared" si="10"/>
        <v>621</v>
      </c>
      <c r="AB46" s="198">
        <f t="shared" si="11"/>
        <v>0</v>
      </c>
      <c r="AC46" s="199">
        <f t="shared" si="12"/>
        <v>1187</v>
      </c>
    </row>
    <row r="47" spans="1:29" ht="26.1" customHeight="1" x14ac:dyDescent="0.35">
      <c r="A47" s="905"/>
      <c r="B47" s="908"/>
      <c r="C47" s="908"/>
      <c r="D47" s="911"/>
      <c r="E47" s="885"/>
      <c r="F47" s="889"/>
      <c r="G47" s="887"/>
      <c r="H47" s="829"/>
      <c r="I47" s="202" t="s">
        <v>36</v>
      </c>
      <c r="J47" s="203">
        <v>0</v>
      </c>
      <c r="K47" s="204">
        <v>0</v>
      </c>
      <c r="L47" s="204">
        <v>0</v>
      </c>
      <c r="M47" s="135">
        <f t="shared" ref="M47:M55" si="21">SUM(J47:L47)</f>
        <v>0</v>
      </c>
      <c r="N47" s="203">
        <v>0</v>
      </c>
      <c r="O47" s="204">
        <v>0</v>
      </c>
      <c r="P47" s="204">
        <v>0</v>
      </c>
      <c r="Q47" s="135">
        <f t="shared" ref="Q47:Q55" si="22">SUM(N47:P47)</f>
        <v>0</v>
      </c>
      <c r="R47" s="205">
        <v>128</v>
      </c>
      <c r="S47" s="204">
        <v>99</v>
      </c>
      <c r="T47" s="204">
        <v>0</v>
      </c>
      <c r="U47" s="206">
        <f t="shared" ref="U47:U55" si="23">SUM(R47:T47)</f>
        <v>227</v>
      </c>
      <c r="V47" s="203">
        <v>0</v>
      </c>
      <c r="W47" s="204">
        <v>0</v>
      </c>
      <c r="X47" s="204">
        <v>0</v>
      </c>
      <c r="Y47" s="135">
        <f t="shared" ref="Y47:Y55" si="24">SUM(V47:X47)</f>
        <v>0</v>
      </c>
      <c r="Z47" s="203">
        <f t="shared" si="9"/>
        <v>128</v>
      </c>
      <c r="AA47" s="204">
        <f t="shared" si="10"/>
        <v>99</v>
      </c>
      <c r="AB47" s="204">
        <f t="shared" si="11"/>
        <v>0</v>
      </c>
      <c r="AC47" s="135">
        <f t="shared" si="12"/>
        <v>227</v>
      </c>
    </row>
    <row r="48" spans="1:29" ht="26.1" customHeight="1" x14ac:dyDescent="0.35">
      <c r="A48" s="905"/>
      <c r="B48" s="908"/>
      <c r="C48" s="908"/>
      <c r="D48" s="911"/>
      <c r="E48" s="885"/>
      <c r="F48" s="889"/>
      <c r="G48" s="887"/>
      <c r="H48" s="829"/>
      <c r="I48" s="202" t="s">
        <v>37</v>
      </c>
      <c r="J48" s="203">
        <v>0</v>
      </c>
      <c r="K48" s="204">
        <v>0</v>
      </c>
      <c r="L48" s="204">
        <v>0</v>
      </c>
      <c r="M48" s="135">
        <f t="shared" si="21"/>
        <v>0</v>
      </c>
      <c r="N48" s="203">
        <v>0</v>
      </c>
      <c r="O48" s="204">
        <v>0</v>
      </c>
      <c r="P48" s="204">
        <v>0</v>
      </c>
      <c r="Q48" s="135">
        <f t="shared" si="22"/>
        <v>0</v>
      </c>
      <c r="R48" s="205">
        <v>0</v>
      </c>
      <c r="S48" s="204">
        <v>0</v>
      </c>
      <c r="T48" s="204">
        <v>0</v>
      </c>
      <c r="U48" s="206">
        <f t="shared" si="23"/>
        <v>0</v>
      </c>
      <c r="V48" s="203">
        <v>0</v>
      </c>
      <c r="W48" s="204">
        <v>0</v>
      </c>
      <c r="X48" s="204">
        <v>0</v>
      </c>
      <c r="Y48" s="135">
        <f t="shared" si="24"/>
        <v>0</v>
      </c>
      <c r="Z48" s="203">
        <f t="shared" si="9"/>
        <v>0</v>
      </c>
      <c r="AA48" s="204">
        <f t="shared" si="10"/>
        <v>0</v>
      </c>
      <c r="AB48" s="204">
        <f t="shared" si="11"/>
        <v>0</v>
      </c>
      <c r="AC48" s="135">
        <f t="shared" si="12"/>
        <v>0</v>
      </c>
    </row>
    <row r="49" spans="1:29" ht="26.1" customHeight="1" x14ac:dyDescent="0.35">
      <c r="A49" s="905"/>
      <c r="B49" s="908"/>
      <c r="C49" s="908"/>
      <c r="D49" s="911"/>
      <c r="E49" s="885"/>
      <c r="F49" s="889"/>
      <c r="G49" s="887"/>
      <c r="H49" s="829"/>
      <c r="I49" s="202" t="s">
        <v>38</v>
      </c>
      <c r="J49" s="203">
        <v>1</v>
      </c>
      <c r="K49" s="204">
        <v>4</v>
      </c>
      <c r="L49" s="204">
        <v>0</v>
      </c>
      <c r="M49" s="135">
        <f t="shared" si="21"/>
        <v>5</v>
      </c>
      <c r="N49" s="203">
        <f>2+3+1</f>
        <v>6</v>
      </c>
      <c r="O49" s="204">
        <f>12+3+4</f>
        <v>19</v>
      </c>
      <c r="P49" s="204">
        <v>0</v>
      </c>
      <c r="Q49" s="135">
        <f t="shared" si="22"/>
        <v>25</v>
      </c>
      <c r="R49" s="205">
        <f>16+2+8+5</f>
        <v>31</v>
      </c>
      <c r="S49" s="204">
        <f>113+9+12+14</f>
        <v>148</v>
      </c>
      <c r="T49" s="204">
        <v>0</v>
      </c>
      <c r="U49" s="206">
        <f t="shared" si="23"/>
        <v>179</v>
      </c>
      <c r="V49" s="203">
        <v>0</v>
      </c>
      <c r="W49" s="204">
        <v>0</v>
      </c>
      <c r="X49" s="204">
        <v>0</v>
      </c>
      <c r="Y49" s="135">
        <f t="shared" si="24"/>
        <v>0</v>
      </c>
      <c r="Z49" s="203">
        <f t="shared" si="9"/>
        <v>38</v>
      </c>
      <c r="AA49" s="204">
        <f t="shared" si="10"/>
        <v>171</v>
      </c>
      <c r="AB49" s="204">
        <f t="shared" si="11"/>
        <v>0</v>
      </c>
      <c r="AC49" s="135">
        <f t="shared" si="12"/>
        <v>209</v>
      </c>
    </row>
    <row r="50" spans="1:29" ht="26.1" customHeight="1" thickBot="1" x14ac:dyDescent="0.4">
      <c r="A50" s="905"/>
      <c r="B50" s="908"/>
      <c r="C50" s="908"/>
      <c r="D50" s="911"/>
      <c r="E50" s="885"/>
      <c r="F50" s="889"/>
      <c r="G50" s="887"/>
      <c r="H50" s="829"/>
      <c r="I50" s="207" t="s">
        <v>71</v>
      </c>
      <c r="J50" s="208">
        <v>0</v>
      </c>
      <c r="K50" s="209">
        <v>0</v>
      </c>
      <c r="L50" s="209"/>
      <c r="M50" s="210">
        <f t="shared" si="21"/>
        <v>0</v>
      </c>
      <c r="N50" s="208">
        <v>0</v>
      </c>
      <c r="O50" s="209">
        <v>0</v>
      </c>
      <c r="P50" s="209">
        <v>0</v>
      </c>
      <c r="Q50" s="210">
        <f t="shared" si="22"/>
        <v>0</v>
      </c>
      <c r="R50" s="211">
        <v>0</v>
      </c>
      <c r="S50" s="209">
        <v>0</v>
      </c>
      <c r="T50" s="209">
        <v>0</v>
      </c>
      <c r="U50" s="212">
        <f t="shared" si="23"/>
        <v>0</v>
      </c>
      <c r="V50" s="208">
        <v>0</v>
      </c>
      <c r="W50" s="209">
        <v>0</v>
      </c>
      <c r="X50" s="209">
        <v>0</v>
      </c>
      <c r="Y50" s="210">
        <f t="shared" si="24"/>
        <v>0</v>
      </c>
      <c r="Z50" s="213">
        <f t="shared" si="9"/>
        <v>0</v>
      </c>
      <c r="AA50" s="214">
        <f t="shared" si="10"/>
        <v>0</v>
      </c>
      <c r="AB50" s="214">
        <f t="shared" si="11"/>
        <v>0</v>
      </c>
      <c r="AC50" s="136">
        <f t="shared" si="12"/>
        <v>0</v>
      </c>
    </row>
    <row r="51" spans="1:29" ht="42" customHeight="1" thickBot="1" x14ac:dyDescent="0.4">
      <c r="A51" s="905"/>
      <c r="B51" s="908"/>
      <c r="C51" s="908"/>
      <c r="D51" s="911"/>
      <c r="E51" s="885"/>
      <c r="F51" s="889"/>
      <c r="G51" s="887"/>
      <c r="H51" s="830"/>
      <c r="I51" s="215" t="s">
        <v>50</v>
      </c>
      <c r="J51" s="35">
        <f>SUM(J46:J50)</f>
        <v>24</v>
      </c>
      <c r="K51" s="36">
        <f>SUM(K46:K50)</f>
        <v>38</v>
      </c>
      <c r="L51" s="36">
        <f>SUM(L46:L50)</f>
        <v>0</v>
      </c>
      <c r="M51" s="37">
        <f>SUM(J51:L51)</f>
        <v>62</v>
      </c>
      <c r="N51" s="35">
        <f>SUM(N46:N50)</f>
        <v>238</v>
      </c>
      <c r="O51" s="36">
        <f>SUM(O46:O50)</f>
        <v>260</v>
      </c>
      <c r="P51" s="36">
        <f>SUM(P46:P50)</f>
        <v>0</v>
      </c>
      <c r="Q51" s="37">
        <f t="shared" si="22"/>
        <v>498</v>
      </c>
      <c r="R51" s="216">
        <f>SUM(R46:R50)</f>
        <v>470</v>
      </c>
      <c r="S51" s="36">
        <f>SUM(S46:S50)</f>
        <v>593</v>
      </c>
      <c r="T51" s="36">
        <f>SUM(T46:T50)</f>
        <v>0</v>
      </c>
      <c r="U51" s="217">
        <f t="shared" si="23"/>
        <v>1063</v>
      </c>
      <c r="V51" s="35">
        <f>SUM(V46:V50)</f>
        <v>0</v>
      </c>
      <c r="W51" s="36">
        <f>SUM(W46:W50)</f>
        <v>0</v>
      </c>
      <c r="X51" s="36">
        <f>SUM(X46:X50)</f>
        <v>0</v>
      </c>
      <c r="Y51" s="37">
        <f t="shared" si="24"/>
        <v>0</v>
      </c>
      <c r="Z51" s="35">
        <f t="shared" si="9"/>
        <v>732</v>
      </c>
      <c r="AA51" s="36">
        <f t="shared" si="10"/>
        <v>891</v>
      </c>
      <c r="AB51" s="36">
        <f t="shared" si="11"/>
        <v>0</v>
      </c>
      <c r="AC51" s="37">
        <f t="shared" si="12"/>
        <v>1623</v>
      </c>
    </row>
    <row r="52" spans="1:29" ht="26.1" customHeight="1" x14ac:dyDescent="0.35">
      <c r="A52" s="905"/>
      <c r="B52" s="908"/>
      <c r="C52" s="908"/>
      <c r="D52" s="911"/>
      <c r="E52" s="885"/>
      <c r="F52" s="889"/>
      <c r="G52" s="887"/>
      <c r="H52" s="848" t="s">
        <v>72</v>
      </c>
      <c r="I52" s="225" t="s">
        <v>19</v>
      </c>
      <c r="J52" s="219">
        <v>24</v>
      </c>
      <c r="K52" s="220">
        <v>38</v>
      </c>
      <c r="L52" s="220">
        <v>0</v>
      </c>
      <c r="M52" s="137">
        <f>SUM(J52:L52)</f>
        <v>62</v>
      </c>
      <c r="N52" s="219">
        <v>238</v>
      </c>
      <c r="O52" s="220">
        <v>260</v>
      </c>
      <c r="P52" s="220">
        <v>0</v>
      </c>
      <c r="Q52" s="137">
        <f t="shared" si="22"/>
        <v>498</v>
      </c>
      <c r="R52" s="226">
        <v>470</v>
      </c>
      <c r="S52" s="220">
        <v>593</v>
      </c>
      <c r="T52" s="220">
        <v>0</v>
      </c>
      <c r="U52" s="227">
        <f t="shared" si="23"/>
        <v>1063</v>
      </c>
      <c r="V52" s="219">
        <v>0</v>
      </c>
      <c r="W52" s="220">
        <v>0</v>
      </c>
      <c r="X52" s="220">
        <v>0</v>
      </c>
      <c r="Y52" s="137">
        <f t="shared" si="24"/>
        <v>0</v>
      </c>
      <c r="Z52" s="219">
        <f t="shared" si="9"/>
        <v>732</v>
      </c>
      <c r="AA52" s="220">
        <f t="shared" si="10"/>
        <v>891</v>
      </c>
      <c r="AB52" s="220">
        <f t="shared" si="11"/>
        <v>0</v>
      </c>
      <c r="AC52" s="137">
        <f t="shared" si="12"/>
        <v>1623</v>
      </c>
    </row>
    <row r="53" spans="1:29" ht="26.1" customHeight="1" x14ac:dyDescent="0.35">
      <c r="A53" s="905"/>
      <c r="B53" s="908"/>
      <c r="C53" s="908"/>
      <c r="D53" s="911"/>
      <c r="E53" s="885"/>
      <c r="F53" s="889"/>
      <c r="G53" s="887"/>
      <c r="H53" s="830"/>
      <c r="I53" s="202" t="s">
        <v>22</v>
      </c>
      <c r="J53" s="203">
        <v>0</v>
      </c>
      <c r="K53" s="204">
        <v>0</v>
      </c>
      <c r="L53" s="204">
        <v>0</v>
      </c>
      <c r="M53" s="135">
        <f t="shared" si="21"/>
        <v>0</v>
      </c>
      <c r="N53" s="203">
        <v>0</v>
      </c>
      <c r="O53" s="204">
        <v>0</v>
      </c>
      <c r="P53" s="204">
        <v>0</v>
      </c>
      <c r="Q53" s="135">
        <f t="shared" si="22"/>
        <v>0</v>
      </c>
      <c r="R53" s="205">
        <v>0</v>
      </c>
      <c r="S53" s="204">
        <v>0</v>
      </c>
      <c r="T53" s="204">
        <v>0</v>
      </c>
      <c r="U53" s="206">
        <f t="shared" si="23"/>
        <v>0</v>
      </c>
      <c r="V53" s="203">
        <v>0</v>
      </c>
      <c r="W53" s="204">
        <v>0</v>
      </c>
      <c r="X53" s="204">
        <v>0</v>
      </c>
      <c r="Y53" s="135">
        <f t="shared" si="24"/>
        <v>0</v>
      </c>
      <c r="Z53" s="203">
        <f t="shared" si="9"/>
        <v>0</v>
      </c>
      <c r="AA53" s="204">
        <f t="shared" si="10"/>
        <v>0</v>
      </c>
      <c r="AB53" s="204">
        <f t="shared" si="11"/>
        <v>0</v>
      </c>
      <c r="AC53" s="135">
        <f t="shared" si="12"/>
        <v>0</v>
      </c>
    </row>
    <row r="54" spans="1:29" ht="26.1" customHeight="1" x14ac:dyDescent="0.35">
      <c r="A54" s="905"/>
      <c r="B54" s="908"/>
      <c r="C54" s="908"/>
      <c r="D54" s="911"/>
      <c r="E54" s="885"/>
      <c r="F54" s="889"/>
      <c r="G54" s="887"/>
      <c r="H54" s="848" t="s">
        <v>20</v>
      </c>
      <c r="I54" s="202" t="s">
        <v>42</v>
      </c>
      <c r="J54" s="203">
        <v>0</v>
      </c>
      <c r="K54" s="204">
        <v>0</v>
      </c>
      <c r="L54" s="204">
        <v>0</v>
      </c>
      <c r="M54" s="135">
        <f t="shared" si="21"/>
        <v>0</v>
      </c>
      <c r="N54" s="203">
        <v>0</v>
      </c>
      <c r="O54" s="204">
        <v>0</v>
      </c>
      <c r="P54" s="204">
        <v>0</v>
      </c>
      <c r="Q54" s="135">
        <f t="shared" si="22"/>
        <v>0</v>
      </c>
      <c r="R54" s="205">
        <v>0</v>
      </c>
      <c r="S54" s="204">
        <v>0</v>
      </c>
      <c r="T54" s="204">
        <v>0</v>
      </c>
      <c r="U54" s="206">
        <f t="shared" si="23"/>
        <v>0</v>
      </c>
      <c r="V54" s="203">
        <v>0</v>
      </c>
      <c r="W54" s="204">
        <v>0</v>
      </c>
      <c r="X54" s="204">
        <v>0</v>
      </c>
      <c r="Y54" s="135">
        <f t="shared" si="24"/>
        <v>0</v>
      </c>
      <c r="Z54" s="203">
        <f t="shared" si="9"/>
        <v>0</v>
      </c>
      <c r="AA54" s="204">
        <f t="shared" si="10"/>
        <v>0</v>
      </c>
      <c r="AB54" s="204">
        <f t="shared" si="11"/>
        <v>0</v>
      </c>
      <c r="AC54" s="135">
        <f t="shared" si="12"/>
        <v>0</v>
      </c>
    </row>
    <row r="55" spans="1:29" ht="26.1" customHeight="1" thickBot="1" x14ac:dyDescent="0.4">
      <c r="A55" s="905"/>
      <c r="B55" s="908"/>
      <c r="C55" s="908"/>
      <c r="D55" s="911"/>
      <c r="E55" s="885"/>
      <c r="F55" s="889"/>
      <c r="G55" s="887"/>
      <c r="H55" s="830"/>
      <c r="I55" s="202" t="s">
        <v>21</v>
      </c>
      <c r="J55" s="213">
        <v>0</v>
      </c>
      <c r="K55" s="214">
        <v>0</v>
      </c>
      <c r="L55" s="214">
        <v>0</v>
      </c>
      <c r="M55" s="136">
        <f t="shared" si="21"/>
        <v>0</v>
      </c>
      <c r="N55" s="213">
        <v>0</v>
      </c>
      <c r="O55" s="214">
        <v>0</v>
      </c>
      <c r="P55" s="214">
        <v>0</v>
      </c>
      <c r="Q55" s="136">
        <f t="shared" si="22"/>
        <v>0</v>
      </c>
      <c r="R55" s="229">
        <v>0</v>
      </c>
      <c r="S55" s="214">
        <v>0</v>
      </c>
      <c r="T55" s="214">
        <v>0</v>
      </c>
      <c r="U55" s="230">
        <f t="shared" si="23"/>
        <v>0</v>
      </c>
      <c r="V55" s="213">
        <v>0</v>
      </c>
      <c r="W55" s="214">
        <v>0</v>
      </c>
      <c r="X55" s="214">
        <v>0</v>
      </c>
      <c r="Y55" s="136">
        <f t="shared" si="24"/>
        <v>0</v>
      </c>
      <c r="Z55" s="213">
        <f t="shared" si="9"/>
        <v>0</v>
      </c>
      <c r="AA55" s="214">
        <f t="shared" si="10"/>
        <v>0</v>
      </c>
      <c r="AB55" s="214">
        <f t="shared" si="11"/>
        <v>0</v>
      </c>
      <c r="AC55" s="136">
        <f t="shared" si="12"/>
        <v>0</v>
      </c>
    </row>
    <row r="56" spans="1:29" ht="26.1" customHeight="1" x14ac:dyDescent="0.35">
      <c r="A56" s="905"/>
      <c r="B56" s="908"/>
      <c r="C56" s="908"/>
      <c r="D56" s="911"/>
      <c r="E56" s="885" t="s">
        <v>79</v>
      </c>
      <c r="F56" s="889">
        <v>1500</v>
      </c>
      <c r="G56" s="887" t="s">
        <v>82</v>
      </c>
      <c r="H56" s="828" t="s">
        <v>17</v>
      </c>
      <c r="I56" s="196" t="s">
        <v>69</v>
      </c>
      <c r="J56" s="197">
        <f>6+12+5</f>
        <v>23</v>
      </c>
      <c r="K56" s="198">
        <f>14+10+10</f>
        <v>34</v>
      </c>
      <c r="L56" s="198">
        <v>0</v>
      </c>
      <c r="M56" s="199">
        <f>SUM(J56:L56)</f>
        <v>57</v>
      </c>
      <c r="N56" s="197">
        <f>55+22+11+51+93</f>
        <v>232</v>
      </c>
      <c r="O56" s="198">
        <f>70+15+20+56+80</f>
        <v>241</v>
      </c>
      <c r="P56" s="198">
        <v>0</v>
      </c>
      <c r="Q56" s="199">
        <f>SUM(N56:P56)</f>
        <v>473</v>
      </c>
      <c r="R56" s="200">
        <f>185+47+79</f>
        <v>311</v>
      </c>
      <c r="S56" s="198">
        <f>205+62+79</f>
        <v>346</v>
      </c>
      <c r="T56" s="198">
        <v>0</v>
      </c>
      <c r="U56" s="201">
        <f>SUM(R56:T56)</f>
        <v>657</v>
      </c>
      <c r="V56" s="197">
        <v>0</v>
      </c>
      <c r="W56" s="198">
        <v>0</v>
      </c>
      <c r="X56" s="198">
        <v>0</v>
      </c>
      <c r="Y56" s="199">
        <f>SUM(V56:X56)</f>
        <v>0</v>
      </c>
      <c r="Z56" s="197">
        <f t="shared" si="9"/>
        <v>566</v>
      </c>
      <c r="AA56" s="198">
        <f t="shared" si="10"/>
        <v>621</v>
      </c>
      <c r="AB56" s="198">
        <f t="shared" si="11"/>
        <v>0</v>
      </c>
      <c r="AC56" s="199">
        <f t="shared" si="12"/>
        <v>1187</v>
      </c>
    </row>
    <row r="57" spans="1:29" ht="26.1" customHeight="1" x14ac:dyDescent="0.35">
      <c r="A57" s="905"/>
      <c r="B57" s="908"/>
      <c r="C57" s="908"/>
      <c r="D57" s="911"/>
      <c r="E57" s="885"/>
      <c r="F57" s="889"/>
      <c r="G57" s="887"/>
      <c r="H57" s="829"/>
      <c r="I57" s="202" t="s">
        <v>36</v>
      </c>
      <c r="J57" s="203">
        <v>0</v>
      </c>
      <c r="K57" s="204">
        <v>0</v>
      </c>
      <c r="L57" s="204">
        <v>0</v>
      </c>
      <c r="M57" s="135">
        <f t="shared" ref="M57:M65" si="25">SUM(J57:L57)</f>
        <v>0</v>
      </c>
      <c r="N57" s="203">
        <v>0</v>
      </c>
      <c r="O57" s="204">
        <v>0</v>
      </c>
      <c r="P57" s="204">
        <v>0</v>
      </c>
      <c r="Q57" s="135">
        <f t="shared" ref="Q57:Q65" si="26">SUM(N57:P57)</f>
        <v>0</v>
      </c>
      <c r="R57" s="205">
        <v>128</v>
      </c>
      <c r="S57" s="204">
        <v>99</v>
      </c>
      <c r="T57" s="204">
        <v>0</v>
      </c>
      <c r="U57" s="206">
        <f t="shared" ref="U57:U65" si="27">SUM(R57:T57)</f>
        <v>227</v>
      </c>
      <c r="V57" s="203">
        <v>0</v>
      </c>
      <c r="W57" s="204">
        <v>0</v>
      </c>
      <c r="X57" s="204">
        <v>0</v>
      </c>
      <c r="Y57" s="135">
        <f t="shared" ref="Y57:Y65" si="28">SUM(V57:X57)</f>
        <v>0</v>
      </c>
      <c r="Z57" s="203">
        <f t="shared" si="9"/>
        <v>128</v>
      </c>
      <c r="AA57" s="204">
        <f t="shared" si="10"/>
        <v>99</v>
      </c>
      <c r="AB57" s="204">
        <f t="shared" si="11"/>
        <v>0</v>
      </c>
      <c r="AC57" s="135">
        <f t="shared" si="12"/>
        <v>227</v>
      </c>
    </row>
    <row r="58" spans="1:29" ht="26.1" customHeight="1" x14ac:dyDescent="0.35">
      <c r="A58" s="905"/>
      <c r="B58" s="908"/>
      <c r="C58" s="908"/>
      <c r="D58" s="911"/>
      <c r="E58" s="885"/>
      <c r="F58" s="889"/>
      <c r="G58" s="887"/>
      <c r="H58" s="829"/>
      <c r="I58" s="202" t="s">
        <v>37</v>
      </c>
      <c r="J58" s="203">
        <v>0</v>
      </c>
      <c r="K58" s="204">
        <v>0</v>
      </c>
      <c r="L58" s="204">
        <v>0</v>
      </c>
      <c r="M58" s="135">
        <f t="shared" si="25"/>
        <v>0</v>
      </c>
      <c r="N58" s="203">
        <v>0</v>
      </c>
      <c r="O58" s="204">
        <v>0</v>
      </c>
      <c r="P58" s="204">
        <v>0</v>
      </c>
      <c r="Q58" s="135">
        <f t="shared" si="26"/>
        <v>0</v>
      </c>
      <c r="R58" s="205">
        <v>0</v>
      </c>
      <c r="S58" s="204">
        <v>0</v>
      </c>
      <c r="T58" s="204">
        <v>0</v>
      </c>
      <c r="U58" s="206">
        <f t="shared" si="27"/>
        <v>0</v>
      </c>
      <c r="V58" s="203">
        <v>0</v>
      </c>
      <c r="W58" s="204">
        <v>0</v>
      </c>
      <c r="X58" s="204">
        <v>0</v>
      </c>
      <c r="Y58" s="135">
        <f t="shared" si="28"/>
        <v>0</v>
      </c>
      <c r="Z58" s="203">
        <f t="shared" si="9"/>
        <v>0</v>
      </c>
      <c r="AA58" s="204">
        <f t="shared" si="10"/>
        <v>0</v>
      </c>
      <c r="AB58" s="204">
        <f t="shared" si="11"/>
        <v>0</v>
      </c>
      <c r="AC58" s="135">
        <f t="shared" si="12"/>
        <v>0</v>
      </c>
    </row>
    <row r="59" spans="1:29" ht="26.1" customHeight="1" x14ac:dyDescent="0.35">
      <c r="A59" s="905"/>
      <c r="B59" s="908"/>
      <c r="C59" s="908"/>
      <c r="D59" s="911"/>
      <c r="E59" s="885"/>
      <c r="F59" s="889"/>
      <c r="G59" s="887"/>
      <c r="H59" s="829"/>
      <c r="I59" s="202" t="s">
        <v>38</v>
      </c>
      <c r="J59" s="203">
        <v>1</v>
      </c>
      <c r="K59" s="204">
        <v>4</v>
      </c>
      <c r="L59" s="204">
        <v>0</v>
      </c>
      <c r="M59" s="135">
        <f t="shared" si="25"/>
        <v>5</v>
      </c>
      <c r="N59" s="203">
        <f>2+3+1</f>
        <v>6</v>
      </c>
      <c r="O59" s="204">
        <f>12+3+4</f>
        <v>19</v>
      </c>
      <c r="P59" s="204">
        <v>0</v>
      </c>
      <c r="Q59" s="135">
        <f t="shared" si="26"/>
        <v>25</v>
      </c>
      <c r="R59" s="205">
        <f>16+2+8+5</f>
        <v>31</v>
      </c>
      <c r="S59" s="204">
        <f>113+9+12+14</f>
        <v>148</v>
      </c>
      <c r="T59" s="204">
        <v>0</v>
      </c>
      <c r="U59" s="206">
        <f t="shared" si="27"/>
        <v>179</v>
      </c>
      <c r="V59" s="203">
        <v>0</v>
      </c>
      <c r="W59" s="204">
        <v>0</v>
      </c>
      <c r="X59" s="204">
        <v>0</v>
      </c>
      <c r="Y59" s="135">
        <f t="shared" si="28"/>
        <v>0</v>
      </c>
      <c r="Z59" s="203">
        <f t="shared" si="9"/>
        <v>38</v>
      </c>
      <c r="AA59" s="204">
        <f t="shared" si="10"/>
        <v>171</v>
      </c>
      <c r="AB59" s="204">
        <f t="shared" si="11"/>
        <v>0</v>
      </c>
      <c r="AC59" s="135">
        <f t="shared" si="12"/>
        <v>209</v>
      </c>
    </row>
    <row r="60" spans="1:29" ht="26.1" customHeight="1" thickBot="1" x14ac:dyDescent="0.4">
      <c r="A60" s="905"/>
      <c r="B60" s="908"/>
      <c r="C60" s="908"/>
      <c r="D60" s="911"/>
      <c r="E60" s="885"/>
      <c r="F60" s="889"/>
      <c r="G60" s="887"/>
      <c r="H60" s="829"/>
      <c r="I60" s="207" t="s">
        <v>71</v>
      </c>
      <c r="J60" s="208">
        <v>0</v>
      </c>
      <c r="K60" s="209">
        <v>0</v>
      </c>
      <c r="L60" s="209"/>
      <c r="M60" s="210">
        <f t="shared" si="25"/>
        <v>0</v>
      </c>
      <c r="N60" s="208">
        <v>0</v>
      </c>
      <c r="O60" s="209">
        <v>0</v>
      </c>
      <c r="P60" s="209">
        <v>0</v>
      </c>
      <c r="Q60" s="210">
        <f t="shared" si="26"/>
        <v>0</v>
      </c>
      <c r="R60" s="211">
        <v>0</v>
      </c>
      <c r="S60" s="209">
        <v>0</v>
      </c>
      <c r="T60" s="209">
        <v>0</v>
      </c>
      <c r="U60" s="212">
        <f t="shared" si="27"/>
        <v>0</v>
      </c>
      <c r="V60" s="208">
        <v>0</v>
      </c>
      <c r="W60" s="209">
        <v>0</v>
      </c>
      <c r="X60" s="209">
        <v>0</v>
      </c>
      <c r="Y60" s="210">
        <f t="shared" si="28"/>
        <v>0</v>
      </c>
      <c r="Z60" s="213">
        <f t="shared" si="9"/>
        <v>0</v>
      </c>
      <c r="AA60" s="214">
        <f t="shared" si="10"/>
        <v>0</v>
      </c>
      <c r="AB60" s="214">
        <f t="shared" si="11"/>
        <v>0</v>
      </c>
      <c r="AC60" s="136">
        <f t="shared" si="12"/>
        <v>0</v>
      </c>
    </row>
    <row r="61" spans="1:29" ht="43.5" customHeight="1" thickBot="1" x14ac:dyDescent="0.4">
      <c r="A61" s="905"/>
      <c r="B61" s="908"/>
      <c r="C61" s="908"/>
      <c r="D61" s="911"/>
      <c r="E61" s="885"/>
      <c r="F61" s="889"/>
      <c r="G61" s="887"/>
      <c r="H61" s="830"/>
      <c r="I61" s="215" t="s">
        <v>50</v>
      </c>
      <c r="J61" s="35">
        <f>SUM(J56:J60)</f>
        <v>24</v>
      </c>
      <c r="K61" s="36">
        <f>SUM(K56:K60)</f>
        <v>38</v>
      </c>
      <c r="L61" s="36">
        <f>SUM(L56:L60)</f>
        <v>0</v>
      </c>
      <c r="M61" s="37">
        <f t="shared" si="25"/>
        <v>62</v>
      </c>
      <c r="N61" s="35">
        <f>SUM(N56:N60)</f>
        <v>238</v>
      </c>
      <c r="O61" s="36">
        <f>SUM(O56:O60)</f>
        <v>260</v>
      </c>
      <c r="P61" s="36">
        <f>SUM(P56:P60)</f>
        <v>0</v>
      </c>
      <c r="Q61" s="37">
        <f t="shared" si="26"/>
        <v>498</v>
      </c>
      <c r="R61" s="216">
        <f>SUM(R56:R60)</f>
        <v>470</v>
      </c>
      <c r="S61" s="36">
        <f>SUM(S56:S60)</f>
        <v>593</v>
      </c>
      <c r="T61" s="36">
        <f>SUM(T56:T60)</f>
        <v>0</v>
      </c>
      <c r="U61" s="217">
        <f t="shared" si="27"/>
        <v>1063</v>
      </c>
      <c r="V61" s="35">
        <f>SUM(V56:V60)</f>
        <v>0</v>
      </c>
      <c r="W61" s="36">
        <f>SUM(W56:W60)</f>
        <v>0</v>
      </c>
      <c r="X61" s="36">
        <f>SUM(X56:X60)</f>
        <v>0</v>
      </c>
      <c r="Y61" s="37">
        <f t="shared" si="28"/>
        <v>0</v>
      </c>
      <c r="Z61" s="35">
        <f t="shared" si="9"/>
        <v>732</v>
      </c>
      <c r="AA61" s="36">
        <f t="shared" si="10"/>
        <v>891</v>
      </c>
      <c r="AB61" s="36">
        <f t="shared" si="11"/>
        <v>0</v>
      </c>
      <c r="AC61" s="37">
        <f t="shared" si="12"/>
        <v>1623</v>
      </c>
    </row>
    <row r="62" spans="1:29" ht="26.1" customHeight="1" x14ac:dyDescent="0.35">
      <c r="A62" s="905"/>
      <c r="B62" s="908"/>
      <c r="C62" s="908"/>
      <c r="D62" s="911"/>
      <c r="E62" s="885"/>
      <c r="F62" s="889"/>
      <c r="G62" s="887"/>
      <c r="H62" s="848" t="s">
        <v>72</v>
      </c>
      <c r="I62" s="225" t="s">
        <v>19</v>
      </c>
      <c r="J62" s="219">
        <v>24</v>
      </c>
      <c r="K62" s="220">
        <v>38</v>
      </c>
      <c r="L62" s="220">
        <v>0</v>
      </c>
      <c r="M62" s="137">
        <f t="shared" si="25"/>
        <v>62</v>
      </c>
      <c r="N62" s="219">
        <v>238</v>
      </c>
      <c r="O62" s="220">
        <v>260</v>
      </c>
      <c r="P62" s="220">
        <v>0</v>
      </c>
      <c r="Q62" s="137">
        <f t="shared" si="26"/>
        <v>498</v>
      </c>
      <c r="R62" s="226">
        <v>470</v>
      </c>
      <c r="S62" s="220">
        <v>593</v>
      </c>
      <c r="T62" s="220">
        <v>0</v>
      </c>
      <c r="U62" s="227">
        <f t="shared" si="27"/>
        <v>1063</v>
      </c>
      <c r="V62" s="219">
        <v>0</v>
      </c>
      <c r="W62" s="220">
        <v>0</v>
      </c>
      <c r="X62" s="220">
        <v>0</v>
      </c>
      <c r="Y62" s="137">
        <f t="shared" si="28"/>
        <v>0</v>
      </c>
      <c r="Z62" s="219">
        <f t="shared" si="9"/>
        <v>732</v>
      </c>
      <c r="AA62" s="220">
        <f t="shared" si="10"/>
        <v>891</v>
      </c>
      <c r="AB62" s="220">
        <f t="shared" si="11"/>
        <v>0</v>
      </c>
      <c r="AC62" s="137">
        <f t="shared" si="12"/>
        <v>1623</v>
      </c>
    </row>
    <row r="63" spans="1:29" ht="26.1" customHeight="1" x14ac:dyDescent="0.35">
      <c r="A63" s="905"/>
      <c r="B63" s="908"/>
      <c r="C63" s="908"/>
      <c r="D63" s="911"/>
      <c r="E63" s="885"/>
      <c r="F63" s="889"/>
      <c r="G63" s="887"/>
      <c r="H63" s="830"/>
      <c r="I63" s="202" t="s">
        <v>22</v>
      </c>
      <c r="J63" s="203">
        <v>0</v>
      </c>
      <c r="K63" s="204">
        <v>0</v>
      </c>
      <c r="L63" s="204">
        <v>0</v>
      </c>
      <c r="M63" s="135">
        <f t="shared" si="25"/>
        <v>0</v>
      </c>
      <c r="N63" s="203">
        <v>0</v>
      </c>
      <c r="O63" s="204">
        <v>0</v>
      </c>
      <c r="P63" s="204">
        <v>0</v>
      </c>
      <c r="Q63" s="135">
        <f t="shared" si="26"/>
        <v>0</v>
      </c>
      <c r="R63" s="205">
        <v>0</v>
      </c>
      <c r="S63" s="204">
        <v>0</v>
      </c>
      <c r="T63" s="204">
        <v>0</v>
      </c>
      <c r="U63" s="206">
        <f t="shared" si="27"/>
        <v>0</v>
      </c>
      <c r="V63" s="203">
        <v>0</v>
      </c>
      <c r="W63" s="204">
        <v>0</v>
      </c>
      <c r="X63" s="204">
        <v>0</v>
      </c>
      <c r="Y63" s="135">
        <f t="shared" si="28"/>
        <v>0</v>
      </c>
      <c r="Z63" s="203">
        <f t="shared" si="9"/>
        <v>0</v>
      </c>
      <c r="AA63" s="204">
        <f t="shared" si="10"/>
        <v>0</v>
      </c>
      <c r="AB63" s="204">
        <f t="shared" si="11"/>
        <v>0</v>
      </c>
      <c r="AC63" s="135">
        <f t="shared" si="12"/>
        <v>0</v>
      </c>
    </row>
    <row r="64" spans="1:29" ht="26.1" customHeight="1" x14ac:dyDescent="0.35">
      <c r="A64" s="905"/>
      <c r="B64" s="908"/>
      <c r="C64" s="908"/>
      <c r="D64" s="911"/>
      <c r="E64" s="885"/>
      <c r="F64" s="889"/>
      <c r="G64" s="887"/>
      <c r="H64" s="848" t="s">
        <v>20</v>
      </c>
      <c r="I64" s="202" t="s">
        <v>42</v>
      </c>
      <c r="J64" s="203">
        <v>0</v>
      </c>
      <c r="K64" s="204">
        <v>0</v>
      </c>
      <c r="L64" s="204">
        <v>0</v>
      </c>
      <c r="M64" s="135">
        <f t="shared" si="25"/>
        <v>0</v>
      </c>
      <c r="N64" s="203">
        <v>0</v>
      </c>
      <c r="O64" s="204">
        <v>0</v>
      </c>
      <c r="P64" s="204">
        <v>0</v>
      </c>
      <c r="Q64" s="135">
        <f t="shared" si="26"/>
        <v>0</v>
      </c>
      <c r="R64" s="205">
        <v>0</v>
      </c>
      <c r="S64" s="204">
        <v>0</v>
      </c>
      <c r="T64" s="204">
        <v>0</v>
      </c>
      <c r="U64" s="206">
        <f t="shared" si="27"/>
        <v>0</v>
      </c>
      <c r="V64" s="203">
        <v>0</v>
      </c>
      <c r="W64" s="204">
        <v>0</v>
      </c>
      <c r="X64" s="204">
        <v>0</v>
      </c>
      <c r="Y64" s="135">
        <f t="shared" si="28"/>
        <v>0</v>
      </c>
      <c r="Z64" s="203">
        <f t="shared" si="9"/>
        <v>0</v>
      </c>
      <c r="AA64" s="204">
        <f t="shared" si="10"/>
        <v>0</v>
      </c>
      <c r="AB64" s="204">
        <f t="shared" si="11"/>
        <v>0</v>
      </c>
      <c r="AC64" s="135">
        <f t="shared" si="12"/>
        <v>0</v>
      </c>
    </row>
    <row r="65" spans="1:29" ht="26.1" customHeight="1" thickBot="1" x14ac:dyDescent="0.4">
      <c r="A65" s="905"/>
      <c r="B65" s="908"/>
      <c r="C65" s="908"/>
      <c r="D65" s="911"/>
      <c r="E65" s="885"/>
      <c r="F65" s="889"/>
      <c r="G65" s="887"/>
      <c r="H65" s="830"/>
      <c r="I65" s="202" t="s">
        <v>21</v>
      </c>
      <c r="J65" s="213">
        <v>0</v>
      </c>
      <c r="K65" s="214">
        <v>0</v>
      </c>
      <c r="L65" s="214">
        <v>0</v>
      </c>
      <c r="M65" s="136">
        <f t="shared" si="25"/>
        <v>0</v>
      </c>
      <c r="N65" s="213">
        <v>0</v>
      </c>
      <c r="O65" s="214">
        <v>0</v>
      </c>
      <c r="P65" s="214">
        <v>0</v>
      </c>
      <c r="Q65" s="136">
        <f t="shared" si="26"/>
        <v>0</v>
      </c>
      <c r="R65" s="229">
        <v>0</v>
      </c>
      <c r="S65" s="214">
        <v>0</v>
      </c>
      <c r="T65" s="214">
        <v>0</v>
      </c>
      <c r="U65" s="230">
        <f t="shared" si="27"/>
        <v>0</v>
      </c>
      <c r="V65" s="213">
        <v>0</v>
      </c>
      <c r="W65" s="214">
        <v>0</v>
      </c>
      <c r="X65" s="214">
        <v>0</v>
      </c>
      <c r="Y65" s="136">
        <f t="shared" si="28"/>
        <v>0</v>
      </c>
      <c r="Z65" s="213">
        <f t="shared" si="9"/>
        <v>0</v>
      </c>
      <c r="AA65" s="214">
        <f t="shared" si="10"/>
        <v>0</v>
      </c>
      <c r="AB65" s="214">
        <f t="shared" si="11"/>
        <v>0</v>
      </c>
      <c r="AC65" s="136">
        <f t="shared" si="12"/>
        <v>0</v>
      </c>
    </row>
    <row r="66" spans="1:29" ht="26.1" customHeight="1" x14ac:dyDescent="0.35">
      <c r="A66" s="905"/>
      <c r="B66" s="908"/>
      <c r="C66" s="908"/>
      <c r="D66" s="911"/>
      <c r="E66" s="885" t="s">
        <v>80</v>
      </c>
      <c r="F66" s="889">
        <v>500</v>
      </c>
      <c r="G66" s="887" t="s">
        <v>102</v>
      </c>
      <c r="H66" s="828" t="s">
        <v>17</v>
      </c>
      <c r="I66" s="196" t="s">
        <v>69</v>
      </c>
      <c r="J66" s="219">
        <v>0</v>
      </c>
      <c r="K66" s="220">
        <v>0</v>
      </c>
      <c r="L66" s="220">
        <v>0</v>
      </c>
      <c r="M66" s="137">
        <f>SUM(J66:L66)</f>
        <v>0</v>
      </c>
      <c r="N66" s="219">
        <v>27</v>
      </c>
      <c r="O66" s="220">
        <v>35</v>
      </c>
      <c r="P66" s="220">
        <v>0</v>
      </c>
      <c r="Q66" s="137">
        <f>SUM(N66:P66)</f>
        <v>62</v>
      </c>
      <c r="R66" s="226">
        <v>34</v>
      </c>
      <c r="S66" s="220">
        <v>37</v>
      </c>
      <c r="T66" s="220">
        <v>0</v>
      </c>
      <c r="U66" s="227">
        <f>SUM(R66:T66)</f>
        <v>71</v>
      </c>
      <c r="V66" s="219">
        <v>0</v>
      </c>
      <c r="W66" s="220">
        <v>0</v>
      </c>
      <c r="X66" s="220">
        <v>0</v>
      </c>
      <c r="Y66" s="137">
        <f>SUM(V66:X66)</f>
        <v>0</v>
      </c>
      <c r="Z66" s="197">
        <f t="shared" si="9"/>
        <v>61</v>
      </c>
      <c r="AA66" s="198">
        <f t="shared" si="10"/>
        <v>72</v>
      </c>
      <c r="AB66" s="198">
        <f t="shared" si="11"/>
        <v>0</v>
      </c>
      <c r="AC66" s="199">
        <f t="shared" si="12"/>
        <v>133</v>
      </c>
    </row>
    <row r="67" spans="1:29" ht="26.1" customHeight="1" x14ac:dyDescent="0.35">
      <c r="A67" s="905"/>
      <c r="B67" s="908"/>
      <c r="C67" s="908"/>
      <c r="D67" s="911"/>
      <c r="E67" s="885"/>
      <c r="F67" s="889"/>
      <c r="G67" s="887"/>
      <c r="H67" s="829"/>
      <c r="I67" s="202" t="s">
        <v>36</v>
      </c>
      <c r="J67" s="203">
        <v>0</v>
      </c>
      <c r="K67" s="204">
        <v>0</v>
      </c>
      <c r="L67" s="204">
        <v>0</v>
      </c>
      <c r="M67" s="135">
        <f t="shared" ref="M67:M75" si="29">SUM(J67:L67)</f>
        <v>0</v>
      </c>
      <c r="N67" s="203">
        <v>43</v>
      </c>
      <c r="O67" s="204">
        <v>16</v>
      </c>
      <c r="P67" s="204">
        <v>0</v>
      </c>
      <c r="Q67" s="135">
        <f t="shared" ref="Q67:Q85" si="30">SUM(N67:P67)</f>
        <v>59</v>
      </c>
      <c r="R67" s="205">
        <v>73</v>
      </c>
      <c r="S67" s="204">
        <v>27</v>
      </c>
      <c r="T67" s="204">
        <v>0</v>
      </c>
      <c r="U67" s="206">
        <f t="shared" ref="U67:U85" si="31">SUM(R67:T67)</f>
        <v>100</v>
      </c>
      <c r="V67" s="203">
        <v>0</v>
      </c>
      <c r="W67" s="204">
        <v>0</v>
      </c>
      <c r="X67" s="204">
        <v>0</v>
      </c>
      <c r="Y67" s="135">
        <f t="shared" ref="Y67:Y75" si="32">SUM(V67:X67)</f>
        <v>0</v>
      </c>
      <c r="Z67" s="203">
        <f t="shared" si="9"/>
        <v>116</v>
      </c>
      <c r="AA67" s="204">
        <f t="shared" si="10"/>
        <v>43</v>
      </c>
      <c r="AB67" s="204">
        <f t="shared" si="11"/>
        <v>0</v>
      </c>
      <c r="AC67" s="135">
        <f t="shared" si="12"/>
        <v>159</v>
      </c>
    </row>
    <row r="68" spans="1:29" ht="26.1" customHeight="1" x14ac:dyDescent="0.35">
      <c r="A68" s="905"/>
      <c r="B68" s="908"/>
      <c r="C68" s="908"/>
      <c r="D68" s="911"/>
      <c r="E68" s="885"/>
      <c r="F68" s="889"/>
      <c r="G68" s="887"/>
      <c r="H68" s="829"/>
      <c r="I68" s="202" t="s">
        <v>37</v>
      </c>
      <c r="J68" s="203">
        <v>2</v>
      </c>
      <c r="K68" s="204">
        <v>2</v>
      </c>
      <c r="L68" s="204">
        <v>0</v>
      </c>
      <c r="M68" s="135">
        <f t="shared" si="29"/>
        <v>4</v>
      </c>
      <c r="N68" s="203">
        <v>57</v>
      </c>
      <c r="O68" s="204">
        <v>14</v>
      </c>
      <c r="P68" s="204">
        <v>0</v>
      </c>
      <c r="Q68" s="135">
        <f t="shared" si="30"/>
        <v>71</v>
      </c>
      <c r="R68" s="205">
        <v>81</v>
      </c>
      <c r="S68" s="204">
        <v>29</v>
      </c>
      <c r="T68" s="204">
        <v>0</v>
      </c>
      <c r="U68" s="206">
        <f t="shared" si="31"/>
        <v>110</v>
      </c>
      <c r="V68" s="203">
        <v>0</v>
      </c>
      <c r="W68" s="204">
        <v>0</v>
      </c>
      <c r="X68" s="204">
        <v>0</v>
      </c>
      <c r="Y68" s="135">
        <f t="shared" si="32"/>
        <v>0</v>
      </c>
      <c r="Z68" s="203">
        <f t="shared" si="9"/>
        <v>140</v>
      </c>
      <c r="AA68" s="204">
        <f t="shared" si="10"/>
        <v>45</v>
      </c>
      <c r="AB68" s="204">
        <f t="shared" si="11"/>
        <v>0</v>
      </c>
      <c r="AC68" s="135">
        <f t="shared" si="12"/>
        <v>185</v>
      </c>
    </row>
    <row r="69" spans="1:29" ht="26.1" customHeight="1" x14ac:dyDescent="0.35">
      <c r="A69" s="905"/>
      <c r="B69" s="908"/>
      <c r="C69" s="908"/>
      <c r="D69" s="911"/>
      <c r="E69" s="885"/>
      <c r="F69" s="889"/>
      <c r="G69" s="887"/>
      <c r="H69" s="829"/>
      <c r="I69" s="202" t="s">
        <v>38</v>
      </c>
      <c r="J69" s="203">
        <v>3</v>
      </c>
      <c r="K69" s="204">
        <v>0</v>
      </c>
      <c r="L69" s="204">
        <v>0</v>
      </c>
      <c r="M69" s="135">
        <f t="shared" si="29"/>
        <v>3</v>
      </c>
      <c r="N69" s="203">
        <v>90</v>
      </c>
      <c r="O69" s="204">
        <v>18</v>
      </c>
      <c r="P69" s="204">
        <v>0</v>
      </c>
      <c r="Q69" s="135">
        <f t="shared" si="30"/>
        <v>108</v>
      </c>
      <c r="R69" s="205">
        <v>140</v>
      </c>
      <c r="S69" s="204">
        <v>28</v>
      </c>
      <c r="T69" s="204">
        <v>0</v>
      </c>
      <c r="U69" s="206">
        <f t="shared" si="31"/>
        <v>168</v>
      </c>
      <c r="V69" s="203">
        <v>0</v>
      </c>
      <c r="W69" s="204">
        <v>0</v>
      </c>
      <c r="X69" s="204">
        <v>0</v>
      </c>
      <c r="Y69" s="135">
        <f t="shared" si="32"/>
        <v>0</v>
      </c>
      <c r="Z69" s="203">
        <f t="shared" si="9"/>
        <v>233</v>
      </c>
      <c r="AA69" s="204">
        <f t="shared" si="10"/>
        <v>46</v>
      </c>
      <c r="AB69" s="204">
        <f t="shared" si="11"/>
        <v>0</v>
      </c>
      <c r="AC69" s="135">
        <f t="shared" si="12"/>
        <v>279</v>
      </c>
    </row>
    <row r="70" spans="1:29" ht="26.1" customHeight="1" thickBot="1" x14ac:dyDescent="0.4">
      <c r="A70" s="905"/>
      <c r="B70" s="908"/>
      <c r="C70" s="908"/>
      <c r="D70" s="911"/>
      <c r="E70" s="885"/>
      <c r="F70" s="889"/>
      <c r="G70" s="887"/>
      <c r="H70" s="829"/>
      <c r="I70" s="207" t="s">
        <v>71</v>
      </c>
      <c r="J70" s="208">
        <v>0</v>
      </c>
      <c r="K70" s="209">
        <v>0</v>
      </c>
      <c r="L70" s="209">
        <v>0</v>
      </c>
      <c r="M70" s="210">
        <f t="shared" si="29"/>
        <v>0</v>
      </c>
      <c r="N70" s="208">
        <v>37</v>
      </c>
      <c r="O70" s="209">
        <v>5</v>
      </c>
      <c r="P70" s="209">
        <v>0</v>
      </c>
      <c r="Q70" s="210">
        <f t="shared" si="30"/>
        <v>42</v>
      </c>
      <c r="R70" s="211">
        <v>36</v>
      </c>
      <c r="S70" s="209">
        <v>10</v>
      </c>
      <c r="T70" s="209">
        <v>0</v>
      </c>
      <c r="U70" s="212">
        <f t="shared" si="31"/>
        <v>46</v>
      </c>
      <c r="V70" s="208">
        <v>0</v>
      </c>
      <c r="W70" s="209">
        <v>0</v>
      </c>
      <c r="X70" s="209">
        <v>0</v>
      </c>
      <c r="Y70" s="210">
        <f t="shared" si="32"/>
        <v>0</v>
      </c>
      <c r="Z70" s="213">
        <f t="shared" si="9"/>
        <v>73</v>
      </c>
      <c r="AA70" s="214">
        <f t="shared" si="10"/>
        <v>15</v>
      </c>
      <c r="AB70" s="214">
        <f t="shared" si="11"/>
        <v>0</v>
      </c>
      <c r="AC70" s="136">
        <f t="shared" si="12"/>
        <v>88</v>
      </c>
    </row>
    <row r="71" spans="1:29" ht="42" customHeight="1" thickBot="1" x14ac:dyDescent="0.4">
      <c r="A71" s="905"/>
      <c r="B71" s="908"/>
      <c r="C71" s="908"/>
      <c r="D71" s="911"/>
      <c r="E71" s="885"/>
      <c r="F71" s="889"/>
      <c r="G71" s="887"/>
      <c r="H71" s="830"/>
      <c r="I71" s="215" t="s">
        <v>50</v>
      </c>
      <c r="J71" s="35">
        <f>SUM(J66:J70)</f>
        <v>5</v>
      </c>
      <c r="K71" s="36">
        <f>SUM(K66:K70)</f>
        <v>2</v>
      </c>
      <c r="L71" s="36">
        <f>SUM(L66:L70)</f>
        <v>0</v>
      </c>
      <c r="M71" s="37">
        <f t="shared" si="29"/>
        <v>7</v>
      </c>
      <c r="N71" s="35">
        <f>SUM(N66:N70)</f>
        <v>254</v>
      </c>
      <c r="O71" s="36">
        <f>SUM(O66:O70)</f>
        <v>88</v>
      </c>
      <c r="P71" s="36">
        <f>SUM(P66:P70)</f>
        <v>0</v>
      </c>
      <c r="Q71" s="37">
        <f t="shared" si="30"/>
        <v>342</v>
      </c>
      <c r="R71" s="216">
        <f>SUM(R66:R70)</f>
        <v>364</v>
      </c>
      <c r="S71" s="36">
        <f>SUM(S66:S70)</f>
        <v>131</v>
      </c>
      <c r="T71" s="36">
        <f>SUM(T66:T70)</f>
        <v>0</v>
      </c>
      <c r="U71" s="217">
        <f t="shared" si="31"/>
        <v>495</v>
      </c>
      <c r="V71" s="35">
        <f>SUM(V66:V70)</f>
        <v>0</v>
      </c>
      <c r="W71" s="36">
        <f>SUM(W66:W70)</f>
        <v>0</v>
      </c>
      <c r="X71" s="36">
        <f>SUM(X66:X70)</f>
        <v>0</v>
      </c>
      <c r="Y71" s="37">
        <f t="shared" si="32"/>
        <v>0</v>
      </c>
      <c r="Z71" s="35">
        <f t="shared" si="9"/>
        <v>623</v>
      </c>
      <c r="AA71" s="36">
        <f t="shared" si="10"/>
        <v>221</v>
      </c>
      <c r="AB71" s="36">
        <f t="shared" si="11"/>
        <v>0</v>
      </c>
      <c r="AC71" s="37">
        <f t="shared" si="12"/>
        <v>844</v>
      </c>
    </row>
    <row r="72" spans="1:29" ht="26.1" customHeight="1" x14ac:dyDescent="0.35">
      <c r="A72" s="905"/>
      <c r="B72" s="908"/>
      <c r="C72" s="908"/>
      <c r="D72" s="911"/>
      <c r="E72" s="885"/>
      <c r="F72" s="889"/>
      <c r="G72" s="887"/>
      <c r="H72" s="848" t="s">
        <v>72</v>
      </c>
      <c r="I72" s="225" t="s">
        <v>19</v>
      </c>
      <c r="J72" s="219">
        <v>5</v>
      </c>
      <c r="K72" s="220">
        <v>2</v>
      </c>
      <c r="L72" s="220">
        <v>0</v>
      </c>
      <c r="M72" s="137">
        <f t="shared" si="29"/>
        <v>7</v>
      </c>
      <c r="N72" s="219">
        <v>207</v>
      </c>
      <c r="O72" s="220">
        <v>66</v>
      </c>
      <c r="P72" s="220">
        <v>0</v>
      </c>
      <c r="Q72" s="137">
        <f>SUM(N72:P72)</f>
        <v>273</v>
      </c>
      <c r="R72" s="226">
        <v>307</v>
      </c>
      <c r="S72" s="220">
        <v>0</v>
      </c>
      <c r="T72" s="220">
        <v>0</v>
      </c>
      <c r="U72" s="227">
        <f t="shared" si="31"/>
        <v>307</v>
      </c>
      <c r="V72" s="219">
        <v>0</v>
      </c>
      <c r="W72" s="220">
        <v>0</v>
      </c>
      <c r="X72" s="220">
        <v>0</v>
      </c>
      <c r="Y72" s="137">
        <f t="shared" si="32"/>
        <v>0</v>
      </c>
      <c r="Z72" s="219">
        <f t="shared" si="9"/>
        <v>519</v>
      </c>
      <c r="AA72" s="220">
        <f t="shared" si="10"/>
        <v>68</v>
      </c>
      <c r="AB72" s="220">
        <f t="shared" si="11"/>
        <v>0</v>
      </c>
      <c r="AC72" s="137">
        <f t="shared" si="12"/>
        <v>587</v>
      </c>
    </row>
    <row r="73" spans="1:29" ht="26.1" customHeight="1" x14ac:dyDescent="0.35">
      <c r="A73" s="905"/>
      <c r="B73" s="908"/>
      <c r="C73" s="908"/>
      <c r="D73" s="911"/>
      <c r="E73" s="885"/>
      <c r="F73" s="889"/>
      <c r="G73" s="887"/>
      <c r="H73" s="830"/>
      <c r="I73" s="202" t="s">
        <v>22</v>
      </c>
      <c r="J73" s="203">
        <v>0</v>
      </c>
      <c r="K73" s="204">
        <v>0</v>
      </c>
      <c r="L73" s="204">
        <v>0</v>
      </c>
      <c r="M73" s="135">
        <f t="shared" si="29"/>
        <v>0</v>
      </c>
      <c r="N73" s="203">
        <v>47</v>
      </c>
      <c r="O73" s="204">
        <v>2</v>
      </c>
      <c r="P73" s="204">
        <v>0</v>
      </c>
      <c r="Q73" s="135">
        <f t="shared" si="30"/>
        <v>49</v>
      </c>
      <c r="R73" s="205">
        <v>57</v>
      </c>
      <c r="S73" s="204">
        <v>0</v>
      </c>
      <c r="T73" s="204">
        <v>0</v>
      </c>
      <c r="U73" s="206">
        <f t="shared" si="31"/>
        <v>57</v>
      </c>
      <c r="V73" s="203">
        <v>0</v>
      </c>
      <c r="W73" s="204">
        <v>0</v>
      </c>
      <c r="X73" s="204">
        <v>0</v>
      </c>
      <c r="Y73" s="135">
        <f t="shared" si="32"/>
        <v>0</v>
      </c>
      <c r="Z73" s="203">
        <f t="shared" si="9"/>
        <v>104</v>
      </c>
      <c r="AA73" s="204">
        <f t="shared" si="10"/>
        <v>2</v>
      </c>
      <c r="AB73" s="204">
        <f t="shared" si="11"/>
        <v>0</v>
      </c>
      <c r="AC73" s="135">
        <f t="shared" si="12"/>
        <v>106</v>
      </c>
    </row>
    <row r="74" spans="1:29" ht="26.1" customHeight="1" x14ac:dyDescent="0.35">
      <c r="A74" s="905"/>
      <c r="B74" s="908"/>
      <c r="C74" s="908"/>
      <c r="D74" s="911"/>
      <c r="E74" s="885"/>
      <c r="F74" s="889"/>
      <c r="G74" s="887"/>
      <c r="H74" s="848" t="s">
        <v>20</v>
      </c>
      <c r="I74" s="202" t="s">
        <v>42</v>
      </c>
      <c r="J74" s="203">
        <v>0</v>
      </c>
      <c r="K74" s="204">
        <v>0</v>
      </c>
      <c r="L74" s="204">
        <v>0</v>
      </c>
      <c r="M74" s="135">
        <f t="shared" si="29"/>
        <v>0</v>
      </c>
      <c r="N74" s="203">
        <v>1</v>
      </c>
      <c r="O74" s="204">
        <v>1</v>
      </c>
      <c r="P74" s="204">
        <v>0</v>
      </c>
      <c r="Q74" s="135">
        <f t="shared" si="30"/>
        <v>2</v>
      </c>
      <c r="R74" s="205">
        <v>2</v>
      </c>
      <c r="S74" s="204">
        <v>0</v>
      </c>
      <c r="T74" s="204">
        <v>0</v>
      </c>
      <c r="U74" s="206">
        <f t="shared" si="31"/>
        <v>2</v>
      </c>
      <c r="V74" s="203">
        <v>0</v>
      </c>
      <c r="W74" s="204">
        <v>0</v>
      </c>
      <c r="X74" s="204">
        <v>0</v>
      </c>
      <c r="Y74" s="135">
        <f t="shared" si="32"/>
        <v>0</v>
      </c>
      <c r="Z74" s="203">
        <f t="shared" si="9"/>
        <v>3</v>
      </c>
      <c r="AA74" s="204">
        <f t="shared" si="10"/>
        <v>1</v>
      </c>
      <c r="AB74" s="204">
        <f t="shared" si="11"/>
        <v>0</v>
      </c>
      <c r="AC74" s="135">
        <f t="shared" si="12"/>
        <v>4</v>
      </c>
    </row>
    <row r="75" spans="1:29" ht="26.1" customHeight="1" thickBot="1" x14ac:dyDescent="0.4">
      <c r="A75" s="905"/>
      <c r="B75" s="908"/>
      <c r="C75" s="908"/>
      <c r="D75" s="911"/>
      <c r="E75" s="885"/>
      <c r="F75" s="889"/>
      <c r="G75" s="887"/>
      <c r="H75" s="830"/>
      <c r="I75" s="202" t="s">
        <v>21</v>
      </c>
      <c r="J75" s="208">
        <v>0</v>
      </c>
      <c r="K75" s="209">
        <v>0</v>
      </c>
      <c r="L75" s="209">
        <v>0</v>
      </c>
      <c r="M75" s="210">
        <f t="shared" si="29"/>
        <v>0</v>
      </c>
      <c r="N75" s="208">
        <v>0</v>
      </c>
      <c r="O75" s="209">
        <v>0</v>
      </c>
      <c r="P75" s="209">
        <v>0</v>
      </c>
      <c r="Q75" s="210">
        <f t="shared" si="30"/>
        <v>0</v>
      </c>
      <c r="R75" s="211">
        <v>1</v>
      </c>
      <c r="S75" s="209">
        <v>0</v>
      </c>
      <c r="T75" s="209">
        <v>0</v>
      </c>
      <c r="U75" s="212">
        <f t="shared" si="31"/>
        <v>1</v>
      </c>
      <c r="V75" s="208">
        <v>0</v>
      </c>
      <c r="W75" s="209">
        <v>0</v>
      </c>
      <c r="X75" s="209">
        <v>0</v>
      </c>
      <c r="Y75" s="210">
        <f t="shared" si="32"/>
        <v>0</v>
      </c>
      <c r="Z75" s="213">
        <f t="shared" si="9"/>
        <v>1</v>
      </c>
      <c r="AA75" s="214">
        <f t="shared" si="10"/>
        <v>0</v>
      </c>
      <c r="AB75" s="214">
        <f t="shared" si="11"/>
        <v>0</v>
      </c>
      <c r="AC75" s="136">
        <f t="shared" si="12"/>
        <v>1</v>
      </c>
    </row>
    <row r="76" spans="1:29" ht="26.1" customHeight="1" x14ac:dyDescent="0.35">
      <c r="A76" s="905"/>
      <c r="B76" s="908"/>
      <c r="C76" s="908"/>
      <c r="D76" s="911"/>
      <c r="E76" s="885" t="s">
        <v>103</v>
      </c>
      <c r="F76" s="889">
        <v>500</v>
      </c>
      <c r="G76" s="887" t="s">
        <v>101</v>
      </c>
      <c r="H76" s="828" t="s">
        <v>17</v>
      </c>
      <c r="I76" s="196" t="s">
        <v>69</v>
      </c>
      <c r="J76" s="254">
        <v>0</v>
      </c>
      <c r="K76" s="249">
        <v>2</v>
      </c>
      <c r="L76" s="249">
        <v>0</v>
      </c>
      <c r="M76" s="255">
        <f>SUM(J76:L76)</f>
        <v>2</v>
      </c>
      <c r="N76" s="275">
        <v>50</v>
      </c>
      <c r="O76" s="233">
        <v>72</v>
      </c>
      <c r="P76" s="234">
        <v>0</v>
      </c>
      <c r="Q76" s="266">
        <f t="shared" si="30"/>
        <v>122</v>
      </c>
      <c r="R76" s="265">
        <v>48</v>
      </c>
      <c r="S76" s="233">
        <v>73</v>
      </c>
      <c r="T76" s="232">
        <v>0</v>
      </c>
      <c r="U76" s="266">
        <f t="shared" si="31"/>
        <v>121</v>
      </c>
      <c r="V76" s="287">
        <v>0</v>
      </c>
      <c r="W76" s="288">
        <v>0</v>
      </c>
      <c r="X76" s="248">
        <v>0</v>
      </c>
      <c r="Y76" s="255">
        <f>SUM(V76:X76)</f>
        <v>0</v>
      </c>
      <c r="Z76" s="197">
        <f t="shared" ref="Z76:Z85" si="33">J76+N76+R76+V76</f>
        <v>98</v>
      </c>
      <c r="AA76" s="198">
        <f t="shared" ref="AA76:AA85" si="34">K76+O76+S76+W76</f>
        <v>147</v>
      </c>
      <c r="AB76" s="198">
        <f t="shared" ref="AB76:AB85" si="35">L76+P76+T76+X76</f>
        <v>0</v>
      </c>
      <c r="AC76" s="199">
        <f t="shared" ref="AC76:AC85" si="36">SUM(Z76:AB76)</f>
        <v>245</v>
      </c>
    </row>
    <row r="77" spans="1:29" ht="26.1" customHeight="1" x14ac:dyDescent="0.35">
      <c r="A77" s="905"/>
      <c r="B77" s="908"/>
      <c r="C77" s="908"/>
      <c r="D77" s="911"/>
      <c r="E77" s="885"/>
      <c r="F77" s="889"/>
      <c r="G77" s="887"/>
      <c r="H77" s="829"/>
      <c r="I77" s="202" t="s">
        <v>36</v>
      </c>
      <c r="J77" s="256">
        <v>2</v>
      </c>
      <c r="K77" s="250">
        <v>6</v>
      </c>
      <c r="L77" s="250">
        <v>0</v>
      </c>
      <c r="M77" s="257">
        <f t="shared" ref="M77:M85" si="37">SUM(J77:L77)</f>
        <v>8</v>
      </c>
      <c r="N77" s="276">
        <v>56</v>
      </c>
      <c r="O77" s="235">
        <v>29</v>
      </c>
      <c r="P77" s="236">
        <v>0</v>
      </c>
      <c r="Q77" s="268">
        <f t="shared" si="30"/>
        <v>85</v>
      </c>
      <c r="R77" s="267">
        <v>84</v>
      </c>
      <c r="S77" s="235">
        <v>45</v>
      </c>
      <c r="T77" s="237">
        <v>0</v>
      </c>
      <c r="U77" s="268">
        <f t="shared" si="31"/>
        <v>129</v>
      </c>
      <c r="V77" s="289">
        <v>0</v>
      </c>
      <c r="W77" s="290">
        <v>0</v>
      </c>
      <c r="X77" s="291">
        <v>0</v>
      </c>
      <c r="Y77" s="257">
        <f t="shared" ref="Y77:Y85" si="38">SUM(V77:X77)</f>
        <v>0</v>
      </c>
      <c r="Z77" s="203">
        <f t="shared" si="33"/>
        <v>142</v>
      </c>
      <c r="AA77" s="204">
        <f t="shared" si="34"/>
        <v>80</v>
      </c>
      <c r="AB77" s="204">
        <f t="shared" si="35"/>
        <v>0</v>
      </c>
      <c r="AC77" s="135">
        <f t="shared" si="36"/>
        <v>222</v>
      </c>
    </row>
    <row r="78" spans="1:29" ht="26.1" customHeight="1" x14ac:dyDescent="0.35">
      <c r="A78" s="905"/>
      <c r="B78" s="908"/>
      <c r="C78" s="908"/>
      <c r="D78" s="911"/>
      <c r="E78" s="885"/>
      <c r="F78" s="889"/>
      <c r="G78" s="887"/>
      <c r="H78" s="829"/>
      <c r="I78" s="202" t="s">
        <v>37</v>
      </c>
      <c r="J78" s="256">
        <v>1</v>
      </c>
      <c r="K78" s="250">
        <v>3</v>
      </c>
      <c r="L78" s="250">
        <v>0</v>
      </c>
      <c r="M78" s="257">
        <f t="shared" si="37"/>
        <v>4</v>
      </c>
      <c r="N78" s="276">
        <v>70</v>
      </c>
      <c r="O78" s="235">
        <v>20</v>
      </c>
      <c r="P78" s="236">
        <v>0</v>
      </c>
      <c r="Q78" s="268">
        <f t="shared" si="30"/>
        <v>90</v>
      </c>
      <c r="R78" s="267">
        <v>111</v>
      </c>
      <c r="S78" s="235">
        <v>34</v>
      </c>
      <c r="T78" s="237">
        <v>0</v>
      </c>
      <c r="U78" s="268">
        <f t="shared" si="31"/>
        <v>145</v>
      </c>
      <c r="V78" s="289">
        <v>0</v>
      </c>
      <c r="W78" s="290">
        <v>0</v>
      </c>
      <c r="X78" s="291">
        <v>0</v>
      </c>
      <c r="Y78" s="257">
        <f t="shared" si="38"/>
        <v>0</v>
      </c>
      <c r="Z78" s="203">
        <f t="shared" si="33"/>
        <v>182</v>
      </c>
      <c r="AA78" s="204">
        <f t="shared" si="34"/>
        <v>57</v>
      </c>
      <c r="AB78" s="204">
        <f t="shared" si="35"/>
        <v>0</v>
      </c>
      <c r="AC78" s="135">
        <f t="shared" si="36"/>
        <v>239</v>
      </c>
    </row>
    <row r="79" spans="1:29" ht="26.1" customHeight="1" x14ac:dyDescent="0.35">
      <c r="A79" s="905"/>
      <c r="B79" s="908"/>
      <c r="C79" s="908"/>
      <c r="D79" s="911"/>
      <c r="E79" s="885"/>
      <c r="F79" s="889"/>
      <c r="G79" s="887"/>
      <c r="H79" s="829"/>
      <c r="I79" s="202" t="s">
        <v>38</v>
      </c>
      <c r="J79" s="256">
        <v>0</v>
      </c>
      <c r="K79" s="250">
        <v>0</v>
      </c>
      <c r="L79" s="250">
        <v>0</v>
      </c>
      <c r="M79" s="257">
        <f t="shared" si="37"/>
        <v>0</v>
      </c>
      <c r="N79" s="276">
        <v>155</v>
      </c>
      <c r="O79" s="235">
        <v>34</v>
      </c>
      <c r="P79" s="236">
        <v>0</v>
      </c>
      <c r="Q79" s="268">
        <f t="shared" si="30"/>
        <v>189</v>
      </c>
      <c r="R79" s="267">
        <v>236</v>
      </c>
      <c r="S79" s="235">
        <v>38</v>
      </c>
      <c r="T79" s="237">
        <v>0</v>
      </c>
      <c r="U79" s="268">
        <f t="shared" si="31"/>
        <v>274</v>
      </c>
      <c r="V79" s="289">
        <v>80</v>
      </c>
      <c r="W79" s="290">
        <v>58</v>
      </c>
      <c r="X79" s="291">
        <v>0</v>
      </c>
      <c r="Y79" s="257">
        <f t="shared" si="38"/>
        <v>138</v>
      </c>
      <c r="Z79" s="203">
        <f t="shared" si="33"/>
        <v>471</v>
      </c>
      <c r="AA79" s="204">
        <f t="shared" si="34"/>
        <v>130</v>
      </c>
      <c r="AB79" s="204">
        <f t="shared" si="35"/>
        <v>0</v>
      </c>
      <c r="AC79" s="135">
        <f t="shared" si="36"/>
        <v>601</v>
      </c>
    </row>
    <row r="80" spans="1:29" ht="26.1" customHeight="1" thickBot="1" x14ac:dyDescent="0.4">
      <c r="A80" s="905"/>
      <c r="B80" s="908"/>
      <c r="C80" s="908"/>
      <c r="D80" s="911"/>
      <c r="E80" s="885"/>
      <c r="F80" s="889"/>
      <c r="G80" s="887"/>
      <c r="H80" s="829"/>
      <c r="I80" s="207" t="s">
        <v>71</v>
      </c>
      <c r="J80" s="258">
        <v>0</v>
      </c>
      <c r="K80" s="251">
        <v>0</v>
      </c>
      <c r="L80" s="251">
        <v>0</v>
      </c>
      <c r="M80" s="259">
        <f t="shared" si="37"/>
        <v>0</v>
      </c>
      <c r="N80" s="277">
        <v>38</v>
      </c>
      <c r="O80" s="241">
        <v>5</v>
      </c>
      <c r="P80" s="242">
        <v>0</v>
      </c>
      <c r="Q80" s="270">
        <f t="shared" si="30"/>
        <v>43</v>
      </c>
      <c r="R80" s="269">
        <v>40</v>
      </c>
      <c r="S80" s="241">
        <v>11</v>
      </c>
      <c r="T80" s="243">
        <v>0</v>
      </c>
      <c r="U80" s="270">
        <f t="shared" si="31"/>
        <v>51</v>
      </c>
      <c r="V80" s="292">
        <v>0</v>
      </c>
      <c r="W80" s="293">
        <v>0</v>
      </c>
      <c r="X80" s="294">
        <v>0</v>
      </c>
      <c r="Y80" s="259">
        <f t="shared" si="38"/>
        <v>0</v>
      </c>
      <c r="Z80" s="213">
        <f t="shared" si="33"/>
        <v>78</v>
      </c>
      <c r="AA80" s="214">
        <f t="shared" si="34"/>
        <v>16</v>
      </c>
      <c r="AB80" s="214">
        <f t="shared" si="35"/>
        <v>0</v>
      </c>
      <c r="AC80" s="136">
        <f t="shared" si="36"/>
        <v>94</v>
      </c>
    </row>
    <row r="81" spans="1:29" ht="43.5" customHeight="1" thickBot="1" x14ac:dyDescent="0.4">
      <c r="A81" s="905"/>
      <c r="B81" s="908"/>
      <c r="C81" s="908"/>
      <c r="D81" s="911"/>
      <c r="E81" s="885"/>
      <c r="F81" s="889"/>
      <c r="G81" s="887"/>
      <c r="H81" s="830"/>
      <c r="I81" s="247" t="s">
        <v>50</v>
      </c>
      <c r="J81" s="280">
        <v>3</v>
      </c>
      <c r="K81" s="281">
        <f t="shared" ref="K81:L81" si="39">SUM(K76:K80)</f>
        <v>11</v>
      </c>
      <c r="L81" s="281">
        <f t="shared" si="39"/>
        <v>0</v>
      </c>
      <c r="M81" s="282">
        <f t="shared" si="37"/>
        <v>14</v>
      </c>
      <c r="N81" s="283">
        <f>SUM(N76:N80)</f>
        <v>369</v>
      </c>
      <c r="O81" s="284">
        <f>SUM(O76:O80)</f>
        <v>160</v>
      </c>
      <c r="P81" s="285">
        <f>SUM(P76:P80)</f>
        <v>0</v>
      </c>
      <c r="Q81" s="286">
        <f t="shared" si="30"/>
        <v>529</v>
      </c>
      <c r="R81" s="283">
        <f>SUM(R76:R80)</f>
        <v>519</v>
      </c>
      <c r="S81" s="284">
        <f>SUM(S76:S80)</f>
        <v>201</v>
      </c>
      <c r="T81" s="285">
        <f>SUM(T76:T80)</f>
        <v>0</v>
      </c>
      <c r="U81" s="286">
        <f t="shared" si="31"/>
        <v>720</v>
      </c>
      <c r="V81" s="280">
        <f>SUM(V76:V80)</f>
        <v>80</v>
      </c>
      <c r="W81" s="281">
        <f>SUM(W76:W80)</f>
        <v>58</v>
      </c>
      <c r="X81" s="281">
        <v>0</v>
      </c>
      <c r="Y81" s="282">
        <f t="shared" si="38"/>
        <v>138</v>
      </c>
      <c r="Z81" s="17">
        <f t="shared" si="33"/>
        <v>971</v>
      </c>
      <c r="AA81" s="18">
        <f t="shared" si="34"/>
        <v>430</v>
      </c>
      <c r="AB81" s="18">
        <f t="shared" si="35"/>
        <v>0</v>
      </c>
      <c r="AC81" s="19">
        <f t="shared" si="36"/>
        <v>1401</v>
      </c>
    </row>
    <row r="82" spans="1:29" ht="26.1" customHeight="1" x14ac:dyDescent="0.35">
      <c r="A82" s="905"/>
      <c r="B82" s="908"/>
      <c r="C82" s="908"/>
      <c r="D82" s="911"/>
      <c r="E82" s="885"/>
      <c r="F82" s="889"/>
      <c r="G82" s="887"/>
      <c r="H82" s="848" t="s">
        <v>72</v>
      </c>
      <c r="I82" s="225" t="s">
        <v>19</v>
      </c>
      <c r="J82" s="260">
        <v>10</v>
      </c>
      <c r="K82" s="252">
        <v>2</v>
      </c>
      <c r="L82" s="252">
        <v>0</v>
      </c>
      <c r="M82" s="261">
        <f t="shared" si="37"/>
        <v>12</v>
      </c>
      <c r="N82" s="278">
        <v>316</v>
      </c>
      <c r="O82" s="244">
        <v>135</v>
      </c>
      <c r="P82" s="245">
        <v>0</v>
      </c>
      <c r="Q82" s="272">
        <f t="shared" si="30"/>
        <v>451</v>
      </c>
      <c r="R82" s="271">
        <v>461</v>
      </c>
      <c r="S82" s="244">
        <v>175</v>
      </c>
      <c r="T82" s="246">
        <v>0</v>
      </c>
      <c r="U82" s="272">
        <f t="shared" si="31"/>
        <v>636</v>
      </c>
      <c r="V82" s="295">
        <v>0</v>
      </c>
      <c r="W82" s="296">
        <v>0</v>
      </c>
      <c r="X82" s="297">
        <v>0</v>
      </c>
      <c r="Y82" s="298">
        <f t="shared" si="38"/>
        <v>0</v>
      </c>
      <c r="Z82" s="219">
        <f t="shared" si="33"/>
        <v>787</v>
      </c>
      <c r="AA82" s="220">
        <f t="shared" si="34"/>
        <v>312</v>
      </c>
      <c r="AB82" s="220">
        <f t="shared" si="35"/>
        <v>0</v>
      </c>
      <c r="AC82" s="137">
        <f t="shared" si="36"/>
        <v>1099</v>
      </c>
    </row>
    <row r="83" spans="1:29" ht="26.1" customHeight="1" x14ac:dyDescent="0.35">
      <c r="A83" s="905"/>
      <c r="B83" s="908"/>
      <c r="C83" s="908"/>
      <c r="D83" s="911"/>
      <c r="E83" s="885"/>
      <c r="F83" s="889"/>
      <c r="G83" s="887"/>
      <c r="H83" s="830"/>
      <c r="I83" s="202" t="s">
        <v>22</v>
      </c>
      <c r="J83" s="256">
        <v>1</v>
      </c>
      <c r="K83" s="250">
        <v>1</v>
      </c>
      <c r="L83" s="250">
        <v>0</v>
      </c>
      <c r="M83" s="262">
        <f t="shared" si="37"/>
        <v>2</v>
      </c>
      <c r="N83" s="276">
        <v>53</v>
      </c>
      <c r="O83" s="235">
        <v>25</v>
      </c>
      <c r="P83" s="236">
        <v>0</v>
      </c>
      <c r="Q83" s="268">
        <f t="shared" si="30"/>
        <v>78</v>
      </c>
      <c r="R83" s="267">
        <v>58</v>
      </c>
      <c r="S83" s="235">
        <v>26</v>
      </c>
      <c r="T83" s="237">
        <v>0</v>
      </c>
      <c r="U83" s="268">
        <f t="shared" si="31"/>
        <v>84</v>
      </c>
      <c r="V83" s="289">
        <v>0</v>
      </c>
      <c r="W83" s="290">
        <v>0</v>
      </c>
      <c r="X83" s="291">
        <v>0</v>
      </c>
      <c r="Y83" s="257">
        <f t="shared" si="38"/>
        <v>0</v>
      </c>
      <c r="Z83" s="203">
        <f t="shared" si="33"/>
        <v>112</v>
      </c>
      <c r="AA83" s="204">
        <f t="shared" si="34"/>
        <v>52</v>
      </c>
      <c r="AB83" s="204">
        <f t="shared" si="35"/>
        <v>0</v>
      </c>
      <c r="AC83" s="135">
        <f t="shared" si="36"/>
        <v>164</v>
      </c>
    </row>
    <row r="84" spans="1:29" ht="26.1" customHeight="1" x14ac:dyDescent="0.35">
      <c r="A84" s="905"/>
      <c r="B84" s="908"/>
      <c r="C84" s="908"/>
      <c r="D84" s="911"/>
      <c r="E84" s="885"/>
      <c r="F84" s="889"/>
      <c r="G84" s="887"/>
      <c r="H84" s="848" t="s">
        <v>20</v>
      </c>
      <c r="I84" s="202" t="s">
        <v>42</v>
      </c>
      <c r="J84" s="256">
        <v>0</v>
      </c>
      <c r="K84" s="250">
        <v>2</v>
      </c>
      <c r="L84" s="250">
        <v>0</v>
      </c>
      <c r="M84" s="262">
        <f t="shared" si="37"/>
        <v>2</v>
      </c>
      <c r="N84" s="276">
        <v>1</v>
      </c>
      <c r="O84" s="235">
        <v>2</v>
      </c>
      <c r="P84" s="236">
        <v>0</v>
      </c>
      <c r="Q84" s="268">
        <f t="shared" si="30"/>
        <v>3</v>
      </c>
      <c r="R84" s="267">
        <v>2</v>
      </c>
      <c r="S84" s="235">
        <v>2</v>
      </c>
      <c r="T84" s="237">
        <v>0</v>
      </c>
      <c r="U84" s="268">
        <f t="shared" si="31"/>
        <v>4</v>
      </c>
      <c r="V84" s="289">
        <v>0</v>
      </c>
      <c r="W84" s="290">
        <v>0</v>
      </c>
      <c r="X84" s="291">
        <v>0</v>
      </c>
      <c r="Y84" s="257">
        <f t="shared" si="38"/>
        <v>0</v>
      </c>
      <c r="Z84" s="203">
        <f t="shared" si="33"/>
        <v>3</v>
      </c>
      <c r="AA84" s="204">
        <f t="shared" si="34"/>
        <v>6</v>
      </c>
      <c r="AB84" s="204">
        <f t="shared" si="35"/>
        <v>0</v>
      </c>
      <c r="AC84" s="135">
        <f t="shared" si="36"/>
        <v>9</v>
      </c>
    </row>
    <row r="85" spans="1:29" ht="26.1" customHeight="1" thickBot="1" x14ac:dyDescent="0.4">
      <c r="A85" s="906"/>
      <c r="B85" s="909"/>
      <c r="C85" s="909"/>
      <c r="D85" s="912"/>
      <c r="E85" s="886"/>
      <c r="F85" s="890"/>
      <c r="G85" s="888"/>
      <c r="H85" s="849"/>
      <c r="I85" s="231" t="s">
        <v>21</v>
      </c>
      <c r="J85" s="263">
        <v>1</v>
      </c>
      <c r="K85" s="253">
        <v>1</v>
      </c>
      <c r="L85" s="253">
        <v>0</v>
      </c>
      <c r="M85" s="264">
        <f t="shared" si="37"/>
        <v>2</v>
      </c>
      <c r="N85" s="279">
        <v>0</v>
      </c>
      <c r="O85" s="238">
        <v>2</v>
      </c>
      <c r="P85" s="239">
        <v>0</v>
      </c>
      <c r="Q85" s="274">
        <f t="shared" si="30"/>
        <v>2</v>
      </c>
      <c r="R85" s="273">
        <v>1</v>
      </c>
      <c r="S85" s="238">
        <v>6</v>
      </c>
      <c r="T85" s="240">
        <v>0</v>
      </c>
      <c r="U85" s="274">
        <f t="shared" si="31"/>
        <v>7</v>
      </c>
      <c r="V85" s="299">
        <v>0</v>
      </c>
      <c r="W85" s="300">
        <v>0</v>
      </c>
      <c r="X85" s="301">
        <v>0</v>
      </c>
      <c r="Y85" s="302">
        <f t="shared" si="38"/>
        <v>0</v>
      </c>
      <c r="Z85" s="213">
        <f t="shared" si="33"/>
        <v>2</v>
      </c>
      <c r="AA85" s="214">
        <f t="shared" si="34"/>
        <v>9</v>
      </c>
      <c r="AB85" s="214">
        <f t="shared" si="35"/>
        <v>0</v>
      </c>
      <c r="AC85" s="136">
        <f t="shared" si="36"/>
        <v>11</v>
      </c>
    </row>
  </sheetData>
  <protectedRanges>
    <protectedRange sqref="J22:L25 N22:P25 R22:T25 J32:L35 N32:P35 R32:T35 J42:L45 N42:P45 R42:T45 J52:L55 N52:P55 R52:T55 J62:L65 N62:P65 R62:T65 J72:L75 N72:P75 R72:T75 J82:L85 N82:P85 R82:T85 V22:X25 V32:X35 V42:X45 V52:X55 V62:X65 V72:X75" name="Rango1_3_1"/>
    <protectedRange sqref="V82:X85" name="Rango1_3"/>
  </protectedRanges>
  <mergeCells count="69">
    <mergeCell ref="G16:G25"/>
    <mergeCell ref="E16:E25"/>
    <mergeCell ref="A16:A85"/>
    <mergeCell ref="B16:B85"/>
    <mergeCell ref="C16:C85"/>
    <mergeCell ref="D16:D85"/>
    <mergeCell ref="E26:E35"/>
    <mergeCell ref="G26:G35"/>
    <mergeCell ref="E46:E55"/>
    <mergeCell ref="G46:G55"/>
    <mergeCell ref="E66:E75"/>
    <mergeCell ref="G66:G75"/>
    <mergeCell ref="F16:F25"/>
    <mergeCell ref="H16:H21"/>
    <mergeCell ref="H22:H23"/>
    <mergeCell ref="H24:H25"/>
    <mergeCell ref="J14:M14"/>
    <mergeCell ref="N14:Q14"/>
    <mergeCell ref="H13:H15"/>
    <mergeCell ref="I13:I15"/>
    <mergeCell ref="J13:M13"/>
    <mergeCell ref="N13:Q13"/>
    <mergeCell ref="A9:D9"/>
    <mergeCell ref="B10:C10"/>
    <mergeCell ref="B11:C11"/>
    <mergeCell ref="G12:M12"/>
    <mergeCell ref="A13:A15"/>
    <mergeCell ref="B13:B15"/>
    <mergeCell ref="C13:C15"/>
    <mergeCell ref="D13:D15"/>
    <mergeCell ref="E13:E15"/>
    <mergeCell ref="G13:G15"/>
    <mergeCell ref="H26:H31"/>
    <mergeCell ref="H32:H33"/>
    <mergeCell ref="H34:H35"/>
    <mergeCell ref="E36:E45"/>
    <mergeCell ref="G36:G45"/>
    <mergeCell ref="H36:H41"/>
    <mergeCell ref="H42:H43"/>
    <mergeCell ref="H44:H45"/>
    <mergeCell ref="F26:F35"/>
    <mergeCell ref="F36:F45"/>
    <mergeCell ref="H46:H51"/>
    <mergeCell ref="H52:H53"/>
    <mergeCell ref="H54:H55"/>
    <mergeCell ref="E56:E65"/>
    <mergeCell ref="G56:G65"/>
    <mergeCell ref="H56:H61"/>
    <mergeCell ref="H62:H63"/>
    <mergeCell ref="H64:H65"/>
    <mergeCell ref="F46:F55"/>
    <mergeCell ref="F56:F65"/>
    <mergeCell ref="H66:H71"/>
    <mergeCell ref="H72:H73"/>
    <mergeCell ref="H74:H75"/>
    <mergeCell ref="E76:E85"/>
    <mergeCell ref="G76:G85"/>
    <mergeCell ref="H76:H81"/>
    <mergeCell ref="H82:H83"/>
    <mergeCell ref="H84:H85"/>
    <mergeCell ref="F66:F75"/>
    <mergeCell ref="F76:F85"/>
    <mergeCell ref="V13:Y13"/>
    <mergeCell ref="V14:Y14"/>
    <mergeCell ref="Z13:AC13"/>
    <mergeCell ref="Z14:AC14"/>
    <mergeCell ref="F13:F15"/>
    <mergeCell ref="R14:U14"/>
    <mergeCell ref="R13:U13"/>
  </mergeCells>
  <pageMargins left="0.7" right="0.7" top="0.75" bottom="0.75" header="0.3" footer="0.3"/>
  <pageSetup orientation="portrait" r:id="rId1"/>
  <ignoredErrors>
    <ignoredError sqref="M21 Q21 U21 Q41 Q81 U81" formula="1"/>
    <ignoredError sqref="J31:L31 N31:AC31 K41:L41 O41:P41 T41 V41:X41 L51 R51:T51 N51:P51 V51:AA51 J71:L71 N71:P71 R71:T71 V71:AC71 L61 P61 T61 V61:X61 K81:L81 R81:T81 N81:P81 V81:W81" formulaRange="1"/>
    <ignoredError sqref="M31 U41 Q51 M51 U51 M71 Q71 U71 M61 Q61 U61 M81" formula="1"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tabSelected="1" zoomScale="73" zoomScaleNormal="73" workbookViewId="0">
      <selection activeCell="M16" sqref="M16"/>
    </sheetView>
  </sheetViews>
  <sheetFormatPr baseColWidth="10" defaultRowHeight="15" x14ac:dyDescent="0.25"/>
  <cols>
    <col min="1" max="1" width="23.42578125" customWidth="1"/>
    <col min="2" max="2" width="9.7109375" customWidth="1"/>
    <col min="3" max="3" width="16.5703125" customWidth="1"/>
    <col min="4" max="4" width="20.5703125" customWidth="1"/>
    <col min="5" max="5" width="17.140625" customWidth="1"/>
    <col min="6" max="6" width="16" customWidth="1"/>
    <col min="10" max="10" width="16.7109375" customWidth="1"/>
    <col min="11" max="11" width="8.28515625" customWidth="1"/>
    <col min="12" max="12" width="9.7109375" customWidth="1"/>
    <col min="13" max="13" width="9.28515625" customWidth="1"/>
    <col min="14" max="14" width="9.7109375" customWidth="1"/>
  </cols>
  <sheetData>
    <row r="1" spans="1:22" x14ac:dyDescent="0.25">
      <c r="A1" s="918" t="s">
        <v>221</v>
      </c>
      <c r="B1" s="918"/>
      <c r="C1" s="918"/>
      <c r="D1" s="918"/>
      <c r="E1" s="918"/>
      <c r="F1" s="918"/>
      <c r="G1" s="918"/>
      <c r="H1" s="918"/>
      <c r="I1" s="918"/>
      <c r="J1" s="918"/>
      <c r="K1" s="918"/>
      <c r="L1" s="918"/>
      <c r="M1" s="918"/>
      <c r="N1" s="918"/>
      <c r="O1" s="918"/>
      <c r="P1" s="918"/>
      <c r="Q1" s="918"/>
      <c r="R1" s="918"/>
      <c r="S1" s="918"/>
      <c r="T1" s="918"/>
      <c r="U1" s="918"/>
      <c r="V1" s="918"/>
    </row>
    <row r="2" spans="1:22" x14ac:dyDescent="0.25">
      <c r="A2" s="918" t="s">
        <v>222</v>
      </c>
      <c r="B2" s="918"/>
      <c r="C2" s="918"/>
      <c r="D2" s="918"/>
      <c r="E2" s="918"/>
      <c r="F2" s="918"/>
      <c r="G2" s="918"/>
      <c r="H2" s="918"/>
      <c r="I2" s="918"/>
      <c r="J2" s="918"/>
      <c r="K2" s="918"/>
      <c r="L2" s="918"/>
      <c r="M2" s="918"/>
      <c r="N2" s="918"/>
      <c r="O2" s="918"/>
      <c r="P2" s="918"/>
      <c r="Q2" s="918"/>
      <c r="R2" s="918"/>
      <c r="S2" s="918"/>
      <c r="T2" s="918"/>
      <c r="U2" s="918"/>
      <c r="V2" s="918"/>
    </row>
    <row r="3" spans="1:22" x14ac:dyDescent="0.25">
      <c r="A3" s="918" t="s">
        <v>223</v>
      </c>
      <c r="B3" s="918"/>
      <c r="C3" s="918"/>
      <c r="D3" s="918"/>
      <c r="E3" s="918"/>
      <c r="F3" s="918"/>
      <c r="G3" s="918"/>
      <c r="H3" s="918"/>
      <c r="I3" s="918"/>
      <c r="J3" s="918"/>
      <c r="K3" s="918"/>
      <c r="L3" s="918"/>
      <c r="M3" s="918"/>
      <c r="N3" s="918"/>
      <c r="O3" s="918"/>
      <c r="P3" s="918"/>
      <c r="Q3" s="918"/>
      <c r="R3" s="918"/>
      <c r="S3" s="918"/>
      <c r="T3" s="918"/>
      <c r="U3" s="918"/>
      <c r="V3" s="918"/>
    </row>
    <row r="4" spans="1:22" x14ac:dyDescent="0.25">
      <c r="A4" s="303"/>
      <c r="B4" s="303"/>
      <c r="C4" s="303"/>
      <c r="D4" s="303"/>
      <c r="E4" s="303"/>
      <c r="F4" s="303"/>
      <c r="G4" s="303"/>
      <c r="H4" s="303"/>
      <c r="I4" s="303"/>
      <c r="J4" s="303"/>
      <c r="K4" s="303"/>
      <c r="L4" s="303"/>
      <c r="M4" s="303"/>
      <c r="N4" s="303"/>
      <c r="O4" s="303"/>
      <c r="P4" s="303"/>
      <c r="Q4" s="303"/>
      <c r="R4" s="303"/>
      <c r="S4" s="303"/>
      <c r="T4" s="303"/>
      <c r="U4" s="303"/>
      <c r="V4" s="303"/>
    </row>
    <row r="5" spans="1:22" ht="15.75" thickBot="1" x14ac:dyDescent="0.3">
      <c r="A5" s="304"/>
      <c r="B5" s="304"/>
      <c r="C5" s="304"/>
      <c r="D5" s="304"/>
      <c r="E5" s="304"/>
      <c r="F5" s="304"/>
      <c r="G5" s="304"/>
      <c r="H5" s="304"/>
      <c r="I5" s="304"/>
      <c r="J5" s="304"/>
      <c r="K5" s="304"/>
      <c r="L5" s="304"/>
      <c r="M5" s="304"/>
      <c r="N5" s="304"/>
      <c r="O5" s="304"/>
      <c r="P5" s="304"/>
      <c r="Q5" s="304"/>
      <c r="R5" s="304"/>
      <c r="S5" s="304"/>
      <c r="T5" s="304"/>
      <c r="U5" s="304"/>
      <c r="V5" s="304"/>
    </row>
    <row r="6" spans="1:22" x14ac:dyDescent="0.25">
      <c r="A6" s="919" t="s">
        <v>0</v>
      </c>
      <c r="B6" s="920"/>
      <c r="C6" s="921"/>
      <c r="D6" s="922"/>
      <c r="E6" s="303"/>
      <c r="F6" s="303"/>
      <c r="G6" s="303"/>
      <c r="H6" s="303"/>
      <c r="I6" s="303"/>
      <c r="J6" s="303"/>
      <c r="K6" s="303"/>
      <c r="L6" s="303"/>
      <c r="M6" s="303"/>
      <c r="N6" s="303"/>
      <c r="O6" s="304"/>
      <c r="P6" s="304"/>
      <c r="Q6" s="304"/>
      <c r="R6" s="304"/>
      <c r="S6" s="304"/>
      <c r="T6" s="304"/>
      <c r="U6" s="304"/>
      <c r="V6" s="304"/>
    </row>
    <row r="7" spans="1:22" ht="40.5" x14ac:dyDescent="0.25">
      <c r="A7" s="305" t="s">
        <v>1</v>
      </c>
      <c r="B7" s="923" t="s">
        <v>2</v>
      </c>
      <c r="C7" s="924"/>
      <c r="D7" s="306" t="s">
        <v>3</v>
      </c>
      <c r="E7" s="303"/>
      <c r="F7" s="303"/>
      <c r="G7" s="303"/>
      <c r="H7" s="303"/>
      <c r="I7" s="303"/>
      <c r="J7" s="303"/>
      <c r="K7" s="303"/>
      <c r="L7" s="303"/>
      <c r="M7" s="303"/>
      <c r="N7" s="303"/>
      <c r="O7" s="304"/>
      <c r="P7" s="304"/>
      <c r="Q7" s="304"/>
      <c r="R7" s="304"/>
      <c r="S7" s="304"/>
      <c r="T7" s="304"/>
      <c r="U7" s="304"/>
      <c r="V7" s="304"/>
    </row>
    <row r="8" spans="1:22" ht="15.75" thickBot="1" x14ac:dyDescent="0.3">
      <c r="A8" s="307" t="s">
        <v>224</v>
      </c>
      <c r="B8" s="925" t="s">
        <v>225</v>
      </c>
      <c r="C8" s="926"/>
      <c r="D8" s="308" t="s">
        <v>226</v>
      </c>
      <c r="E8" s="304"/>
      <c r="F8" s="304"/>
      <c r="G8" s="304"/>
      <c r="H8" s="304"/>
      <c r="I8" s="304"/>
      <c r="J8" s="304"/>
      <c r="K8" s="304"/>
      <c r="L8" s="304"/>
      <c r="M8" s="304"/>
      <c r="N8" s="304"/>
      <c r="O8" s="304"/>
      <c r="P8" s="304"/>
      <c r="Q8" s="304"/>
      <c r="R8" s="304"/>
      <c r="S8" s="304"/>
      <c r="T8" s="304"/>
      <c r="U8" s="304"/>
      <c r="V8" s="304"/>
    </row>
    <row r="9" spans="1:22" ht="15.75" thickBot="1" x14ac:dyDescent="0.3">
      <c r="I9" s="309"/>
    </row>
    <row r="10" spans="1:22" ht="27" thickBot="1" x14ac:dyDescent="0.3">
      <c r="A10" s="557" t="s">
        <v>227</v>
      </c>
      <c r="B10" s="558"/>
      <c r="C10" s="558"/>
      <c r="D10" s="558"/>
      <c r="E10" s="558"/>
      <c r="F10" s="558"/>
      <c r="G10" s="558"/>
      <c r="H10" s="558"/>
      <c r="I10" s="558"/>
      <c r="J10" s="936"/>
      <c r="K10" s="937">
        <v>2022</v>
      </c>
      <c r="L10" s="938"/>
      <c r="M10" s="938"/>
      <c r="N10" s="938"/>
      <c r="O10" s="938"/>
      <c r="P10" s="938"/>
      <c r="Q10" s="938"/>
      <c r="R10" s="938"/>
      <c r="S10" s="938"/>
      <c r="T10" s="938"/>
      <c r="U10" s="938"/>
      <c r="V10" s="938"/>
    </row>
    <row r="11" spans="1:22" x14ac:dyDescent="0.25">
      <c r="A11" s="939" t="s">
        <v>4</v>
      </c>
      <c r="B11" s="939" t="s">
        <v>5</v>
      </c>
      <c r="C11" s="939" t="s">
        <v>6</v>
      </c>
      <c r="D11" s="939" t="s">
        <v>7</v>
      </c>
      <c r="E11" s="941" t="s">
        <v>8</v>
      </c>
      <c r="F11" s="927" t="s">
        <v>228</v>
      </c>
      <c r="G11" s="927" t="s">
        <v>27</v>
      </c>
      <c r="H11" s="927" t="s">
        <v>9</v>
      </c>
      <c r="I11" s="927" t="s">
        <v>10</v>
      </c>
      <c r="J11" s="927" t="s">
        <v>11</v>
      </c>
      <c r="K11" s="930" t="s">
        <v>12</v>
      </c>
      <c r="L11" s="931"/>
      <c r="M11" s="931"/>
      <c r="N11" s="932"/>
      <c r="O11" s="930" t="s">
        <v>13</v>
      </c>
      <c r="P11" s="931"/>
      <c r="Q11" s="931"/>
      <c r="R11" s="932"/>
      <c r="S11" s="930" t="s">
        <v>14</v>
      </c>
      <c r="T11" s="931"/>
      <c r="U11" s="931"/>
      <c r="V11" s="932"/>
    </row>
    <row r="12" spans="1:22" x14ac:dyDescent="0.25">
      <c r="A12" s="940"/>
      <c r="B12" s="940"/>
      <c r="C12" s="940"/>
      <c r="D12" s="940"/>
      <c r="E12" s="942"/>
      <c r="F12" s="928"/>
      <c r="G12" s="928"/>
      <c r="H12" s="928"/>
      <c r="I12" s="928"/>
      <c r="J12" s="928"/>
      <c r="K12" s="933" t="s">
        <v>15</v>
      </c>
      <c r="L12" s="934"/>
      <c r="M12" s="934"/>
      <c r="N12" s="935"/>
      <c r="O12" s="933" t="s">
        <v>15</v>
      </c>
      <c r="P12" s="934"/>
      <c r="Q12" s="934"/>
      <c r="R12" s="935"/>
      <c r="S12" s="933" t="s">
        <v>15</v>
      </c>
      <c r="T12" s="934"/>
      <c r="U12" s="934"/>
      <c r="V12" s="935"/>
    </row>
    <row r="13" spans="1:22" x14ac:dyDescent="0.25">
      <c r="A13" s="940"/>
      <c r="B13" s="940"/>
      <c r="C13" s="940"/>
      <c r="D13" s="940"/>
      <c r="E13" s="942"/>
      <c r="F13" s="928"/>
      <c r="G13" s="928"/>
      <c r="H13" s="929"/>
      <c r="I13" s="929"/>
      <c r="J13" s="929"/>
      <c r="K13" s="310" t="s">
        <v>229</v>
      </c>
      <c r="L13" s="311" t="s">
        <v>230</v>
      </c>
      <c r="M13" s="311" t="s">
        <v>231</v>
      </c>
      <c r="N13" s="312" t="s">
        <v>16</v>
      </c>
      <c r="O13" s="310" t="s">
        <v>229</v>
      </c>
      <c r="P13" s="311" t="s">
        <v>230</v>
      </c>
      <c r="Q13" s="313" t="s">
        <v>231</v>
      </c>
      <c r="R13" s="314" t="s">
        <v>16</v>
      </c>
      <c r="S13" s="310" t="s">
        <v>229</v>
      </c>
      <c r="T13" s="311" t="s">
        <v>230</v>
      </c>
      <c r="U13" s="313" t="s">
        <v>231</v>
      </c>
      <c r="V13" s="314" t="s">
        <v>16</v>
      </c>
    </row>
    <row r="14" spans="1:22" ht="25.5" x14ac:dyDescent="0.25">
      <c r="A14" s="552" t="s">
        <v>232</v>
      </c>
      <c r="B14" s="552">
        <v>15504</v>
      </c>
      <c r="C14" s="552" t="s">
        <v>233</v>
      </c>
      <c r="D14" s="552" t="s">
        <v>234</v>
      </c>
      <c r="E14" s="552" t="s">
        <v>235</v>
      </c>
      <c r="F14" s="552" t="s">
        <v>236</v>
      </c>
      <c r="G14" s="552" t="s">
        <v>23</v>
      </c>
      <c r="H14" s="567">
        <v>200</v>
      </c>
      <c r="I14" s="552" t="s">
        <v>17</v>
      </c>
      <c r="J14" s="315" t="s">
        <v>237</v>
      </c>
      <c r="K14" s="316">
        <v>0</v>
      </c>
      <c r="L14" s="316">
        <v>0</v>
      </c>
      <c r="M14" s="316">
        <v>0</v>
      </c>
      <c r="N14" s="316">
        <v>0</v>
      </c>
      <c r="O14" s="316">
        <v>0</v>
      </c>
      <c r="P14" s="316">
        <v>0</v>
      </c>
      <c r="Q14" s="316">
        <v>0</v>
      </c>
      <c r="R14" s="316">
        <v>0</v>
      </c>
      <c r="S14" s="316">
        <f>SUM(P14:Q14)</f>
        <v>0</v>
      </c>
      <c r="T14" s="316">
        <v>0</v>
      </c>
      <c r="U14" s="316">
        <v>0</v>
      </c>
      <c r="V14" s="317">
        <v>0</v>
      </c>
    </row>
    <row r="15" spans="1:22" ht="30" x14ac:dyDescent="0.25">
      <c r="A15" s="552"/>
      <c r="B15" s="552"/>
      <c r="C15" s="552"/>
      <c r="D15" s="552"/>
      <c r="E15" s="552"/>
      <c r="F15" s="552"/>
      <c r="G15" s="552"/>
      <c r="H15" s="584"/>
      <c r="I15" s="552"/>
      <c r="J15" s="318" t="s">
        <v>238</v>
      </c>
      <c r="K15" s="319">
        <v>0</v>
      </c>
      <c r="L15" s="319">
        <v>0</v>
      </c>
      <c r="M15" s="319">
        <v>0</v>
      </c>
      <c r="N15" s="319">
        <v>0</v>
      </c>
      <c r="O15" s="319">
        <v>5</v>
      </c>
      <c r="P15" s="319">
        <v>3</v>
      </c>
      <c r="Q15" s="319">
        <v>0</v>
      </c>
      <c r="R15" s="319">
        <f>SUM(O15:Q15)</f>
        <v>8</v>
      </c>
      <c r="S15" s="319">
        <v>0</v>
      </c>
      <c r="T15" s="319">
        <v>0</v>
      </c>
      <c r="U15" s="319">
        <v>0</v>
      </c>
      <c r="V15" s="320">
        <v>0</v>
      </c>
    </row>
    <row r="16" spans="1:22" ht="30" x14ac:dyDescent="0.25">
      <c r="A16" s="552"/>
      <c r="B16" s="552"/>
      <c r="C16" s="552"/>
      <c r="D16" s="552"/>
      <c r="E16" s="552"/>
      <c r="F16" s="552"/>
      <c r="G16" s="552"/>
      <c r="H16" s="584"/>
      <c r="I16" s="552"/>
      <c r="J16" s="318" t="s">
        <v>239</v>
      </c>
      <c r="K16" s="319">
        <v>0</v>
      </c>
      <c r="L16" s="319">
        <v>0</v>
      </c>
      <c r="M16" s="319">
        <v>0</v>
      </c>
      <c r="N16" s="319">
        <v>0</v>
      </c>
      <c r="O16" s="319">
        <v>11</v>
      </c>
      <c r="P16" s="319">
        <v>9</v>
      </c>
      <c r="Q16" s="319">
        <v>0</v>
      </c>
      <c r="R16" s="321">
        <f>SUM(O16:Q16)</f>
        <v>20</v>
      </c>
      <c r="S16" s="319">
        <v>0</v>
      </c>
      <c r="T16" s="319">
        <v>0</v>
      </c>
      <c r="U16" s="319">
        <v>0</v>
      </c>
      <c r="V16" s="322">
        <v>0</v>
      </c>
    </row>
    <row r="17" spans="1:22" ht="30" x14ac:dyDescent="0.25">
      <c r="A17" s="552"/>
      <c r="B17" s="552"/>
      <c r="C17" s="552"/>
      <c r="D17" s="552"/>
      <c r="E17" s="552"/>
      <c r="F17" s="552"/>
      <c r="G17" s="552"/>
      <c r="H17" s="584"/>
      <c r="I17" s="552"/>
      <c r="J17" s="318" t="s">
        <v>240</v>
      </c>
      <c r="K17" s="319">
        <v>0</v>
      </c>
      <c r="L17" s="319">
        <v>0</v>
      </c>
      <c r="M17" s="319">
        <v>0</v>
      </c>
      <c r="N17" s="319">
        <v>0</v>
      </c>
      <c r="O17" s="319">
        <v>13</v>
      </c>
      <c r="P17" s="319">
        <v>9</v>
      </c>
      <c r="Q17" s="319">
        <v>0</v>
      </c>
      <c r="R17" s="321">
        <f>SUM(O17:Q17)</f>
        <v>22</v>
      </c>
      <c r="S17" s="319">
        <v>0</v>
      </c>
      <c r="T17" s="319">
        <v>0</v>
      </c>
      <c r="U17" s="319">
        <v>0</v>
      </c>
      <c r="V17" s="322">
        <v>0</v>
      </c>
    </row>
    <row r="18" spans="1:22" ht="30" x14ac:dyDescent="0.25">
      <c r="A18" s="552"/>
      <c r="B18" s="552"/>
      <c r="C18" s="552"/>
      <c r="D18" s="552"/>
      <c r="E18" s="552"/>
      <c r="F18" s="552"/>
      <c r="G18" s="552"/>
      <c r="H18" s="584"/>
      <c r="I18" s="552"/>
      <c r="J18" s="318" t="s">
        <v>241</v>
      </c>
      <c r="K18" s="319">
        <v>0</v>
      </c>
      <c r="L18" s="319">
        <v>0</v>
      </c>
      <c r="M18" s="319">
        <v>0</v>
      </c>
      <c r="N18" s="319">
        <f>SUM(K18:M18)</f>
        <v>0</v>
      </c>
      <c r="O18" s="319">
        <v>0</v>
      </c>
      <c r="P18" s="319">
        <v>0</v>
      </c>
      <c r="Q18" s="319">
        <v>0</v>
      </c>
      <c r="R18" s="319">
        <f t="shared" ref="R18:T18" si="0">SUM(O18:Q18)</f>
        <v>0</v>
      </c>
      <c r="S18" s="319">
        <f t="shared" si="0"/>
        <v>0</v>
      </c>
      <c r="T18" s="319">
        <f t="shared" si="0"/>
        <v>0</v>
      </c>
      <c r="U18" s="319">
        <v>0</v>
      </c>
      <c r="V18" s="320">
        <f>SUM(S18:U18)</f>
        <v>0</v>
      </c>
    </row>
    <row r="19" spans="1:22" ht="45" x14ac:dyDescent="0.25">
      <c r="A19" s="552"/>
      <c r="B19" s="552"/>
      <c r="C19" s="552"/>
      <c r="D19" s="552"/>
      <c r="E19" s="552"/>
      <c r="F19" s="552"/>
      <c r="G19" s="552"/>
      <c r="H19" s="584"/>
      <c r="I19" s="552"/>
      <c r="J19" s="323" t="s">
        <v>242</v>
      </c>
      <c r="K19" s="324">
        <v>0</v>
      </c>
      <c r="L19" s="324">
        <v>0</v>
      </c>
      <c r="M19" s="324">
        <v>0</v>
      </c>
      <c r="N19" s="325">
        <v>0</v>
      </c>
      <c r="O19" s="324">
        <f>SUM(O16:O18)</f>
        <v>24</v>
      </c>
      <c r="P19" s="324">
        <f>SUM(P16:P18)</f>
        <v>18</v>
      </c>
      <c r="Q19" s="324">
        <v>0</v>
      </c>
      <c r="R19" s="326">
        <v>50</v>
      </c>
      <c r="S19" s="324">
        <v>0</v>
      </c>
      <c r="T19" s="324">
        <v>0</v>
      </c>
      <c r="U19" s="324">
        <v>0</v>
      </c>
      <c r="V19" s="327">
        <v>0</v>
      </c>
    </row>
    <row r="20" spans="1:22" x14ac:dyDescent="0.25">
      <c r="A20" s="552"/>
      <c r="B20" s="552"/>
      <c r="C20" s="552"/>
      <c r="D20" s="552"/>
      <c r="E20" s="552"/>
      <c r="F20" s="552"/>
      <c r="G20" s="552"/>
      <c r="H20" s="584"/>
      <c r="I20" s="552" t="s">
        <v>18</v>
      </c>
      <c r="J20" s="318" t="s">
        <v>19</v>
      </c>
      <c r="K20" s="319">
        <v>0</v>
      </c>
      <c r="L20" s="319">
        <v>0</v>
      </c>
      <c r="M20" s="319">
        <v>0</v>
      </c>
      <c r="N20" s="319">
        <v>0</v>
      </c>
      <c r="O20" s="319">
        <v>29</v>
      </c>
      <c r="P20" s="319">
        <v>21</v>
      </c>
      <c r="Q20" s="319">
        <v>0</v>
      </c>
      <c r="R20" s="321">
        <v>50</v>
      </c>
      <c r="S20" s="319">
        <v>0</v>
      </c>
      <c r="T20" s="319">
        <v>0</v>
      </c>
      <c r="U20" s="319">
        <v>0</v>
      </c>
      <c r="V20" s="322">
        <v>0</v>
      </c>
    </row>
    <row r="21" spans="1:22" x14ac:dyDescent="0.25">
      <c r="A21" s="552"/>
      <c r="B21" s="552"/>
      <c r="C21" s="552"/>
      <c r="D21" s="552"/>
      <c r="E21" s="552"/>
      <c r="F21" s="552"/>
      <c r="G21" s="552"/>
      <c r="H21" s="584"/>
      <c r="I21" s="552"/>
      <c r="J21" s="318" t="s">
        <v>22</v>
      </c>
      <c r="K21" s="319">
        <v>0</v>
      </c>
      <c r="L21" s="319">
        <v>0</v>
      </c>
      <c r="M21" s="319">
        <v>0</v>
      </c>
      <c r="N21" s="319">
        <v>0</v>
      </c>
      <c r="O21" s="319">
        <v>0</v>
      </c>
      <c r="P21" s="319">
        <v>0</v>
      </c>
      <c r="Q21" s="319">
        <v>0</v>
      </c>
      <c r="R21" s="319">
        <v>0</v>
      </c>
      <c r="S21" s="319">
        <v>0</v>
      </c>
      <c r="T21" s="319">
        <v>0</v>
      </c>
      <c r="U21" s="319">
        <v>0</v>
      </c>
      <c r="V21" s="320">
        <v>0</v>
      </c>
    </row>
    <row r="22" spans="1:22" x14ac:dyDescent="0.25">
      <c r="A22" s="552"/>
      <c r="B22" s="552"/>
      <c r="C22" s="552"/>
      <c r="D22" s="552"/>
      <c r="E22" s="552"/>
      <c r="F22" s="552"/>
      <c r="G22" s="552"/>
      <c r="H22" s="584"/>
      <c r="I22" s="552" t="s">
        <v>20</v>
      </c>
      <c r="J22" s="318" t="s">
        <v>42</v>
      </c>
      <c r="K22" s="319">
        <v>0</v>
      </c>
      <c r="L22" s="319">
        <v>0</v>
      </c>
      <c r="M22" s="319">
        <v>0</v>
      </c>
      <c r="N22" s="319">
        <f>SUM(K22:M22)</f>
        <v>0</v>
      </c>
      <c r="O22" s="319">
        <v>0</v>
      </c>
      <c r="P22" s="319">
        <v>0</v>
      </c>
      <c r="Q22" s="319">
        <v>0</v>
      </c>
      <c r="R22" s="319">
        <f>SUM(O22:Q22)</f>
        <v>0</v>
      </c>
      <c r="S22" s="319">
        <v>0</v>
      </c>
      <c r="T22" s="319">
        <v>0</v>
      </c>
      <c r="U22" s="319">
        <v>0</v>
      </c>
      <c r="V22" s="320">
        <v>0</v>
      </c>
    </row>
    <row r="23" spans="1:22" ht="30" x14ac:dyDescent="0.25">
      <c r="A23" s="552"/>
      <c r="B23" s="552"/>
      <c r="C23" s="552"/>
      <c r="D23" s="552"/>
      <c r="E23" s="552"/>
      <c r="F23" s="552"/>
      <c r="G23" s="552"/>
      <c r="H23" s="584"/>
      <c r="I23" s="552"/>
      <c r="J23" s="318" t="s">
        <v>21</v>
      </c>
      <c r="K23" s="319">
        <v>0</v>
      </c>
      <c r="L23" s="319">
        <v>0</v>
      </c>
      <c r="M23" s="319">
        <v>0</v>
      </c>
      <c r="N23" s="319">
        <v>0</v>
      </c>
      <c r="O23" s="319">
        <v>0</v>
      </c>
      <c r="P23" s="319">
        <v>0</v>
      </c>
      <c r="Q23" s="319">
        <v>0</v>
      </c>
      <c r="R23" s="319">
        <v>0</v>
      </c>
      <c r="S23" s="319">
        <v>0</v>
      </c>
      <c r="T23" s="319">
        <v>0</v>
      </c>
      <c r="U23" s="319">
        <v>0</v>
      </c>
      <c r="V23" s="320">
        <v>0</v>
      </c>
    </row>
    <row r="24" spans="1:22" ht="30" x14ac:dyDescent="0.25">
      <c r="A24" s="552"/>
      <c r="B24" s="552"/>
      <c r="C24" s="552"/>
      <c r="D24" s="552"/>
      <c r="E24" s="552"/>
      <c r="F24" s="552"/>
      <c r="G24" s="552"/>
      <c r="H24" s="568"/>
      <c r="I24" s="552"/>
      <c r="J24" s="318" t="s">
        <v>243</v>
      </c>
      <c r="K24" s="319">
        <v>0</v>
      </c>
      <c r="L24" s="319">
        <v>0</v>
      </c>
      <c r="M24" s="319">
        <v>0</v>
      </c>
      <c r="N24" s="319">
        <f>SUM(K24:M24)</f>
        <v>0</v>
      </c>
      <c r="O24" s="319">
        <v>0</v>
      </c>
      <c r="P24" s="319">
        <v>0</v>
      </c>
      <c r="Q24" s="319">
        <v>0</v>
      </c>
      <c r="R24" s="319">
        <v>0</v>
      </c>
      <c r="S24" s="319">
        <v>0</v>
      </c>
      <c r="T24" s="319">
        <v>0</v>
      </c>
      <c r="U24" s="319">
        <v>0</v>
      </c>
      <c r="V24" s="320">
        <v>0</v>
      </c>
    </row>
    <row r="25" spans="1:22" ht="25.5" x14ac:dyDescent="0.25">
      <c r="A25" s="552"/>
      <c r="B25" s="552"/>
      <c r="C25" s="552"/>
      <c r="D25" s="552"/>
      <c r="E25" s="552"/>
      <c r="F25" s="552" t="s">
        <v>244</v>
      </c>
      <c r="G25" s="552" t="s">
        <v>23</v>
      </c>
      <c r="H25" s="567">
        <v>400</v>
      </c>
      <c r="I25" s="552" t="s">
        <v>17</v>
      </c>
      <c r="J25" s="328" t="s">
        <v>237</v>
      </c>
      <c r="K25" s="319">
        <v>0</v>
      </c>
      <c r="L25" s="319">
        <v>0</v>
      </c>
      <c r="M25" s="319">
        <v>0</v>
      </c>
      <c r="N25" s="319">
        <v>0</v>
      </c>
      <c r="O25" s="319">
        <v>0</v>
      </c>
      <c r="P25" s="319">
        <v>0</v>
      </c>
      <c r="Q25" s="319">
        <v>0</v>
      </c>
      <c r="R25" s="319">
        <f>SUM(O25:Q25)</f>
        <v>0</v>
      </c>
      <c r="S25" s="319">
        <f>SUM(P25:R25)</f>
        <v>0</v>
      </c>
      <c r="T25" s="319">
        <f>SUM(Q25:S25)</f>
        <v>0</v>
      </c>
      <c r="U25" s="329">
        <v>0</v>
      </c>
      <c r="V25" s="317">
        <f>SUM(S25:U25)</f>
        <v>0</v>
      </c>
    </row>
    <row r="26" spans="1:22" ht="30" x14ac:dyDescent="0.25">
      <c r="A26" s="552"/>
      <c r="B26" s="552"/>
      <c r="C26" s="552"/>
      <c r="D26" s="552"/>
      <c r="E26" s="552"/>
      <c r="F26" s="552"/>
      <c r="G26" s="552"/>
      <c r="H26" s="584"/>
      <c r="I26" s="552"/>
      <c r="J26" s="330" t="s">
        <v>238</v>
      </c>
      <c r="K26" s="319">
        <v>0</v>
      </c>
      <c r="L26" s="319">
        <v>0</v>
      </c>
      <c r="M26" s="319">
        <v>0</v>
      </c>
      <c r="N26" s="319">
        <f>SUM(K26:M26)</f>
        <v>0</v>
      </c>
      <c r="O26" s="319">
        <v>0</v>
      </c>
      <c r="P26" s="319">
        <v>0</v>
      </c>
      <c r="Q26" s="319">
        <v>0</v>
      </c>
      <c r="R26" s="319">
        <f t="shared" ref="R26:T29" si="1">SUM(O26:Q26)</f>
        <v>0</v>
      </c>
      <c r="S26" s="319">
        <f t="shared" si="1"/>
        <v>0</v>
      </c>
      <c r="T26" s="319">
        <f t="shared" si="1"/>
        <v>0</v>
      </c>
      <c r="U26" s="331">
        <v>0</v>
      </c>
      <c r="V26" s="320">
        <f>SUM(S26:U26)</f>
        <v>0</v>
      </c>
    </row>
    <row r="27" spans="1:22" ht="30" x14ac:dyDescent="0.25">
      <c r="A27" s="552"/>
      <c r="B27" s="552"/>
      <c r="C27" s="552"/>
      <c r="D27" s="552"/>
      <c r="E27" s="552"/>
      <c r="F27" s="552"/>
      <c r="G27" s="552"/>
      <c r="H27" s="584"/>
      <c r="I27" s="552"/>
      <c r="J27" s="330" t="s">
        <v>239</v>
      </c>
      <c r="K27" s="319">
        <v>0</v>
      </c>
      <c r="L27" s="319">
        <v>0</v>
      </c>
      <c r="M27" s="319">
        <v>0</v>
      </c>
      <c r="N27" s="319">
        <f>SUM(K27:M27)</f>
        <v>0</v>
      </c>
      <c r="O27" s="319">
        <v>0</v>
      </c>
      <c r="P27" s="319">
        <v>0</v>
      </c>
      <c r="Q27" s="319">
        <v>0</v>
      </c>
      <c r="R27" s="319">
        <f t="shared" si="1"/>
        <v>0</v>
      </c>
      <c r="S27" s="319">
        <f t="shared" si="1"/>
        <v>0</v>
      </c>
      <c r="T27" s="319">
        <f t="shared" si="1"/>
        <v>0</v>
      </c>
      <c r="U27" s="331">
        <v>0</v>
      </c>
      <c r="V27" s="320">
        <f>SUM(S27:U27)</f>
        <v>0</v>
      </c>
    </row>
    <row r="28" spans="1:22" ht="30" x14ac:dyDescent="0.25">
      <c r="A28" s="552"/>
      <c r="B28" s="552"/>
      <c r="C28" s="552"/>
      <c r="D28" s="552"/>
      <c r="E28" s="552"/>
      <c r="F28" s="552"/>
      <c r="G28" s="552"/>
      <c r="H28" s="584"/>
      <c r="I28" s="552"/>
      <c r="J28" s="330" t="s">
        <v>240</v>
      </c>
      <c r="K28" s="319">
        <v>0</v>
      </c>
      <c r="L28" s="319">
        <v>0</v>
      </c>
      <c r="M28" s="319">
        <v>0</v>
      </c>
      <c r="N28" s="319">
        <f>SUM(K28:M28)</f>
        <v>0</v>
      </c>
      <c r="O28" s="319">
        <v>0</v>
      </c>
      <c r="P28" s="319">
        <v>0</v>
      </c>
      <c r="Q28" s="319">
        <v>0</v>
      </c>
      <c r="R28" s="319">
        <f t="shared" si="1"/>
        <v>0</v>
      </c>
      <c r="S28" s="319">
        <f t="shared" si="1"/>
        <v>0</v>
      </c>
      <c r="T28" s="319">
        <f t="shared" si="1"/>
        <v>0</v>
      </c>
      <c r="U28" s="331">
        <v>0</v>
      </c>
      <c r="V28" s="320">
        <f>SUM(S28:U28)</f>
        <v>0</v>
      </c>
    </row>
    <row r="29" spans="1:22" ht="30" x14ac:dyDescent="0.25">
      <c r="A29" s="552"/>
      <c r="B29" s="552"/>
      <c r="C29" s="552"/>
      <c r="D29" s="552"/>
      <c r="E29" s="552"/>
      <c r="F29" s="552"/>
      <c r="G29" s="552"/>
      <c r="H29" s="584"/>
      <c r="I29" s="552"/>
      <c r="J29" s="330" t="s">
        <v>241</v>
      </c>
      <c r="K29" s="319">
        <v>0</v>
      </c>
      <c r="L29" s="319">
        <v>0</v>
      </c>
      <c r="M29" s="319">
        <v>0</v>
      </c>
      <c r="N29" s="319">
        <f>SUM(K29:M29)</f>
        <v>0</v>
      </c>
      <c r="O29" s="319">
        <v>0</v>
      </c>
      <c r="P29" s="319">
        <v>0</v>
      </c>
      <c r="Q29" s="319">
        <v>0</v>
      </c>
      <c r="R29" s="319">
        <f t="shared" si="1"/>
        <v>0</v>
      </c>
      <c r="S29" s="319">
        <f t="shared" si="1"/>
        <v>0</v>
      </c>
      <c r="T29" s="319">
        <f t="shared" si="1"/>
        <v>0</v>
      </c>
      <c r="U29" s="331">
        <v>0</v>
      </c>
      <c r="V29" s="320">
        <f>SUM(S29:U29)</f>
        <v>0</v>
      </c>
    </row>
    <row r="30" spans="1:22" ht="45" x14ac:dyDescent="0.25">
      <c r="A30" s="552"/>
      <c r="B30" s="552"/>
      <c r="C30" s="552"/>
      <c r="D30" s="552"/>
      <c r="E30" s="552"/>
      <c r="F30" s="552"/>
      <c r="G30" s="552"/>
      <c r="H30" s="584"/>
      <c r="I30" s="552"/>
      <c r="J30" s="332" t="s">
        <v>242</v>
      </c>
      <c r="K30" s="324">
        <f>SUM(K25:K29)</f>
        <v>0</v>
      </c>
      <c r="L30" s="324">
        <f>SUM(L25:L29)</f>
        <v>0</v>
      </c>
      <c r="M30" s="324">
        <v>0</v>
      </c>
      <c r="N30" s="333">
        <v>0</v>
      </c>
      <c r="O30" s="324">
        <f>SUM(O25:O29)</f>
        <v>0</v>
      </c>
      <c r="P30" s="324">
        <f>SUM(P25:P29)</f>
        <v>0</v>
      </c>
      <c r="Q30" s="324">
        <f>SUM(Q25:Q29)</f>
        <v>0</v>
      </c>
      <c r="R30" s="333">
        <v>0</v>
      </c>
      <c r="S30" s="324">
        <f>SUM(S25:S29)</f>
        <v>0</v>
      </c>
      <c r="T30" s="324">
        <f>SUM(T25:T29)</f>
        <v>0</v>
      </c>
      <c r="U30" s="334">
        <v>0</v>
      </c>
      <c r="V30" s="335">
        <v>0</v>
      </c>
    </row>
    <row r="31" spans="1:22" x14ac:dyDescent="0.25">
      <c r="A31" s="552"/>
      <c r="B31" s="552"/>
      <c r="C31" s="552"/>
      <c r="D31" s="552"/>
      <c r="E31" s="552"/>
      <c r="F31" s="552"/>
      <c r="G31" s="552"/>
      <c r="H31" s="584"/>
      <c r="I31" s="552" t="s">
        <v>18</v>
      </c>
      <c r="J31" s="330" t="s">
        <v>19</v>
      </c>
      <c r="K31" s="319">
        <v>0</v>
      </c>
      <c r="L31" s="319">
        <v>0</v>
      </c>
      <c r="M31" s="319">
        <v>0</v>
      </c>
      <c r="N31" s="319">
        <v>0</v>
      </c>
      <c r="O31" s="319">
        <v>0</v>
      </c>
      <c r="P31" s="319">
        <v>0</v>
      </c>
      <c r="Q31" s="319">
        <v>0</v>
      </c>
      <c r="R31" s="319">
        <f>SUM(O31:Q31)</f>
        <v>0</v>
      </c>
      <c r="S31" s="319">
        <f>SUM(P31:R31)</f>
        <v>0</v>
      </c>
      <c r="T31" s="319">
        <f t="shared" ref="T31:V31" si="2">SUM(Q31:S31)</f>
        <v>0</v>
      </c>
      <c r="U31" s="336">
        <f t="shared" si="2"/>
        <v>0</v>
      </c>
      <c r="V31" s="320">
        <f t="shared" si="2"/>
        <v>0</v>
      </c>
    </row>
    <row r="32" spans="1:22" x14ac:dyDescent="0.25">
      <c r="A32" s="552"/>
      <c r="B32" s="552"/>
      <c r="C32" s="552"/>
      <c r="D32" s="552"/>
      <c r="E32" s="552"/>
      <c r="F32" s="552"/>
      <c r="G32" s="552"/>
      <c r="H32" s="584"/>
      <c r="I32" s="552"/>
      <c r="J32" s="330" t="s">
        <v>22</v>
      </c>
      <c r="K32" s="319">
        <v>0</v>
      </c>
      <c r="L32" s="319">
        <v>0</v>
      </c>
      <c r="M32" s="319">
        <v>0</v>
      </c>
      <c r="N32" s="319">
        <v>0</v>
      </c>
      <c r="O32" s="319">
        <v>0</v>
      </c>
      <c r="P32" s="319">
        <v>0</v>
      </c>
      <c r="Q32" s="319">
        <v>0</v>
      </c>
      <c r="R32" s="319">
        <v>0</v>
      </c>
      <c r="S32" s="319">
        <v>0</v>
      </c>
      <c r="T32" s="319">
        <v>0</v>
      </c>
      <c r="U32" s="331">
        <v>0</v>
      </c>
      <c r="V32" s="320">
        <v>0</v>
      </c>
    </row>
    <row r="33" spans="1:22" x14ac:dyDescent="0.25">
      <c r="A33" s="552"/>
      <c r="B33" s="552"/>
      <c r="C33" s="552"/>
      <c r="D33" s="552"/>
      <c r="E33" s="552"/>
      <c r="F33" s="552"/>
      <c r="G33" s="552"/>
      <c r="H33" s="584"/>
      <c r="I33" s="552" t="s">
        <v>20</v>
      </c>
      <c r="J33" s="330" t="s">
        <v>42</v>
      </c>
      <c r="K33" s="319">
        <v>0</v>
      </c>
      <c r="L33" s="319">
        <v>0</v>
      </c>
      <c r="M33" s="319">
        <v>0</v>
      </c>
      <c r="N33" s="319">
        <f>SUM(K33:M33)</f>
        <v>0</v>
      </c>
      <c r="O33" s="319">
        <v>0</v>
      </c>
      <c r="P33" s="319">
        <v>0</v>
      </c>
      <c r="Q33" s="319">
        <v>0</v>
      </c>
      <c r="R33" s="319">
        <f>SUM(O33:Q33)</f>
        <v>0</v>
      </c>
      <c r="S33" s="319">
        <v>0</v>
      </c>
      <c r="T33" s="319">
        <v>0</v>
      </c>
      <c r="U33" s="331">
        <v>0</v>
      </c>
      <c r="V33" s="320">
        <v>0</v>
      </c>
    </row>
    <row r="34" spans="1:22" ht="30" x14ac:dyDescent="0.25">
      <c r="A34" s="552"/>
      <c r="B34" s="552"/>
      <c r="C34" s="552"/>
      <c r="D34" s="552"/>
      <c r="E34" s="552"/>
      <c r="F34" s="552"/>
      <c r="G34" s="552"/>
      <c r="H34" s="584"/>
      <c r="I34" s="552"/>
      <c r="J34" s="330" t="s">
        <v>21</v>
      </c>
      <c r="K34" s="319">
        <v>0</v>
      </c>
      <c r="L34" s="319">
        <v>0</v>
      </c>
      <c r="M34" s="319">
        <v>0</v>
      </c>
      <c r="N34" s="319">
        <v>0</v>
      </c>
      <c r="O34" s="319">
        <v>0</v>
      </c>
      <c r="P34" s="319">
        <v>0</v>
      </c>
      <c r="Q34" s="319">
        <v>0</v>
      </c>
      <c r="R34" s="319">
        <v>0</v>
      </c>
      <c r="S34" s="319">
        <v>0</v>
      </c>
      <c r="T34" s="319">
        <v>0</v>
      </c>
      <c r="U34" s="331">
        <v>0</v>
      </c>
      <c r="V34" s="320">
        <v>0</v>
      </c>
    </row>
    <row r="35" spans="1:22" ht="30" x14ac:dyDescent="0.25">
      <c r="A35" s="552"/>
      <c r="B35" s="552"/>
      <c r="C35" s="552"/>
      <c r="D35" s="552"/>
      <c r="E35" s="552"/>
      <c r="F35" s="552"/>
      <c r="G35" s="552"/>
      <c r="H35" s="568"/>
      <c r="I35" s="552"/>
      <c r="J35" s="330" t="s">
        <v>243</v>
      </c>
      <c r="K35" s="319">
        <v>0</v>
      </c>
      <c r="L35" s="319">
        <v>0</v>
      </c>
      <c r="M35" s="319">
        <v>0</v>
      </c>
      <c r="N35" s="319">
        <f>SUM(K35:M35)</f>
        <v>0</v>
      </c>
      <c r="O35" s="319">
        <v>0</v>
      </c>
      <c r="P35" s="319">
        <v>0</v>
      </c>
      <c r="Q35" s="319">
        <v>0</v>
      </c>
      <c r="R35" s="319">
        <v>0</v>
      </c>
      <c r="S35" s="319">
        <v>0</v>
      </c>
      <c r="T35" s="319">
        <v>0</v>
      </c>
      <c r="U35" s="319">
        <v>0</v>
      </c>
      <c r="V35" s="320">
        <v>0</v>
      </c>
    </row>
    <row r="36" spans="1:22" ht="25.5" x14ac:dyDescent="0.25">
      <c r="A36" s="552"/>
      <c r="B36" s="552"/>
      <c r="C36" s="552"/>
      <c r="D36" s="552"/>
      <c r="E36" s="552"/>
      <c r="F36" s="552" t="s">
        <v>245</v>
      </c>
      <c r="G36" s="552" t="s">
        <v>246</v>
      </c>
      <c r="H36" s="567">
        <v>200</v>
      </c>
      <c r="I36" s="552" t="s">
        <v>17</v>
      </c>
      <c r="J36" s="328" t="s">
        <v>237</v>
      </c>
      <c r="K36" s="319">
        <v>0</v>
      </c>
      <c r="L36" s="319">
        <v>0</v>
      </c>
      <c r="M36" s="319">
        <v>0</v>
      </c>
      <c r="N36" s="319">
        <v>0</v>
      </c>
      <c r="O36" s="319">
        <v>0</v>
      </c>
      <c r="P36" s="319">
        <v>0</v>
      </c>
      <c r="Q36" s="319">
        <v>0</v>
      </c>
      <c r="R36" s="319">
        <f>SUM(O36:Q36)</f>
        <v>0</v>
      </c>
      <c r="S36" s="319">
        <f>SUM(P36:R36)</f>
        <v>0</v>
      </c>
      <c r="T36" s="319">
        <f>SUM(Q36:S36)</f>
        <v>0</v>
      </c>
      <c r="U36" s="329">
        <v>0</v>
      </c>
      <c r="V36" s="317">
        <f>SUM(S36:U36)</f>
        <v>0</v>
      </c>
    </row>
    <row r="37" spans="1:22" ht="30" x14ac:dyDescent="0.25">
      <c r="A37" s="552"/>
      <c r="B37" s="552"/>
      <c r="C37" s="552"/>
      <c r="D37" s="552"/>
      <c r="E37" s="552"/>
      <c r="F37" s="552"/>
      <c r="G37" s="552"/>
      <c r="H37" s="584"/>
      <c r="I37" s="552"/>
      <c r="J37" s="330" t="s">
        <v>238</v>
      </c>
      <c r="K37" s="319">
        <v>0</v>
      </c>
      <c r="L37" s="319">
        <v>0</v>
      </c>
      <c r="M37" s="319">
        <v>0</v>
      </c>
      <c r="N37" s="319">
        <f>SUM(K37:M37)</f>
        <v>0</v>
      </c>
      <c r="O37" s="319">
        <v>0</v>
      </c>
      <c r="P37" s="319">
        <v>0</v>
      </c>
      <c r="Q37" s="319">
        <v>0</v>
      </c>
      <c r="R37" s="319">
        <f t="shared" ref="R37:T40" si="3">SUM(O37:Q37)</f>
        <v>0</v>
      </c>
      <c r="S37" s="319">
        <f t="shared" si="3"/>
        <v>0</v>
      </c>
      <c r="T37" s="319">
        <f t="shared" si="3"/>
        <v>0</v>
      </c>
      <c r="U37" s="331">
        <v>0</v>
      </c>
      <c r="V37" s="320">
        <f>SUM(S37:U37)</f>
        <v>0</v>
      </c>
    </row>
    <row r="38" spans="1:22" ht="30" x14ac:dyDescent="0.25">
      <c r="A38" s="552"/>
      <c r="B38" s="552"/>
      <c r="C38" s="552"/>
      <c r="D38" s="552"/>
      <c r="E38" s="552"/>
      <c r="F38" s="552"/>
      <c r="G38" s="552"/>
      <c r="H38" s="584"/>
      <c r="I38" s="552"/>
      <c r="J38" s="330" t="s">
        <v>239</v>
      </c>
      <c r="K38" s="319">
        <v>0</v>
      </c>
      <c r="L38" s="319">
        <v>0</v>
      </c>
      <c r="M38" s="319">
        <v>0</v>
      </c>
      <c r="N38" s="319">
        <f>SUM(K38:M38)</f>
        <v>0</v>
      </c>
      <c r="O38" s="319">
        <v>0</v>
      </c>
      <c r="P38" s="319">
        <v>0</v>
      </c>
      <c r="Q38" s="319">
        <v>0</v>
      </c>
      <c r="R38" s="319">
        <f t="shared" si="3"/>
        <v>0</v>
      </c>
      <c r="S38" s="319">
        <f t="shared" si="3"/>
        <v>0</v>
      </c>
      <c r="T38" s="319">
        <f t="shared" si="3"/>
        <v>0</v>
      </c>
      <c r="U38" s="331">
        <v>0</v>
      </c>
      <c r="V38" s="320">
        <f>SUM(S38:U38)</f>
        <v>0</v>
      </c>
    </row>
    <row r="39" spans="1:22" ht="30" x14ac:dyDescent="0.25">
      <c r="A39" s="552"/>
      <c r="B39" s="552"/>
      <c r="C39" s="552"/>
      <c r="D39" s="552"/>
      <c r="E39" s="552"/>
      <c r="F39" s="552"/>
      <c r="G39" s="552"/>
      <c r="H39" s="584"/>
      <c r="I39" s="552"/>
      <c r="J39" s="330" t="s">
        <v>240</v>
      </c>
      <c r="K39" s="319">
        <v>0</v>
      </c>
      <c r="L39" s="319">
        <v>0</v>
      </c>
      <c r="M39" s="319">
        <v>0</v>
      </c>
      <c r="N39" s="319">
        <f>SUM(K39:M39)</f>
        <v>0</v>
      </c>
      <c r="O39" s="319">
        <v>0</v>
      </c>
      <c r="P39" s="319">
        <v>0</v>
      </c>
      <c r="Q39" s="319">
        <v>0</v>
      </c>
      <c r="R39" s="319">
        <f t="shared" si="3"/>
        <v>0</v>
      </c>
      <c r="S39" s="319">
        <f t="shared" si="3"/>
        <v>0</v>
      </c>
      <c r="T39" s="319">
        <f t="shared" si="3"/>
        <v>0</v>
      </c>
      <c r="U39" s="331">
        <v>0</v>
      </c>
      <c r="V39" s="320">
        <f>SUM(S39:U39)</f>
        <v>0</v>
      </c>
    </row>
    <row r="40" spans="1:22" ht="30" x14ac:dyDescent="0.25">
      <c r="A40" s="552"/>
      <c r="B40" s="552"/>
      <c r="C40" s="552"/>
      <c r="D40" s="552"/>
      <c r="E40" s="552"/>
      <c r="F40" s="552"/>
      <c r="G40" s="552"/>
      <c r="H40" s="584"/>
      <c r="I40" s="552"/>
      <c r="J40" s="330" t="s">
        <v>241</v>
      </c>
      <c r="K40" s="319">
        <v>0</v>
      </c>
      <c r="L40" s="319">
        <v>0</v>
      </c>
      <c r="M40" s="319">
        <v>0</v>
      </c>
      <c r="N40" s="319">
        <f>SUM(K40:M40)</f>
        <v>0</v>
      </c>
      <c r="O40" s="319">
        <v>0</v>
      </c>
      <c r="P40" s="319">
        <v>0</v>
      </c>
      <c r="Q40" s="319">
        <v>0</v>
      </c>
      <c r="R40" s="319">
        <f t="shared" si="3"/>
        <v>0</v>
      </c>
      <c r="S40" s="319">
        <f t="shared" si="3"/>
        <v>0</v>
      </c>
      <c r="T40" s="319">
        <f t="shared" si="3"/>
        <v>0</v>
      </c>
      <c r="U40" s="331">
        <v>0</v>
      </c>
      <c r="V40" s="320">
        <f>SUM(S40:U40)</f>
        <v>0</v>
      </c>
    </row>
    <row r="41" spans="1:22" ht="45" x14ac:dyDescent="0.25">
      <c r="A41" s="552"/>
      <c r="B41" s="552"/>
      <c r="C41" s="552"/>
      <c r="D41" s="552"/>
      <c r="E41" s="552"/>
      <c r="F41" s="552"/>
      <c r="G41" s="552"/>
      <c r="H41" s="584"/>
      <c r="I41" s="552"/>
      <c r="J41" s="332" t="s">
        <v>242</v>
      </c>
      <c r="K41" s="324">
        <f>SUM(K36:K40)</f>
        <v>0</v>
      </c>
      <c r="L41" s="324">
        <f>SUM(L36:L40)</f>
        <v>0</v>
      </c>
      <c r="M41" s="324">
        <v>0</v>
      </c>
      <c r="N41" s="333">
        <v>0</v>
      </c>
      <c r="O41" s="324">
        <f>SUM(O36:O40)</f>
        <v>0</v>
      </c>
      <c r="P41" s="324">
        <f>SUM(P36:P40)</f>
        <v>0</v>
      </c>
      <c r="Q41" s="324">
        <f>SUM(Q36:Q40)</f>
        <v>0</v>
      </c>
      <c r="R41" s="333">
        <v>0</v>
      </c>
      <c r="S41" s="324">
        <f>SUM(S36:S40)</f>
        <v>0</v>
      </c>
      <c r="T41" s="324">
        <f>SUM(T36:T40)</f>
        <v>0</v>
      </c>
      <c r="U41" s="334">
        <v>0</v>
      </c>
      <c r="V41" s="335">
        <v>0</v>
      </c>
    </row>
    <row r="42" spans="1:22" x14ac:dyDescent="0.25">
      <c r="A42" s="552"/>
      <c r="B42" s="552"/>
      <c r="C42" s="552"/>
      <c r="D42" s="552"/>
      <c r="E42" s="552"/>
      <c r="F42" s="552"/>
      <c r="G42" s="552"/>
      <c r="H42" s="584"/>
      <c r="I42" s="552" t="s">
        <v>18</v>
      </c>
      <c r="J42" s="330" t="s">
        <v>19</v>
      </c>
      <c r="K42" s="319">
        <v>0</v>
      </c>
      <c r="L42" s="319">
        <v>0</v>
      </c>
      <c r="M42" s="319">
        <v>0</v>
      </c>
      <c r="N42" s="319">
        <v>0</v>
      </c>
      <c r="O42" s="319">
        <v>0</v>
      </c>
      <c r="P42" s="319">
        <v>0</v>
      </c>
      <c r="Q42" s="319">
        <v>0</v>
      </c>
      <c r="R42" s="319">
        <f>SUM(O42:Q42)</f>
        <v>0</v>
      </c>
      <c r="S42" s="319">
        <f>SUM(P42:R42)</f>
        <v>0</v>
      </c>
      <c r="T42" s="319">
        <f t="shared" ref="T42:V42" si="4">SUM(Q42:S42)</f>
        <v>0</v>
      </c>
      <c r="U42" s="336">
        <f t="shared" si="4"/>
        <v>0</v>
      </c>
      <c r="V42" s="320">
        <f t="shared" si="4"/>
        <v>0</v>
      </c>
    </row>
    <row r="43" spans="1:22" x14ac:dyDescent="0.25">
      <c r="A43" s="552"/>
      <c r="B43" s="552"/>
      <c r="C43" s="552"/>
      <c r="D43" s="552"/>
      <c r="E43" s="552"/>
      <c r="F43" s="552"/>
      <c r="G43" s="552"/>
      <c r="H43" s="584"/>
      <c r="I43" s="552"/>
      <c r="J43" s="330" t="s">
        <v>22</v>
      </c>
      <c r="K43" s="319">
        <v>0</v>
      </c>
      <c r="L43" s="319">
        <v>0</v>
      </c>
      <c r="M43" s="319">
        <v>0</v>
      </c>
      <c r="N43" s="319">
        <v>0</v>
      </c>
      <c r="O43" s="319">
        <v>0</v>
      </c>
      <c r="P43" s="319">
        <v>0</v>
      </c>
      <c r="Q43" s="319">
        <v>0</v>
      </c>
      <c r="R43" s="319">
        <v>0</v>
      </c>
      <c r="S43" s="319">
        <v>0</v>
      </c>
      <c r="T43" s="319">
        <v>0</v>
      </c>
      <c r="U43" s="331">
        <v>0</v>
      </c>
      <c r="V43" s="320">
        <v>0</v>
      </c>
    </row>
    <row r="44" spans="1:22" x14ac:dyDescent="0.25">
      <c r="A44" s="552"/>
      <c r="B44" s="552"/>
      <c r="C44" s="552"/>
      <c r="D44" s="552"/>
      <c r="E44" s="552"/>
      <c r="F44" s="552"/>
      <c r="G44" s="552"/>
      <c r="H44" s="584"/>
      <c r="I44" s="552" t="s">
        <v>20</v>
      </c>
      <c r="J44" s="330" t="s">
        <v>42</v>
      </c>
      <c r="K44" s="319">
        <v>0</v>
      </c>
      <c r="L44" s="319">
        <v>0</v>
      </c>
      <c r="M44" s="319">
        <v>0</v>
      </c>
      <c r="N44" s="319">
        <f>SUM(K44:M44)</f>
        <v>0</v>
      </c>
      <c r="O44" s="319">
        <v>0</v>
      </c>
      <c r="P44" s="319">
        <v>0</v>
      </c>
      <c r="Q44" s="319">
        <v>0</v>
      </c>
      <c r="R44" s="319">
        <f>SUM(O44:Q44)</f>
        <v>0</v>
      </c>
      <c r="S44" s="319">
        <v>0</v>
      </c>
      <c r="T44" s="319">
        <v>0</v>
      </c>
      <c r="U44" s="331">
        <v>0</v>
      </c>
      <c r="V44" s="320">
        <v>0</v>
      </c>
    </row>
    <row r="45" spans="1:22" ht="30" x14ac:dyDescent="0.25">
      <c r="A45" s="552"/>
      <c r="B45" s="552"/>
      <c r="C45" s="552"/>
      <c r="D45" s="552"/>
      <c r="E45" s="552"/>
      <c r="F45" s="552"/>
      <c r="G45" s="552"/>
      <c r="H45" s="584"/>
      <c r="I45" s="552"/>
      <c r="J45" s="330" t="s">
        <v>21</v>
      </c>
      <c r="K45" s="319">
        <v>0</v>
      </c>
      <c r="L45" s="319">
        <v>0</v>
      </c>
      <c r="M45" s="319">
        <v>0</v>
      </c>
      <c r="N45" s="319">
        <v>0</v>
      </c>
      <c r="O45" s="319">
        <v>0</v>
      </c>
      <c r="P45" s="319">
        <v>0</v>
      </c>
      <c r="Q45" s="319">
        <v>0</v>
      </c>
      <c r="R45" s="319">
        <v>0</v>
      </c>
      <c r="S45" s="319">
        <v>0</v>
      </c>
      <c r="T45" s="319">
        <v>0</v>
      </c>
      <c r="U45" s="331">
        <v>0</v>
      </c>
      <c r="V45" s="320">
        <v>0</v>
      </c>
    </row>
    <row r="46" spans="1:22" ht="30" x14ac:dyDescent="0.25">
      <c r="A46" s="552"/>
      <c r="B46" s="552"/>
      <c r="C46" s="552"/>
      <c r="D46" s="552"/>
      <c r="E46" s="552"/>
      <c r="F46" s="552"/>
      <c r="G46" s="552"/>
      <c r="H46" s="568"/>
      <c r="I46" s="552"/>
      <c r="J46" s="330" t="s">
        <v>243</v>
      </c>
      <c r="K46" s="319">
        <v>0</v>
      </c>
      <c r="L46" s="319">
        <v>0</v>
      </c>
      <c r="M46" s="319">
        <v>0</v>
      </c>
      <c r="N46" s="319">
        <f>SUM(K46:M46)</f>
        <v>0</v>
      </c>
      <c r="O46" s="319">
        <v>0</v>
      </c>
      <c r="P46" s="319">
        <v>0</v>
      </c>
      <c r="Q46" s="319">
        <v>0</v>
      </c>
      <c r="R46" s="319">
        <v>0</v>
      </c>
      <c r="S46" s="319">
        <v>0</v>
      </c>
      <c r="T46" s="319">
        <v>0</v>
      </c>
      <c r="U46" s="319">
        <v>0</v>
      </c>
      <c r="V46" s="320">
        <v>0</v>
      </c>
    </row>
    <row r="47" spans="1:22" ht="25.5" x14ac:dyDescent="0.25">
      <c r="A47" s="552"/>
      <c r="B47" s="552"/>
      <c r="C47" s="552"/>
      <c r="D47" s="552"/>
      <c r="E47" s="552"/>
      <c r="F47" s="552" t="s">
        <v>247</v>
      </c>
      <c r="G47" s="552" t="s">
        <v>246</v>
      </c>
      <c r="H47" s="567">
        <v>250</v>
      </c>
      <c r="I47" s="552" t="s">
        <v>17</v>
      </c>
      <c r="J47" s="328" t="s">
        <v>237</v>
      </c>
      <c r="K47" s="319">
        <v>0</v>
      </c>
      <c r="L47" s="319">
        <v>0</v>
      </c>
      <c r="M47" s="319">
        <v>0</v>
      </c>
      <c r="N47" s="319">
        <v>0</v>
      </c>
      <c r="O47" s="319">
        <v>0</v>
      </c>
      <c r="P47" s="319">
        <v>0</v>
      </c>
      <c r="Q47" s="319">
        <v>0</v>
      </c>
      <c r="R47" s="319">
        <f>SUM(O47:Q47)</f>
        <v>0</v>
      </c>
      <c r="S47" s="319">
        <f>SUM(P47:R47)</f>
        <v>0</v>
      </c>
      <c r="T47" s="319">
        <f>SUM(Q47:S47)</f>
        <v>0</v>
      </c>
      <c r="U47" s="329">
        <v>0</v>
      </c>
      <c r="V47" s="317">
        <f>SUM(S47:U47)</f>
        <v>0</v>
      </c>
    </row>
    <row r="48" spans="1:22" ht="30" x14ac:dyDescent="0.25">
      <c r="A48" s="552"/>
      <c r="B48" s="552"/>
      <c r="C48" s="552"/>
      <c r="D48" s="552"/>
      <c r="E48" s="552"/>
      <c r="F48" s="552"/>
      <c r="G48" s="552"/>
      <c r="H48" s="584"/>
      <c r="I48" s="552"/>
      <c r="J48" s="330" t="s">
        <v>238</v>
      </c>
      <c r="K48" s="319">
        <v>0</v>
      </c>
      <c r="L48" s="319">
        <v>0</v>
      </c>
      <c r="M48" s="319">
        <v>0</v>
      </c>
      <c r="N48" s="319">
        <f>SUM(K48:M48)</f>
        <v>0</v>
      </c>
      <c r="O48" s="319">
        <v>0</v>
      </c>
      <c r="P48" s="319">
        <v>0</v>
      </c>
      <c r="Q48" s="319">
        <v>0</v>
      </c>
      <c r="R48" s="319">
        <f t="shared" ref="R48:T51" si="5">SUM(O48:Q48)</f>
        <v>0</v>
      </c>
      <c r="S48" s="319">
        <f t="shared" si="5"/>
        <v>0</v>
      </c>
      <c r="T48" s="319">
        <f t="shared" si="5"/>
        <v>0</v>
      </c>
      <c r="U48" s="331">
        <v>0</v>
      </c>
      <c r="V48" s="320">
        <f>SUM(S48:U48)</f>
        <v>0</v>
      </c>
    </row>
    <row r="49" spans="1:22" ht="30" x14ac:dyDescent="0.25">
      <c r="A49" s="552"/>
      <c r="B49" s="552"/>
      <c r="C49" s="552"/>
      <c r="D49" s="552"/>
      <c r="E49" s="552"/>
      <c r="F49" s="552"/>
      <c r="G49" s="552"/>
      <c r="H49" s="584"/>
      <c r="I49" s="552"/>
      <c r="J49" s="330" t="s">
        <v>239</v>
      </c>
      <c r="K49" s="319">
        <v>0</v>
      </c>
      <c r="L49" s="319">
        <v>0</v>
      </c>
      <c r="M49" s="319">
        <v>0</v>
      </c>
      <c r="N49" s="319">
        <f>SUM(K49:M49)</f>
        <v>0</v>
      </c>
      <c r="O49" s="319">
        <v>0</v>
      </c>
      <c r="P49" s="319">
        <v>0</v>
      </c>
      <c r="Q49" s="319">
        <v>0</v>
      </c>
      <c r="R49" s="319">
        <f t="shared" si="5"/>
        <v>0</v>
      </c>
      <c r="S49" s="319">
        <f t="shared" si="5"/>
        <v>0</v>
      </c>
      <c r="T49" s="319">
        <f t="shared" si="5"/>
        <v>0</v>
      </c>
      <c r="U49" s="331">
        <v>0</v>
      </c>
      <c r="V49" s="320">
        <f>SUM(S49:U49)</f>
        <v>0</v>
      </c>
    </row>
    <row r="50" spans="1:22" ht="30" x14ac:dyDescent="0.25">
      <c r="A50" s="552"/>
      <c r="B50" s="552"/>
      <c r="C50" s="552"/>
      <c r="D50" s="552"/>
      <c r="E50" s="552"/>
      <c r="F50" s="552"/>
      <c r="G50" s="552"/>
      <c r="H50" s="584"/>
      <c r="I50" s="552"/>
      <c r="J50" s="330" t="s">
        <v>240</v>
      </c>
      <c r="K50" s="319">
        <v>0</v>
      </c>
      <c r="L50" s="319">
        <v>0</v>
      </c>
      <c r="M50" s="319">
        <v>0</v>
      </c>
      <c r="N50" s="319">
        <f>SUM(K50:M50)</f>
        <v>0</v>
      </c>
      <c r="O50" s="319">
        <v>0</v>
      </c>
      <c r="P50" s="319">
        <v>0</v>
      </c>
      <c r="Q50" s="319">
        <v>0</v>
      </c>
      <c r="R50" s="319">
        <f t="shared" si="5"/>
        <v>0</v>
      </c>
      <c r="S50" s="319">
        <f t="shared" si="5"/>
        <v>0</v>
      </c>
      <c r="T50" s="319">
        <f t="shared" si="5"/>
        <v>0</v>
      </c>
      <c r="U50" s="331">
        <v>0</v>
      </c>
      <c r="V50" s="320">
        <f>SUM(S50:U50)</f>
        <v>0</v>
      </c>
    </row>
    <row r="51" spans="1:22" ht="30" x14ac:dyDescent="0.25">
      <c r="A51" s="552"/>
      <c r="B51" s="552"/>
      <c r="C51" s="552"/>
      <c r="D51" s="552"/>
      <c r="E51" s="552"/>
      <c r="F51" s="552"/>
      <c r="G51" s="552"/>
      <c r="H51" s="584"/>
      <c r="I51" s="552"/>
      <c r="J51" s="330" t="s">
        <v>241</v>
      </c>
      <c r="K51" s="319">
        <v>0</v>
      </c>
      <c r="L51" s="319">
        <v>0</v>
      </c>
      <c r="M51" s="319">
        <v>0</v>
      </c>
      <c r="N51" s="319">
        <f>SUM(K51:M51)</f>
        <v>0</v>
      </c>
      <c r="O51" s="319">
        <v>0</v>
      </c>
      <c r="P51" s="319">
        <v>0</v>
      </c>
      <c r="Q51" s="319">
        <v>0</v>
      </c>
      <c r="R51" s="319">
        <f t="shared" si="5"/>
        <v>0</v>
      </c>
      <c r="S51" s="319">
        <f t="shared" si="5"/>
        <v>0</v>
      </c>
      <c r="T51" s="319">
        <f t="shared" si="5"/>
        <v>0</v>
      </c>
      <c r="U51" s="331">
        <v>0</v>
      </c>
      <c r="V51" s="320">
        <f>SUM(S51:U51)</f>
        <v>0</v>
      </c>
    </row>
    <row r="52" spans="1:22" ht="45" x14ac:dyDescent="0.25">
      <c r="A52" s="552"/>
      <c r="B52" s="552"/>
      <c r="C52" s="552"/>
      <c r="D52" s="552"/>
      <c r="E52" s="552"/>
      <c r="F52" s="552"/>
      <c r="G52" s="552"/>
      <c r="H52" s="584"/>
      <c r="I52" s="552"/>
      <c r="J52" s="332" t="s">
        <v>242</v>
      </c>
      <c r="K52" s="324">
        <f>SUM(K47:K51)</f>
        <v>0</v>
      </c>
      <c r="L52" s="324">
        <f>SUM(L47:L51)</f>
        <v>0</v>
      </c>
      <c r="M52" s="324">
        <v>0</v>
      </c>
      <c r="N52" s="333">
        <v>0</v>
      </c>
      <c r="O52" s="324">
        <f>SUM(O47:O51)</f>
        <v>0</v>
      </c>
      <c r="P52" s="324">
        <f>SUM(P47:P51)</f>
        <v>0</v>
      </c>
      <c r="Q52" s="324">
        <f>SUM(Q47:Q51)</f>
        <v>0</v>
      </c>
      <c r="R52" s="333">
        <v>0</v>
      </c>
      <c r="S52" s="324">
        <f>SUM(S47:S51)</f>
        <v>0</v>
      </c>
      <c r="T52" s="324">
        <f>SUM(T47:T51)</f>
        <v>0</v>
      </c>
      <c r="U52" s="334">
        <v>0</v>
      </c>
      <c r="V52" s="335">
        <v>0</v>
      </c>
    </row>
    <row r="53" spans="1:22" x14ac:dyDescent="0.25">
      <c r="A53" s="552"/>
      <c r="B53" s="552"/>
      <c r="C53" s="552"/>
      <c r="D53" s="552"/>
      <c r="E53" s="552"/>
      <c r="F53" s="552"/>
      <c r="G53" s="552"/>
      <c r="H53" s="584"/>
      <c r="I53" s="552" t="s">
        <v>18</v>
      </c>
      <c r="J53" s="330" t="s">
        <v>19</v>
      </c>
      <c r="K53" s="319">
        <v>0</v>
      </c>
      <c r="L53" s="319">
        <v>0</v>
      </c>
      <c r="M53" s="319">
        <v>0</v>
      </c>
      <c r="N53" s="319">
        <v>0</v>
      </c>
      <c r="O53" s="319">
        <v>0</v>
      </c>
      <c r="P53" s="319">
        <v>0</v>
      </c>
      <c r="Q53" s="319">
        <v>0</v>
      </c>
      <c r="R53" s="319">
        <f>SUM(O53:Q53)</f>
        <v>0</v>
      </c>
      <c r="S53" s="319">
        <f>SUM(P53:R53)</f>
        <v>0</v>
      </c>
      <c r="T53" s="319">
        <f t="shared" ref="T53:V53" si="6">SUM(Q53:S53)</f>
        <v>0</v>
      </c>
      <c r="U53" s="336">
        <f t="shared" si="6"/>
        <v>0</v>
      </c>
      <c r="V53" s="320">
        <f t="shared" si="6"/>
        <v>0</v>
      </c>
    </row>
    <row r="54" spans="1:22" x14ac:dyDescent="0.25">
      <c r="A54" s="552"/>
      <c r="B54" s="552"/>
      <c r="C54" s="552"/>
      <c r="D54" s="552"/>
      <c r="E54" s="552"/>
      <c r="F54" s="552"/>
      <c r="G54" s="552"/>
      <c r="H54" s="584"/>
      <c r="I54" s="552"/>
      <c r="J54" s="330" t="s">
        <v>22</v>
      </c>
      <c r="K54" s="319">
        <v>0</v>
      </c>
      <c r="L54" s="319">
        <v>0</v>
      </c>
      <c r="M54" s="319">
        <v>0</v>
      </c>
      <c r="N54" s="319">
        <v>0</v>
      </c>
      <c r="O54" s="319">
        <v>0</v>
      </c>
      <c r="P54" s="319">
        <v>0</v>
      </c>
      <c r="Q54" s="319">
        <v>0</v>
      </c>
      <c r="R54" s="319">
        <v>0</v>
      </c>
      <c r="S54" s="319">
        <v>0</v>
      </c>
      <c r="T54" s="319">
        <v>0</v>
      </c>
      <c r="U54" s="331">
        <v>0</v>
      </c>
      <c r="V54" s="320">
        <v>0</v>
      </c>
    </row>
    <row r="55" spans="1:22" x14ac:dyDescent="0.25">
      <c r="A55" s="552"/>
      <c r="B55" s="552"/>
      <c r="C55" s="552"/>
      <c r="D55" s="552"/>
      <c r="E55" s="552"/>
      <c r="F55" s="552"/>
      <c r="G55" s="552"/>
      <c r="H55" s="584"/>
      <c r="I55" s="552" t="s">
        <v>20</v>
      </c>
      <c r="J55" s="330" t="s">
        <v>42</v>
      </c>
      <c r="K55" s="319">
        <v>0</v>
      </c>
      <c r="L55" s="319">
        <v>0</v>
      </c>
      <c r="M55" s="319">
        <v>0</v>
      </c>
      <c r="N55" s="319">
        <f>SUM(K55:M55)</f>
        <v>0</v>
      </c>
      <c r="O55" s="319">
        <v>0</v>
      </c>
      <c r="P55" s="319">
        <v>0</v>
      </c>
      <c r="Q55" s="319">
        <v>0</v>
      </c>
      <c r="R55" s="319">
        <f>SUM(O55:Q55)</f>
        <v>0</v>
      </c>
      <c r="S55" s="319">
        <v>0</v>
      </c>
      <c r="T55" s="319">
        <v>0</v>
      </c>
      <c r="U55" s="331">
        <v>0</v>
      </c>
      <c r="V55" s="320">
        <v>0</v>
      </c>
    </row>
    <row r="56" spans="1:22" ht="30" x14ac:dyDescent="0.25">
      <c r="A56" s="552"/>
      <c r="B56" s="552"/>
      <c r="C56" s="552"/>
      <c r="D56" s="552"/>
      <c r="E56" s="552"/>
      <c r="F56" s="552"/>
      <c r="G56" s="552"/>
      <c r="H56" s="584"/>
      <c r="I56" s="552"/>
      <c r="J56" s="330" t="s">
        <v>21</v>
      </c>
      <c r="K56" s="319">
        <v>0</v>
      </c>
      <c r="L56" s="319">
        <v>0</v>
      </c>
      <c r="M56" s="319">
        <v>0</v>
      </c>
      <c r="N56" s="319">
        <v>0</v>
      </c>
      <c r="O56" s="319">
        <v>0</v>
      </c>
      <c r="P56" s="319">
        <v>0</v>
      </c>
      <c r="Q56" s="319">
        <v>0</v>
      </c>
      <c r="R56" s="319">
        <v>0</v>
      </c>
      <c r="S56" s="319">
        <v>0</v>
      </c>
      <c r="T56" s="319">
        <v>0</v>
      </c>
      <c r="U56" s="331">
        <v>0</v>
      </c>
      <c r="V56" s="320">
        <v>0</v>
      </c>
    </row>
    <row r="57" spans="1:22" ht="30" x14ac:dyDescent="0.25">
      <c r="A57" s="552"/>
      <c r="B57" s="552"/>
      <c r="C57" s="552"/>
      <c r="D57" s="552"/>
      <c r="E57" s="552"/>
      <c r="F57" s="552"/>
      <c r="G57" s="552"/>
      <c r="H57" s="568"/>
      <c r="I57" s="552"/>
      <c r="J57" s="330" t="s">
        <v>243</v>
      </c>
      <c r="K57" s="319">
        <v>0</v>
      </c>
      <c r="L57" s="319">
        <v>0</v>
      </c>
      <c r="M57" s="319">
        <v>0</v>
      </c>
      <c r="N57" s="319">
        <f>SUM(K57:M57)</f>
        <v>0</v>
      </c>
      <c r="O57" s="319">
        <v>0</v>
      </c>
      <c r="P57" s="319">
        <v>0</v>
      </c>
      <c r="Q57" s="319">
        <v>0</v>
      </c>
      <c r="R57" s="319">
        <v>0</v>
      </c>
      <c r="S57" s="319">
        <v>0</v>
      </c>
      <c r="T57" s="319">
        <v>0</v>
      </c>
      <c r="U57" s="319">
        <v>0</v>
      </c>
      <c r="V57" s="320">
        <v>0</v>
      </c>
    </row>
    <row r="58" spans="1:22" ht="25.5" x14ac:dyDescent="0.25">
      <c r="A58" s="552"/>
      <c r="B58" s="552"/>
      <c r="C58" s="552"/>
      <c r="D58" s="552"/>
      <c r="E58" s="552"/>
      <c r="F58" s="552" t="s">
        <v>248</v>
      </c>
      <c r="G58" s="552" t="s">
        <v>23</v>
      </c>
      <c r="H58" s="567">
        <v>50</v>
      </c>
      <c r="I58" s="552" t="s">
        <v>17</v>
      </c>
      <c r="J58" s="328" t="s">
        <v>237</v>
      </c>
      <c r="K58" s="319">
        <v>0</v>
      </c>
      <c r="L58" s="319">
        <v>0</v>
      </c>
      <c r="M58" s="319">
        <v>0</v>
      </c>
      <c r="N58" s="319">
        <v>0</v>
      </c>
      <c r="O58" s="319">
        <v>0</v>
      </c>
      <c r="P58" s="319">
        <v>0</v>
      </c>
      <c r="Q58" s="319">
        <v>0</v>
      </c>
      <c r="R58" s="319">
        <f>SUM(O58:Q58)</f>
        <v>0</v>
      </c>
      <c r="S58" s="319">
        <f>SUM(P58:R58)</f>
        <v>0</v>
      </c>
      <c r="T58" s="319">
        <f>SUM(Q58:S58)</f>
        <v>0</v>
      </c>
      <c r="U58" s="329">
        <v>0</v>
      </c>
      <c r="V58" s="317">
        <f>SUM(S58:U58)</f>
        <v>0</v>
      </c>
    </row>
    <row r="59" spans="1:22" ht="30" x14ac:dyDescent="0.25">
      <c r="A59" s="552"/>
      <c r="B59" s="552"/>
      <c r="C59" s="552"/>
      <c r="D59" s="552"/>
      <c r="E59" s="552"/>
      <c r="F59" s="552"/>
      <c r="G59" s="552"/>
      <c r="H59" s="584"/>
      <c r="I59" s="552"/>
      <c r="J59" s="330" t="s">
        <v>238</v>
      </c>
      <c r="K59" s="319">
        <v>0</v>
      </c>
      <c r="L59" s="319">
        <v>0</v>
      </c>
      <c r="M59" s="319">
        <v>0</v>
      </c>
      <c r="N59" s="319">
        <f>SUM(K59:M59)</f>
        <v>0</v>
      </c>
      <c r="O59" s="319">
        <v>0</v>
      </c>
      <c r="P59" s="319">
        <v>0</v>
      </c>
      <c r="Q59" s="319">
        <v>0</v>
      </c>
      <c r="R59" s="319">
        <f t="shared" ref="R59:T62" si="7">SUM(O59:Q59)</f>
        <v>0</v>
      </c>
      <c r="S59" s="319">
        <f t="shared" si="7"/>
        <v>0</v>
      </c>
      <c r="T59" s="319">
        <f t="shared" si="7"/>
        <v>0</v>
      </c>
      <c r="U59" s="331">
        <v>0</v>
      </c>
      <c r="V59" s="320">
        <f>SUM(S59:U59)</f>
        <v>0</v>
      </c>
    </row>
    <row r="60" spans="1:22" ht="30" x14ac:dyDescent="0.25">
      <c r="A60" s="552"/>
      <c r="B60" s="552"/>
      <c r="C60" s="552"/>
      <c r="D60" s="552"/>
      <c r="E60" s="552"/>
      <c r="F60" s="552"/>
      <c r="G60" s="552"/>
      <c r="H60" s="584"/>
      <c r="I60" s="552"/>
      <c r="J60" s="330" t="s">
        <v>239</v>
      </c>
      <c r="K60" s="319">
        <v>0</v>
      </c>
      <c r="L60" s="319">
        <v>0</v>
      </c>
      <c r="M60" s="319">
        <v>0</v>
      </c>
      <c r="N60" s="319">
        <f>SUM(K60:M60)</f>
        <v>0</v>
      </c>
      <c r="O60" s="319">
        <v>0</v>
      </c>
      <c r="P60" s="319">
        <v>0</v>
      </c>
      <c r="Q60" s="319">
        <v>0</v>
      </c>
      <c r="R60" s="319">
        <f t="shared" si="7"/>
        <v>0</v>
      </c>
      <c r="S60" s="319">
        <f t="shared" si="7"/>
        <v>0</v>
      </c>
      <c r="T60" s="319">
        <f t="shared" si="7"/>
        <v>0</v>
      </c>
      <c r="U60" s="331">
        <v>0</v>
      </c>
      <c r="V60" s="320">
        <f>SUM(S60:U60)</f>
        <v>0</v>
      </c>
    </row>
    <row r="61" spans="1:22" ht="30" x14ac:dyDescent="0.25">
      <c r="A61" s="552"/>
      <c r="B61" s="552"/>
      <c r="C61" s="552"/>
      <c r="D61" s="552"/>
      <c r="E61" s="552"/>
      <c r="F61" s="552"/>
      <c r="G61" s="552"/>
      <c r="H61" s="584"/>
      <c r="I61" s="552"/>
      <c r="J61" s="330" t="s">
        <v>240</v>
      </c>
      <c r="K61" s="319">
        <v>0</v>
      </c>
      <c r="L61" s="319">
        <v>0</v>
      </c>
      <c r="M61" s="319">
        <v>0</v>
      </c>
      <c r="N61" s="319">
        <f>SUM(K61:M61)</f>
        <v>0</v>
      </c>
      <c r="O61" s="319">
        <v>0</v>
      </c>
      <c r="P61" s="319">
        <v>0</v>
      </c>
      <c r="Q61" s="319">
        <v>0</v>
      </c>
      <c r="R61" s="319">
        <f t="shared" si="7"/>
        <v>0</v>
      </c>
      <c r="S61" s="319">
        <f t="shared" si="7"/>
        <v>0</v>
      </c>
      <c r="T61" s="319">
        <f t="shared" si="7"/>
        <v>0</v>
      </c>
      <c r="U61" s="331">
        <v>0</v>
      </c>
      <c r="V61" s="320">
        <f>SUM(S61:U61)</f>
        <v>0</v>
      </c>
    </row>
    <row r="62" spans="1:22" ht="30" x14ac:dyDescent="0.25">
      <c r="A62" s="552"/>
      <c r="B62" s="552"/>
      <c r="C62" s="552"/>
      <c r="D62" s="552"/>
      <c r="E62" s="552"/>
      <c r="F62" s="552"/>
      <c r="G62" s="552"/>
      <c r="H62" s="584"/>
      <c r="I62" s="552"/>
      <c r="J62" s="330" t="s">
        <v>241</v>
      </c>
      <c r="K62" s="319">
        <v>0</v>
      </c>
      <c r="L62" s="319">
        <v>0</v>
      </c>
      <c r="M62" s="319">
        <v>0</v>
      </c>
      <c r="N62" s="319">
        <f>SUM(K62:M62)</f>
        <v>0</v>
      </c>
      <c r="O62" s="319">
        <v>0</v>
      </c>
      <c r="P62" s="319">
        <v>0</v>
      </c>
      <c r="Q62" s="319">
        <v>0</v>
      </c>
      <c r="R62" s="319">
        <f t="shared" si="7"/>
        <v>0</v>
      </c>
      <c r="S62" s="319">
        <f t="shared" si="7"/>
        <v>0</v>
      </c>
      <c r="T62" s="319">
        <f t="shared" si="7"/>
        <v>0</v>
      </c>
      <c r="U62" s="331">
        <v>0</v>
      </c>
      <c r="V62" s="320">
        <f>SUM(S62:U62)</f>
        <v>0</v>
      </c>
    </row>
    <row r="63" spans="1:22" ht="45" x14ac:dyDescent="0.25">
      <c r="A63" s="552"/>
      <c r="B63" s="552"/>
      <c r="C63" s="552"/>
      <c r="D63" s="552"/>
      <c r="E63" s="552"/>
      <c r="F63" s="552"/>
      <c r="G63" s="552"/>
      <c r="H63" s="584"/>
      <c r="I63" s="552"/>
      <c r="J63" s="332" t="s">
        <v>242</v>
      </c>
      <c r="K63" s="324">
        <f>SUM(K58:K62)</f>
        <v>0</v>
      </c>
      <c r="L63" s="324">
        <f>SUM(L58:L62)</f>
        <v>0</v>
      </c>
      <c r="M63" s="324">
        <v>0</v>
      </c>
      <c r="N63" s="333">
        <v>0</v>
      </c>
      <c r="O63" s="324">
        <f>SUM(O58:O62)</f>
        <v>0</v>
      </c>
      <c r="P63" s="324">
        <f>SUM(P58:P62)</f>
        <v>0</v>
      </c>
      <c r="Q63" s="324">
        <f>SUM(Q58:Q62)</f>
        <v>0</v>
      </c>
      <c r="R63" s="333">
        <v>0</v>
      </c>
      <c r="S63" s="324">
        <f>SUM(S58:S62)</f>
        <v>0</v>
      </c>
      <c r="T63" s="324">
        <f>SUM(T58:T62)</f>
        <v>0</v>
      </c>
      <c r="U63" s="334">
        <v>0</v>
      </c>
      <c r="V63" s="335">
        <v>0</v>
      </c>
    </row>
    <row r="64" spans="1:22" x14ac:dyDescent="0.25">
      <c r="A64" s="552"/>
      <c r="B64" s="552"/>
      <c r="C64" s="552"/>
      <c r="D64" s="552"/>
      <c r="E64" s="552"/>
      <c r="F64" s="552"/>
      <c r="G64" s="552"/>
      <c r="H64" s="584"/>
      <c r="I64" s="552" t="s">
        <v>18</v>
      </c>
      <c r="J64" s="330" t="s">
        <v>19</v>
      </c>
      <c r="K64" s="319">
        <v>0</v>
      </c>
      <c r="L64" s="319">
        <v>0</v>
      </c>
      <c r="M64" s="319">
        <v>0</v>
      </c>
      <c r="N64" s="319">
        <v>0</v>
      </c>
      <c r="O64" s="319">
        <v>0</v>
      </c>
      <c r="P64" s="319">
        <v>0</v>
      </c>
      <c r="Q64" s="319">
        <v>0</v>
      </c>
      <c r="R64" s="319">
        <f>SUM(O64:Q64)</f>
        <v>0</v>
      </c>
      <c r="S64" s="319">
        <f>SUM(P64:R64)</f>
        <v>0</v>
      </c>
      <c r="T64" s="319">
        <f t="shared" ref="T64:V64" si="8">SUM(Q64:S64)</f>
        <v>0</v>
      </c>
      <c r="U64" s="336">
        <f t="shared" si="8"/>
        <v>0</v>
      </c>
      <c r="V64" s="320">
        <f t="shared" si="8"/>
        <v>0</v>
      </c>
    </row>
    <row r="65" spans="1:22" x14ac:dyDescent="0.25">
      <c r="A65" s="552"/>
      <c r="B65" s="552"/>
      <c r="C65" s="552"/>
      <c r="D65" s="552"/>
      <c r="E65" s="552"/>
      <c r="F65" s="552"/>
      <c r="G65" s="552"/>
      <c r="H65" s="584"/>
      <c r="I65" s="552"/>
      <c r="J65" s="330" t="s">
        <v>22</v>
      </c>
      <c r="K65" s="319">
        <v>0</v>
      </c>
      <c r="L65" s="319">
        <v>0</v>
      </c>
      <c r="M65" s="319">
        <v>0</v>
      </c>
      <c r="N65" s="319">
        <v>0</v>
      </c>
      <c r="O65" s="319">
        <v>0</v>
      </c>
      <c r="P65" s="319">
        <v>0</v>
      </c>
      <c r="Q65" s="319">
        <v>0</v>
      </c>
      <c r="R65" s="319">
        <v>0</v>
      </c>
      <c r="S65" s="319">
        <v>0</v>
      </c>
      <c r="T65" s="319">
        <v>0</v>
      </c>
      <c r="U65" s="331">
        <v>0</v>
      </c>
      <c r="V65" s="320">
        <v>0</v>
      </c>
    </row>
    <row r="66" spans="1:22" x14ac:dyDescent="0.25">
      <c r="A66" s="552"/>
      <c r="B66" s="552"/>
      <c r="C66" s="552"/>
      <c r="D66" s="552"/>
      <c r="E66" s="552"/>
      <c r="F66" s="552"/>
      <c r="G66" s="552"/>
      <c r="H66" s="584"/>
      <c r="I66" s="552" t="s">
        <v>20</v>
      </c>
      <c r="J66" s="330" t="s">
        <v>42</v>
      </c>
      <c r="K66" s="319">
        <v>0</v>
      </c>
      <c r="L66" s="319">
        <v>0</v>
      </c>
      <c r="M66" s="319">
        <v>0</v>
      </c>
      <c r="N66" s="319">
        <f>SUM(K66:M66)</f>
        <v>0</v>
      </c>
      <c r="O66" s="319">
        <v>0</v>
      </c>
      <c r="P66" s="319">
        <v>0</v>
      </c>
      <c r="Q66" s="319">
        <v>0</v>
      </c>
      <c r="R66" s="319">
        <f>SUM(O66:Q66)</f>
        <v>0</v>
      </c>
      <c r="S66" s="319">
        <v>0</v>
      </c>
      <c r="T66" s="319">
        <v>0</v>
      </c>
      <c r="U66" s="331">
        <v>0</v>
      </c>
      <c r="V66" s="320">
        <v>0</v>
      </c>
    </row>
    <row r="67" spans="1:22" ht="30" x14ac:dyDescent="0.25">
      <c r="A67" s="552"/>
      <c r="B67" s="552"/>
      <c r="C67" s="552"/>
      <c r="D67" s="552"/>
      <c r="E67" s="552"/>
      <c r="F67" s="552"/>
      <c r="G67" s="552"/>
      <c r="H67" s="584"/>
      <c r="I67" s="552"/>
      <c r="J67" s="330" t="s">
        <v>21</v>
      </c>
      <c r="K67" s="319">
        <v>0</v>
      </c>
      <c r="L67" s="319">
        <v>0</v>
      </c>
      <c r="M67" s="319">
        <v>0</v>
      </c>
      <c r="N67" s="319">
        <v>0</v>
      </c>
      <c r="O67" s="319">
        <v>0</v>
      </c>
      <c r="P67" s="319">
        <v>0</v>
      </c>
      <c r="Q67" s="319">
        <v>0</v>
      </c>
      <c r="R67" s="319">
        <v>0</v>
      </c>
      <c r="S67" s="319">
        <v>0</v>
      </c>
      <c r="T67" s="319">
        <v>0</v>
      </c>
      <c r="U67" s="331">
        <v>0</v>
      </c>
      <c r="V67" s="320">
        <v>0</v>
      </c>
    </row>
    <row r="68" spans="1:22" ht="30" x14ac:dyDescent="0.25">
      <c r="A68" s="552"/>
      <c r="B68" s="552"/>
      <c r="C68" s="552"/>
      <c r="D68" s="552"/>
      <c r="E68" s="552"/>
      <c r="F68" s="552"/>
      <c r="G68" s="552"/>
      <c r="H68" s="568"/>
      <c r="I68" s="552"/>
      <c r="J68" s="330" t="s">
        <v>243</v>
      </c>
      <c r="K68" s="319">
        <v>0</v>
      </c>
      <c r="L68" s="319">
        <v>0</v>
      </c>
      <c r="M68" s="319">
        <v>0</v>
      </c>
      <c r="N68" s="319">
        <f>SUM(K68:M68)</f>
        <v>0</v>
      </c>
      <c r="O68" s="319">
        <v>0</v>
      </c>
      <c r="P68" s="319">
        <v>0</v>
      </c>
      <c r="Q68" s="319">
        <v>0</v>
      </c>
      <c r="R68" s="319">
        <v>0</v>
      </c>
      <c r="S68" s="319">
        <v>0</v>
      </c>
      <c r="T68" s="319">
        <v>0</v>
      </c>
      <c r="U68" s="319">
        <v>0</v>
      </c>
      <c r="V68" s="320">
        <v>0</v>
      </c>
    </row>
    <row r="69" spans="1:22" ht="25.5" x14ac:dyDescent="0.25">
      <c r="A69" s="552"/>
      <c r="B69" s="552"/>
      <c r="C69" s="552"/>
      <c r="D69" s="552"/>
      <c r="E69" s="552"/>
      <c r="F69" s="552" t="s">
        <v>249</v>
      </c>
      <c r="G69" s="552" t="s">
        <v>246</v>
      </c>
      <c r="H69" s="567">
        <v>400</v>
      </c>
      <c r="I69" s="552" t="s">
        <v>17</v>
      </c>
      <c r="J69" s="328" t="s">
        <v>237</v>
      </c>
      <c r="K69" s="319">
        <v>0</v>
      </c>
      <c r="L69" s="319">
        <v>0</v>
      </c>
      <c r="M69" s="319">
        <v>0</v>
      </c>
      <c r="N69" s="319">
        <v>0</v>
      </c>
      <c r="O69" s="319">
        <v>0</v>
      </c>
      <c r="P69" s="319">
        <v>0</v>
      </c>
      <c r="Q69" s="319">
        <v>0</v>
      </c>
      <c r="R69" s="319">
        <f>SUM(O69:Q69)</f>
        <v>0</v>
      </c>
      <c r="S69" s="319">
        <f>SUM(P69:R69)</f>
        <v>0</v>
      </c>
      <c r="T69" s="319">
        <f>SUM(Q69:S69)</f>
        <v>0</v>
      </c>
      <c r="U69" s="329">
        <v>0</v>
      </c>
      <c r="V69" s="317">
        <f>SUM(S69:U69)</f>
        <v>0</v>
      </c>
    </row>
    <row r="70" spans="1:22" ht="30" x14ac:dyDescent="0.25">
      <c r="A70" s="552"/>
      <c r="B70" s="552"/>
      <c r="C70" s="552"/>
      <c r="D70" s="552"/>
      <c r="E70" s="552"/>
      <c r="F70" s="552"/>
      <c r="G70" s="552"/>
      <c r="H70" s="584"/>
      <c r="I70" s="552"/>
      <c r="J70" s="330" t="s">
        <v>238</v>
      </c>
      <c r="K70" s="319">
        <v>0</v>
      </c>
      <c r="L70" s="319">
        <v>0</v>
      </c>
      <c r="M70" s="319">
        <v>0</v>
      </c>
      <c r="N70" s="319">
        <f>SUM(K70:M70)</f>
        <v>0</v>
      </c>
      <c r="O70" s="319">
        <v>0</v>
      </c>
      <c r="P70" s="319">
        <v>0</v>
      </c>
      <c r="Q70" s="319">
        <v>0</v>
      </c>
      <c r="R70" s="319">
        <f t="shared" ref="R70:T73" si="9">SUM(O70:Q70)</f>
        <v>0</v>
      </c>
      <c r="S70" s="319">
        <f t="shared" si="9"/>
        <v>0</v>
      </c>
      <c r="T70" s="319">
        <f t="shared" si="9"/>
        <v>0</v>
      </c>
      <c r="U70" s="331">
        <v>0</v>
      </c>
      <c r="V70" s="320">
        <f>SUM(S70:U70)</f>
        <v>0</v>
      </c>
    </row>
    <row r="71" spans="1:22" ht="30" x14ac:dyDescent="0.25">
      <c r="A71" s="552"/>
      <c r="B71" s="552"/>
      <c r="C71" s="552"/>
      <c r="D71" s="552"/>
      <c r="E71" s="552"/>
      <c r="F71" s="552"/>
      <c r="G71" s="552"/>
      <c r="H71" s="584"/>
      <c r="I71" s="552"/>
      <c r="J71" s="330" t="s">
        <v>239</v>
      </c>
      <c r="K71" s="319">
        <v>0</v>
      </c>
      <c r="L71" s="319">
        <v>0</v>
      </c>
      <c r="M71" s="319">
        <v>0</v>
      </c>
      <c r="N71" s="319">
        <f>SUM(K71:M71)</f>
        <v>0</v>
      </c>
      <c r="O71" s="319">
        <v>0</v>
      </c>
      <c r="P71" s="319">
        <v>0</v>
      </c>
      <c r="Q71" s="319">
        <v>0</v>
      </c>
      <c r="R71" s="319">
        <f t="shared" si="9"/>
        <v>0</v>
      </c>
      <c r="S71" s="319">
        <f t="shared" si="9"/>
        <v>0</v>
      </c>
      <c r="T71" s="319">
        <f t="shared" si="9"/>
        <v>0</v>
      </c>
      <c r="U71" s="331">
        <v>0</v>
      </c>
      <c r="V71" s="320">
        <f>SUM(S71:U71)</f>
        <v>0</v>
      </c>
    </row>
    <row r="72" spans="1:22" ht="30" x14ac:dyDescent="0.25">
      <c r="A72" s="552"/>
      <c r="B72" s="552"/>
      <c r="C72" s="552"/>
      <c r="D72" s="552"/>
      <c r="E72" s="552"/>
      <c r="F72" s="552"/>
      <c r="G72" s="552"/>
      <c r="H72" s="584"/>
      <c r="I72" s="552"/>
      <c r="J72" s="330" t="s">
        <v>240</v>
      </c>
      <c r="K72" s="319">
        <v>0</v>
      </c>
      <c r="L72" s="319">
        <v>0</v>
      </c>
      <c r="M72" s="319">
        <v>0</v>
      </c>
      <c r="N72" s="319">
        <f>SUM(K72:M72)</f>
        <v>0</v>
      </c>
      <c r="O72" s="319">
        <v>0</v>
      </c>
      <c r="P72" s="319">
        <v>0</v>
      </c>
      <c r="Q72" s="319">
        <v>0</v>
      </c>
      <c r="R72" s="319">
        <f t="shared" si="9"/>
        <v>0</v>
      </c>
      <c r="S72" s="319">
        <f t="shared" si="9"/>
        <v>0</v>
      </c>
      <c r="T72" s="319">
        <f t="shared" si="9"/>
        <v>0</v>
      </c>
      <c r="U72" s="331">
        <v>0</v>
      </c>
      <c r="V72" s="320">
        <f>SUM(S72:U72)</f>
        <v>0</v>
      </c>
    </row>
    <row r="73" spans="1:22" ht="30" x14ac:dyDescent="0.25">
      <c r="A73" s="552"/>
      <c r="B73" s="552"/>
      <c r="C73" s="552"/>
      <c r="D73" s="552"/>
      <c r="E73" s="552"/>
      <c r="F73" s="552"/>
      <c r="G73" s="552"/>
      <c r="H73" s="584"/>
      <c r="I73" s="552"/>
      <c r="J73" s="330" t="s">
        <v>241</v>
      </c>
      <c r="K73" s="319">
        <v>0</v>
      </c>
      <c r="L73" s="319">
        <v>0</v>
      </c>
      <c r="M73" s="319">
        <v>0</v>
      </c>
      <c r="N73" s="319">
        <f>SUM(K73:M73)</f>
        <v>0</v>
      </c>
      <c r="O73" s="319">
        <v>0</v>
      </c>
      <c r="P73" s="319">
        <v>0</v>
      </c>
      <c r="Q73" s="319">
        <v>0</v>
      </c>
      <c r="R73" s="319">
        <f t="shared" si="9"/>
        <v>0</v>
      </c>
      <c r="S73" s="319">
        <f t="shared" si="9"/>
        <v>0</v>
      </c>
      <c r="T73" s="319">
        <f t="shared" si="9"/>
        <v>0</v>
      </c>
      <c r="U73" s="331">
        <v>0</v>
      </c>
      <c r="V73" s="320">
        <f>SUM(S73:U73)</f>
        <v>0</v>
      </c>
    </row>
    <row r="74" spans="1:22" ht="45" x14ac:dyDescent="0.25">
      <c r="A74" s="552"/>
      <c r="B74" s="552"/>
      <c r="C74" s="552"/>
      <c r="D74" s="552"/>
      <c r="E74" s="552"/>
      <c r="F74" s="552"/>
      <c r="G74" s="552"/>
      <c r="H74" s="584"/>
      <c r="I74" s="552"/>
      <c r="J74" s="332" t="s">
        <v>242</v>
      </c>
      <c r="K74" s="324">
        <f>SUM(K69:K73)</f>
        <v>0</v>
      </c>
      <c r="L74" s="324">
        <f>SUM(L69:L73)</f>
        <v>0</v>
      </c>
      <c r="M74" s="324">
        <v>0</v>
      </c>
      <c r="N74" s="333">
        <v>0</v>
      </c>
      <c r="O74" s="324">
        <f>SUM(O69:O73)</f>
        <v>0</v>
      </c>
      <c r="P74" s="324">
        <f>SUM(P69:P73)</f>
        <v>0</v>
      </c>
      <c r="Q74" s="324">
        <f>SUM(Q69:Q73)</f>
        <v>0</v>
      </c>
      <c r="R74" s="333">
        <v>0</v>
      </c>
      <c r="S74" s="324">
        <f>SUM(S69:S73)</f>
        <v>0</v>
      </c>
      <c r="T74" s="324">
        <f>SUM(T69:T73)</f>
        <v>0</v>
      </c>
      <c r="U74" s="334">
        <v>0</v>
      </c>
      <c r="V74" s="335">
        <v>0</v>
      </c>
    </row>
    <row r="75" spans="1:22" x14ac:dyDescent="0.25">
      <c r="A75" s="552"/>
      <c r="B75" s="552"/>
      <c r="C75" s="552"/>
      <c r="D75" s="552"/>
      <c r="E75" s="552"/>
      <c r="F75" s="552"/>
      <c r="G75" s="552"/>
      <c r="H75" s="584"/>
      <c r="I75" s="552" t="s">
        <v>18</v>
      </c>
      <c r="J75" s="330" t="s">
        <v>19</v>
      </c>
      <c r="K75" s="319">
        <v>0</v>
      </c>
      <c r="L75" s="319">
        <v>0</v>
      </c>
      <c r="M75" s="319">
        <v>0</v>
      </c>
      <c r="N75" s="319">
        <v>0</v>
      </c>
      <c r="O75" s="319">
        <v>0</v>
      </c>
      <c r="P75" s="319">
        <v>0</v>
      </c>
      <c r="Q75" s="319">
        <v>0</v>
      </c>
      <c r="R75" s="319">
        <f>SUM(O75:Q75)</f>
        <v>0</v>
      </c>
      <c r="S75" s="319">
        <f>SUM(P75:R75)</f>
        <v>0</v>
      </c>
      <c r="T75" s="319">
        <f t="shared" ref="T75:V75" si="10">SUM(Q75:S75)</f>
        <v>0</v>
      </c>
      <c r="U75" s="336">
        <f t="shared" si="10"/>
        <v>0</v>
      </c>
      <c r="V75" s="320">
        <f t="shared" si="10"/>
        <v>0</v>
      </c>
    </row>
    <row r="76" spans="1:22" x14ac:dyDescent="0.25">
      <c r="A76" s="552"/>
      <c r="B76" s="552"/>
      <c r="C76" s="552"/>
      <c r="D76" s="552"/>
      <c r="E76" s="552"/>
      <c r="F76" s="552"/>
      <c r="G76" s="552"/>
      <c r="H76" s="584"/>
      <c r="I76" s="552"/>
      <c r="J76" s="330" t="s">
        <v>22</v>
      </c>
      <c r="K76" s="319">
        <v>0</v>
      </c>
      <c r="L76" s="319">
        <v>0</v>
      </c>
      <c r="M76" s="319">
        <v>0</v>
      </c>
      <c r="N76" s="319">
        <v>0</v>
      </c>
      <c r="O76" s="319">
        <v>0</v>
      </c>
      <c r="P76" s="319">
        <v>0</v>
      </c>
      <c r="Q76" s="319">
        <v>0</v>
      </c>
      <c r="R76" s="319">
        <v>0</v>
      </c>
      <c r="S76" s="319">
        <v>0</v>
      </c>
      <c r="T76" s="319">
        <v>0</v>
      </c>
      <c r="U76" s="331">
        <v>0</v>
      </c>
      <c r="V76" s="320">
        <v>0</v>
      </c>
    </row>
    <row r="77" spans="1:22" x14ac:dyDescent="0.25">
      <c r="A77" s="552"/>
      <c r="B77" s="552"/>
      <c r="C77" s="552"/>
      <c r="D77" s="552"/>
      <c r="E77" s="552"/>
      <c r="F77" s="552"/>
      <c r="G77" s="552"/>
      <c r="H77" s="584"/>
      <c r="I77" s="552" t="s">
        <v>20</v>
      </c>
      <c r="J77" s="330" t="s">
        <v>42</v>
      </c>
      <c r="K77" s="319">
        <v>0</v>
      </c>
      <c r="L77" s="319">
        <v>0</v>
      </c>
      <c r="M77" s="319">
        <v>0</v>
      </c>
      <c r="N77" s="319">
        <f>SUM(K77:M77)</f>
        <v>0</v>
      </c>
      <c r="O77" s="319">
        <v>0</v>
      </c>
      <c r="P77" s="319">
        <v>0</v>
      </c>
      <c r="Q77" s="319">
        <v>0</v>
      </c>
      <c r="R77" s="319">
        <f>SUM(O77:Q77)</f>
        <v>0</v>
      </c>
      <c r="S77" s="319">
        <v>0</v>
      </c>
      <c r="T77" s="319">
        <v>0</v>
      </c>
      <c r="U77" s="331">
        <v>0</v>
      </c>
      <c r="V77" s="320">
        <v>0</v>
      </c>
    </row>
    <row r="78" spans="1:22" ht="30" x14ac:dyDescent="0.25">
      <c r="A78" s="552"/>
      <c r="B78" s="552"/>
      <c r="C78" s="552"/>
      <c r="D78" s="552"/>
      <c r="E78" s="552"/>
      <c r="F78" s="552"/>
      <c r="G78" s="552"/>
      <c r="H78" s="584"/>
      <c r="I78" s="552"/>
      <c r="J78" s="330" t="s">
        <v>21</v>
      </c>
      <c r="K78" s="319">
        <v>0</v>
      </c>
      <c r="L78" s="319">
        <v>0</v>
      </c>
      <c r="M78" s="319">
        <v>0</v>
      </c>
      <c r="N78" s="319">
        <v>0</v>
      </c>
      <c r="O78" s="319">
        <v>0</v>
      </c>
      <c r="P78" s="319">
        <v>0</v>
      </c>
      <c r="Q78" s="319">
        <v>0</v>
      </c>
      <c r="R78" s="319">
        <v>0</v>
      </c>
      <c r="S78" s="319">
        <v>0</v>
      </c>
      <c r="T78" s="319">
        <v>0</v>
      </c>
      <c r="U78" s="331">
        <v>0</v>
      </c>
      <c r="V78" s="320">
        <v>0</v>
      </c>
    </row>
    <row r="79" spans="1:22" ht="30" x14ac:dyDescent="0.25">
      <c r="A79" s="552"/>
      <c r="B79" s="552"/>
      <c r="C79" s="552"/>
      <c r="D79" s="552"/>
      <c r="E79" s="552"/>
      <c r="F79" s="552"/>
      <c r="G79" s="552"/>
      <c r="H79" s="568"/>
      <c r="I79" s="552"/>
      <c r="J79" s="330" t="s">
        <v>243</v>
      </c>
      <c r="K79" s="319">
        <v>0</v>
      </c>
      <c r="L79" s="319">
        <v>0</v>
      </c>
      <c r="M79" s="319">
        <v>0</v>
      </c>
      <c r="N79" s="319">
        <f>SUM(K79:M79)</f>
        <v>0</v>
      </c>
      <c r="O79" s="319">
        <v>0</v>
      </c>
      <c r="P79" s="319">
        <v>0</v>
      </c>
      <c r="Q79" s="319">
        <v>0</v>
      </c>
      <c r="R79" s="319">
        <v>0</v>
      </c>
      <c r="S79" s="319">
        <v>0</v>
      </c>
      <c r="T79" s="319">
        <v>0</v>
      </c>
      <c r="U79" s="319">
        <v>0</v>
      </c>
      <c r="V79" s="320">
        <v>0</v>
      </c>
    </row>
    <row r="80" spans="1:22" ht="25.5" x14ac:dyDescent="0.25">
      <c r="A80" s="552"/>
      <c r="B80" s="552"/>
      <c r="C80" s="552"/>
      <c r="D80" s="552"/>
      <c r="E80" s="552"/>
      <c r="F80" s="552" t="s">
        <v>250</v>
      </c>
      <c r="G80" s="552" t="s">
        <v>23</v>
      </c>
      <c r="H80" s="567">
        <v>200</v>
      </c>
      <c r="I80" s="552" t="s">
        <v>17</v>
      </c>
      <c r="J80" s="315" t="s">
        <v>237</v>
      </c>
      <c r="K80" s="319">
        <v>0</v>
      </c>
      <c r="L80" s="319">
        <v>0</v>
      </c>
      <c r="M80" s="319">
        <v>0</v>
      </c>
      <c r="N80" s="319">
        <v>0</v>
      </c>
      <c r="O80" s="319">
        <v>0</v>
      </c>
      <c r="P80" s="319">
        <v>0</v>
      </c>
      <c r="Q80" s="319">
        <v>0</v>
      </c>
      <c r="R80" s="319">
        <f>SUM(O80:Q80)</f>
        <v>0</v>
      </c>
      <c r="S80" s="319">
        <f>SUM(P80:R80)</f>
        <v>0</v>
      </c>
      <c r="T80" s="319">
        <f>SUM(Q80:S80)</f>
        <v>0</v>
      </c>
      <c r="U80" s="319">
        <v>0</v>
      </c>
      <c r="V80" s="320">
        <f>SUM(S80:U80)</f>
        <v>0</v>
      </c>
    </row>
    <row r="81" spans="1:22" ht="30" x14ac:dyDescent="0.25">
      <c r="A81" s="552"/>
      <c r="B81" s="552"/>
      <c r="C81" s="552"/>
      <c r="D81" s="552"/>
      <c r="E81" s="552"/>
      <c r="F81" s="552"/>
      <c r="G81" s="552"/>
      <c r="H81" s="584"/>
      <c r="I81" s="552"/>
      <c r="J81" s="337" t="s">
        <v>251</v>
      </c>
      <c r="K81" s="321">
        <v>0</v>
      </c>
      <c r="L81" s="321">
        <v>0</v>
      </c>
      <c r="M81" s="321">
        <v>0</v>
      </c>
      <c r="N81" s="321">
        <v>0</v>
      </c>
      <c r="O81" s="321">
        <v>0</v>
      </c>
      <c r="P81" s="321">
        <v>0</v>
      </c>
      <c r="Q81" s="321">
        <v>0</v>
      </c>
      <c r="R81" s="321">
        <v>0</v>
      </c>
      <c r="S81" s="321">
        <v>0</v>
      </c>
      <c r="T81" s="321">
        <v>0</v>
      </c>
      <c r="U81" s="321">
        <v>0</v>
      </c>
      <c r="V81" s="322">
        <v>0</v>
      </c>
    </row>
    <row r="82" spans="1:22" ht="30" x14ac:dyDescent="0.25">
      <c r="A82" s="552"/>
      <c r="B82" s="552"/>
      <c r="C82" s="552"/>
      <c r="D82" s="552"/>
      <c r="E82" s="552"/>
      <c r="F82" s="552"/>
      <c r="G82" s="552"/>
      <c r="H82" s="584"/>
      <c r="I82" s="552"/>
      <c r="J82" s="338" t="s">
        <v>252</v>
      </c>
      <c r="K82" s="321">
        <v>2</v>
      </c>
      <c r="L82" s="321">
        <v>5</v>
      </c>
      <c r="M82" s="321">
        <v>0</v>
      </c>
      <c r="N82" s="321">
        <f>SUM(K82:M82)</f>
        <v>7</v>
      </c>
      <c r="O82" s="321">
        <v>6</v>
      </c>
      <c r="P82" s="321">
        <v>2</v>
      </c>
      <c r="Q82" s="321">
        <v>0</v>
      </c>
      <c r="R82" s="321">
        <f>SUM(O82:Q82)</f>
        <v>8</v>
      </c>
      <c r="S82" s="321">
        <v>5</v>
      </c>
      <c r="T82" s="321">
        <v>2</v>
      </c>
      <c r="U82" s="321">
        <v>0</v>
      </c>
      <c r="V82" s="322">
        <f>SUM(S82:U82)</f>
        <v>7</v>
      </c>
    </row>
    <row r="83" spans="1:22" ht="30" x14ac:dyDescent="0.25">
      <c r="A83" s="552"/>
      <c r="B83" s="552"/>
      <c r="C83" s="552"/>
      <c r="D83" s="552"/>
      <c r="E83" s="552"/>
      <c r="F83" s="552"/>
      <c r="G83" s="552"/>
      <c r="H83" s="584"/>
      <c r="I83" s="552"/>
      <c r="J83" s="339" t="s">
        <v>240</v>
      </c>
      <c r="K83" s="321">
        <v>4</v>
      </c>
      <c r="L83" s="321">
        <v>9</v>
      </c>
      <c r="M83" s="321">
        <v>0</v>
      </c>
      <c r="N83" s="321">
        <f>SUM(K83:M83)</f>
        <v>13</v>
      </c>
      <c r="O83" s="321">
        <v>2</v>
      </c>
      <c r="P83" s="321">
        <v>1</v>
      </c>
      <c r="Q83" s="321">
        <v>0</v>
      </c>
      <c r="R83" s="321">
        <f>SUM(O83:Q83)</f>
        <v>3</v>
      </c>
      <c r="S83" s="321">
        <v>3</v>
      </c>
      <c r="T83" s="321">
        <v>2</v>
      </c>
      <c r="U83" s="321">
        <v>0</v>
      </c>
      <c r="V83" s="322">
        <f>SUM(S83:U83)</f>
        <v>5</v>
      </c>
    </row>
    <row r="84" spans="1:22" ht="30" x14ac:dyDescent="0.25">
      <c r="A84" s="552"/>
      <c r="B84" s="552"/>
      <c r="C84" s="552"/>
      <c r="D84" s="552"/>
      <c r="E84" s="552"/>
      <c r="F84" s="552"/>
      <c r="G84" s="552"/>
      <c r="H84" s="584"/>
      <c r="I84" s="552"/>
      <c r="J84" s="318" t="s">
        <v>241</v>
      </c>
      <c r="K84" s="319">
        <v>0</v>
      </c>
      <c r="L84" s="319">
        <v>0</v>
      </c>
      <c r="M84" s="319">
        <v>0</v>
      </c>
      <c r="N84" s="319">
        <f>SUM(K84:M84)</f>
        <v>0</v>
      </c>
      <c r="O84" s="319">
        <v>0</v>
      </c>
      <c r="P84" s="319">
        <v>0</v>
      </c>
      <c r="Q84" s="319">
        <v>0</v>
      </c>
      <c r="R84" s="319">
        <f t="shared" ref="R84:T84" si="11">SUM(O84:Q84)</f>
        <v>0</v>
      </c>
      <c r="S84" s="319">
        <f t="shared" si="11"/>
        <v>0</v>
      </c>
      <c r="T84" s="319">
        <f t="shared" si="11"/>
        <v>0</v>
      </c>
      <c r="U84" s="319">
        <v>0</v>
      </c>
      <c r="V84" s="320">
        <f>SUM(S84:U84)</f>
        <v>0</v>
      </c>
    </row>
    <row r="85" spans="1:22" ht="45" x14ac:dyDescent="0.25">
      <c r="A85" s="552"/>
      <c r="B85" s="552"/>
      <c r="C85" s="552"/>
      <c r="D85" s="552"/>
      <c r="E85" s="552"/>
      <c r="F85" s="552"/>
      <c r="G85" s="552"/>
      <c r="H85" s="584"/>
      <c r="I85" s="552"/>
      <c r="J85" s="323" t="s">
        <v>242</v>
      </c>
      <c r="K85" s="340">
        <f>SUM(K82:K84)</f>
        <v>6</v>
      </c>
      <c r="L85" s="340">
        <f>SUM(L82:L84)</f>
        <v>14</v>
      </c>
      <c r="M85" s="340">
        <v>0</v>
      </c>
      <c r="N85" s="326">
        <v>20</v>
      </c>
      <c r="O85" s="340">
        <f>SUM(O42:O43)</f>
        <v>0</v>
      </c>
      <c r="P85" s="340">
        <f>SUM(P82:P84)</f>
        <v>3</v>
      </c>
      <c r="Q85" s="340">
        <f>SUM(Q82:Q84)</f>
        <v>0</v>
      </c>
      <c r="R85" s="326">
        <v>11</v>
      </c>
      <c r="S85" s="340">
        <f>SUM(S82:S84)</f>
        <v>8</v>
      </c>
      <c r="T85" s="340">
        <f>SUM(T82:T84)</f>
        <v>4</v>
      </c>
      <c r="U85" s="340">
        <v>0</v>
      </c>
      <c r="V85" s="327">
        <v>13</v>
      </c>
    </row>
    <row r="86" spans="1:22" x14ac:dyDescent="0.25">
      <c r="A86" s="552"/>
      <c r="B86" s="552"/>
      <c r="C86" s="552"/>
      <c r="D86" s="552"/>
      <c r="E86" s="552"/>
      <c r="F86" s="552"/>
      <c r="G86" s="552"/>
      <c r="H86" s="584"/>
      <c r="I86" s="552" t="s">
        <v>18</v>
      </c>
      <c r="J86" s="318" t="s">
        <v>19</v>
      </c>
      <c r="K86" s="321">
        <v>6</v>
      </c>
      <c r="L86" s="321">
        <v>14</v>
      </c>
      <c r="M86" s="321">
        <v>0</v>
      </c>
      <c r="N86" s="321">
        <v>20</v>
      </c>
      <c r="O86" s="321">
        <v>8</v>
      </c>
      <c r="P86" s="321">
        <v>3</v>
      </c>
      <c r="Q86" s="321">
        <v>0</v>
      </c>
      <c r="R86" s="321">
        <v>11</v>
      </c>
      <c r="S86" s="321">
        <v>8</v>
      </c>
      <c r="T86" s="321">
        <v>4</v>
      </c>
      <c r="U86" s="321">
        <v>0</v>
      </c>
      <c r="V86" s="322">
        <v>13</v>
      </c>
    </row>
    <row r="87" spans="1:22" x14ac:dyDescent="0.25">
      <c r="A87" s="552"/>
      <c r="B87" s="552"/>
      <c r="C87" s="552"/>
      <c r="D87" s="552"/>
      <c r="E87" s="552"/>
      <c r="F87" s="552"/>
      <c r="G87" s="552"/>
      <c r="H87" s="584"/>
      <c r="I87" s="552"/>
      <c r="J87" s="318" t="s">
        <v>22</v>
      </c>
      <c r="K87" s="321">
        <v>0</v>
      </c>
      <c r="L87" s="321">
        <v>0</v>
      </c>
      <c r="M87" s="321">
        <v>0</v>
      </c>
      <c r="N87" s="321">
        <v>0</v>
      </c>
      <c r="O87" s="321">
        <v>0</v>
      </c>
      <c r="P87" s="321">
        <v>0</v>
      </c>
      <c r="Q87" s="321">
        <v>0</v>
      </c>
      <c r="R87" s="321">
        <v>0</v>
      </c>
      <c r="S87" s="321">
        <v>0</v>
      </c>
      <c r="T87" s="321">
        <v>0</v>
      </c>
      <c r="U87" s="321">
        <v>0</v>
      </c>
      <c r="V87" s="322">
        <v>0</v>
      </c>
    </row>
    <row r="88" spans="1:22" x14ac:dyDescent="0.25">
      <c r="A88" s="552"/>
      <c r="B88" s="552"/>
      <c r="C88" s="552"/>
      <c r="D88" s="552"/>
      <c r="E88" s="552"/>
      <c r="F88" s="552"/>
      <c r="G88" s="552"/>
      <c r="H88" s="584"/>
      <c r="I88" s="552" t="s">
        <v>20</v>
      </c>
      <c r="J88" s="318" t="s">
        <v>42</v>
      </c>
      <c r="K88" s="321">
        <v>0</v>
      </c>
      <c r="L88" s="321">
        <v>0</v>
      </c>
      <c r="M88" s="321">
        <v>0</v>
      </c>
      <c r="N88" s="321">
        <v>0</v>
      </c>
      <c r="O88" s="321">
        <v>0</v>
      </c>
      <c r="P88" s="321">
        <v>0</v>
      </c>
      <c r="Q88" s="321">
        <v>0</v>
      </c>
      <c r="R88" s="321">
        <v>0</v>
      </c>
      <c r="S88" s="321">
        <v>0</v>
      </c>
      <c r="T88" s="321">
        <v>0</v>
      </c>
      <c r="U88" s="321">
        <v>0</v>
      </c>
      <c r="V88" s="322">
        <v>0</v>
      </c>
    </row>
    <row r="89" spans="1:22" ht="30" x14ac:dyDescent="0.25">
      <c r="A89" s="552"/>
      <c r="B89" s="552"/>
      <c r="C89" s="552"/>
      <c r="D89" s="552"/>
      <c r="E89" s="552"/>
      <c r="F89" s="552"/>
      <c r="G89" s="552"/>
      <c r="H89" s="584"/>
      <c r="I89" s="552"/>
      <c r="J89" s="318" t="s">
        <v>21</v>
      </c>
      <c r="K89" s="321">
        <v>0</v>
      </c>
      <c r="L89" s="321">
        <v>0</v>
      </c>
      <c r="M89" s="321">
        <v>0</v>
      </c>
      <c r="N89" s="321">
        <v>0</v>
      </c>
      <c r="O89" s="321">
        <v>0</v>
      </c>
      <c r="P89" s="321">
        <v>0</v>
      </c>
      <c r="Q89" s="321">
        <v>0</v>
      </c>
      <c r="R89" s="321">
        <v>0</v>
      </c>
      <c r="S89" s="321">
        <v>0</v>
      </c>
      <c r="T89" s="321">
        <v>0</v>
      </c>
      <c r="U89" s="321">
        <v>0</v>
      </c>
      <c r="V89" s="322">
        <v>0</v>
      </c>
    </row>
    <row r="90" spans="1:22" ht="30" x14ac:dyDescent="0.25">
      <c r="A90" s="552"/>
      <c r="B90" s="552"/>
      <c r="C90" s="552"/>
      <c r="D90" s="552"/>
      <c r="E90" s="552"/>
      <c r="F90" s="552"/>
      <c r="G90" s="552"/>
      <c r="H90" s="568"/>
      <c r="I90" s="552"/>
      <c r="J90" s="318" t="s">
        <v>243</v>
      </c>
      <c r="K90" s="319">
        <v>0</v>
      </c>
      <c r="L90" s="319">
        <v>0</v>
      </c>
      <c r="M90" s="319">
        <v>0</v>
      </c>
      <c r="N90" s="319">
        <f>SUM(K90:M90)</f>
        <v>0</v>
      </c>
      <c r="O90" s="319">
        <v>0</v>
      </c>
      <c r="P90" s="319">
        <v>0</v>
      </c>
      <c r="Q90" s="319">
        <v>0</v>
      </c>
      <c r="R90" s="319">
        <v>0</v>
      </c>
      <c r="S90" s="319">
        <v>0</v>
      </c>
      <c r="T90" s="319">
        <v>0</v>
      </c>
      <c r="U90" s="319">
        <v>0</v>
      </c>
      <c r="V90" s="320">
        <v>0</v>
      </c>
    </row>
    <row r="91" spans="1:22" ht="25.5" x14ac:dyDescent="0.25">
      <c r="A91" s="552"/>
      <c r="B91" s="552"/>
      <c r="C91" s="552"/>
      <c r="D91" s="552"/>
      <c r="E91" s="552"/>
      <c r="F91" s="552" t="s">
        <v>253</v>
      </c>
      <c r="G91" s="552" t="s">
        <v>246</v>
      </c>
      <c r="H91" s="567">
        <v>400</v>
      </c>
      <c r="I91" s="552" t="s">
        <v>17</v>
      </c>
      <c r="J91" s="315" t="s">
        <v>237</v>
      </c>
      <c r="K91" s="319">
        <v>0</v>
      </c>
      <c r="L91" s="319">
        <v>0</v>
      </c>
      <c r="M91" s="319">
        <v>0</v>
      </c>
      <c r="N91" s="319">
        <v>0</v>
      </c>
      <c r="O91" s="319">
        <v>0</v>
      </c>
      <c r="P91" s="319">
        <v>0</v>
      </c>
      <c r="Q91" s="319">
        <v>0</v>
      </c>
      <c r="R91" s="319">
        <f>SUM(O91:Q91)</f>
        <v>0</v>
      </c>
      <c r="S91" s="319">
        <f>SUM(P91:R91)</f>
        <v>0</v>
      </c>
      <c r="T91" s="319">
        <f>SUM(Q91:S91)</f>
        <v>0</v>
      </c>
      <c r="U91" s="316">
        <v>0</v>
      </c>
      <c r="V91" s="317">
        <f>SUM(S91:U91)</f>
        <v>0</v>
      </c>
    </row>
    <row r="92" spans="1:22" ht="30" x14ac:dyDescent="0.25">
      <c r="A92" s="552"/>
      <c r="B92" s="552"/>
      <c r="C92" s="552"/>
      <c r="D92" s="552"/>
      <c r="E92" s="552"/>
      <c r="F92" s="552"/>
      <c r="G92" s="552"/>
      <c r="H92" s="584"/>
      <c r="I92" s="552"/>
      <c r="J92" s="330" t="s">
        <v>238</v>
      </c>
      <c r="K92" s="319">
        <v>0</v>
      </c>
      <c r="L92" s="319">
        <v>0</v>
      </c>
      <c r="M92" s="319">
        <v>0</v>
      </c>
      <c r="N92" s="319">
        <f>SUM(K92:M92)</f>
        <v>0</v>
      </c>
      <c r="O92" s="319">
        <v>0</v>
      </c>
      <c r="P92" s="319">
        <v>0</v>
      </c>
      <c r="Q92" s="319">
        <v>0</v>
      </c>
      <c r="R92" s="319">
        <f t="shared" ref="R92:T95" si="12">SUM(O92:Q92)</f>
        <v>0</v>
      </c>
      <c r="S92" s="319">
        <f t="shared" si="12"/>
        <v>0</v>
      </c>
      <c r="T92" s="319">
        <f t="shared" si="12"/>
        <v>0</v>
      </c>
      <c r="U92" s="331">
        <v>0</v>
      </c>
      <c r="V92" s="320">
        <f>SUM(S92:U92)</f>
        <v>0</v>
      </c>
    </row>
    <row r="93" spans="1:22" ht="30" x14ac:dyDescent="0.25">
      <c r="A93" s="552"/>
      <c r="B93" s="552"/>
      <c r="C93" s="552"/>
      <c r="D93" s="552"/>
      <c r="E93" s="552"/>
      <c r="F93" s="552"/>
      <c r="G93" s="552"/>
      <c r="H93" s="584"/>
      <c r="I93" s="552"/>
      <c r="J93" s="330" t="s">
        <v>239</v>
      </c>
      <c r="K93" s="319">
        <v>0</v>
      </c>
      <c r="L93" s="319">
        <v>0</v>
      </c>
      <c r="M93" s="319">
        <v>0</v>
      </c>
      <c r="N93" s="319">
        <f>SUM(K93:M93)</f>
        <v>0</v>
      </c>
      <c r="O93" s="319">
        <v>0</v>
      </c>
      <c r="P93" s="319">
        <v>0</v>
      </c>
      <c r="Q93" s="319">
        <v>0</v>
      </c>
      <c r="R93" s="319">
        <f t="shared" si="12"/>
        <v>0</v>
      </c>
      <c r="S93" s="319">
        <f t="shared" si="12"/>
        <v>0</v>
      </c>
      <c r="T93" s="319">
        <f t="shared" si="12"/>
        <v>0</v>
      </c>
      <c r="U93" s="331">
        <v>0</v>
      </c>
      <c r="V93" s="320">
        <f>SUM(S93:U93)</f>
        <v>0</v>
      </c>
    </row>
    <row r="94" spans="1:22" ht="30" x14ac:dyDescent="0.25">
      <c r="A94" s="552"/>
      <c r="B94" s="552"/>
      <c r="C94" s="552"/>
      <c r="D94" s="552"/>
      <c r="E94" s="552"/>
      <c r="F94" s="552"/>
      <c r="G94" s="552"/>
      <c r="H94" s="584"/>
      <c r="I94" s="552"/>
      <c r="J94" s="330" t="s">
        <v>240</v>
      </c>
      <c r="K94" s="319">
        <v>0</v>
      </c>
      <c r="L94" s="319">
        <v>0</v>
      </c>
      <c r="M94" s="319">
        <v>0</v>
      </c>
      <c r="N94" s="319">
        <f>SUM(K94:M94)</f>
        <v>0</v>
      </c>
      <c r="O94" s="319">
        <v>0</v>
      </c>
      <c r="P94" s="319">
        <v>0</v>
      </c>
      <c r="Q94" s="319">
        <v>0</v>
      </c>
      <c r="R94" s="319">
        <f t="shared" si="12"/>
        <v>0</v>
      </c>
      <c r="S94" s="319">
        <f t="shared" si="12"/>
        <v>0</v>
      </c>
      <c r="T94" s="319">
        <f t="shared" si="12"/>
        <v>0</v>
      </c>
      <c r="U94" s="331">
        <v>0</v>
      </c>
      <c r="V94" s="320">
        <f>SUM(S94:U94)</f>
        <v>0</v>
      </c>
    </row>
    <row r="95" spans="1:22" ht="30" x14ac:dyDescent="0.25">
      <c r="A95" s="552"/>
      <c r="B95" s="552"/>
      <c r="C95" s="552"/>
      <c r="D95" s="552"/>
      <c r="E95" s="552"/>
      <c r="F95" s="552"/>
      <c r="G95" s="552"/>
      <c r="H95" s="584"/>
      <c r="I95" s="552"/>
      <c r="J95" s="330" t="s">
        <v>241</v>
      </c>
      <c r="K95" s="319">
        <v>0</v>
      </c>
      <c r="L95" s="319">
        <v>0</v>
      </c>
      <c r="M95" s="319">
        <v>0</v>
      </c>
      <c r="N95" s="319">
        <f>SUM(K95:M95)</f>
        <v>0</v>
      </c>
      <c r="O95" s="319">
        <v>0</v>
      </c>
      <c r="P95" s="319">
        <v>0</v>
      </c>
      <c r="Q95" s="319">
        <v>0</v>
      </c>
      <c r="R95" s="319">
        <f t="shared" si="12"/>
        <v>0</v>
      </c>
      <c r="S95" s="319">
        <f t="shared" si="12"/>
        <v>0</v>
      </c>
      <c r="T95" s="319">
        <f t="shared" si="12"/>
        <v>0</v>
      </c>
      <c r="U95" s="331">
        <v>0</v>
      </c>
      <c r="V95" s="320">
        <f>SUM(S95:U95)</f>
        <v>0</v>
      </c>
    </row>
    <row r="96" spans="1:22" ht="45" x14ac:dyDescent="0.25">
      <c r="A96" s="552"/>
      <c r="B96" s="552"/>
      <c r="C96" s="552"/>
      <c r="D96" s="552"/>
      <c r="E96" s="552"/>
      <c r="F96" s="552"/>
      <c r="G96" s="552"/>
      <c r="H96" s="584"/>
      <c r="I96" s="552"/>
      <c r="J96" s="332" t="s">
        <v>242</v>
      </c>
      <c r="K96" s="324">
        <f>SUM(K91:K95)</f>
        <v>0</v>
      </c>
      <c r="L96" s="324">
        <f>SUM(L91:L95)</f>
        <v>0</v>
      </c>
      <c r="M96" s="324">
        <v>0</v>
      </c>
      <c r="N96" s="333">
        <v>0</v>
      </c>
      <c r="O96" s="324">
        <f>SUM(O91:O95)</f>
        <v>0</v>
      </c>
      <c r="P96" s="324">
        <f>SUM(P91:P95)</f>
        <v>0</v>
      </c>
      <c r="Q96" s="324">
        <f>SUM(Q91:Q95)</f>
        <v>0</v>
      </c>
      <c r="R96" s="333">
        <v>0</v>
      </c>
      <c r="S96" s="324">
        <f>SUM(S91:S95)</f>
        <v>0</v>
      </c>
      <c r="T96" s="324">
        <f>SUM(T91:T95)</f>
        <v>0</v>
      </c>
      <c r="U96" s="334">
        <v>0</v>
      </c>
      <c r="V96" s="335">
        <v>0</v>
      </c>
    </row>
    <row r="97" spans="1:22" x14ac:dyDescent="0.25">
      <c r="A97" s="552"/>
      <c r="B97" s="552"/>
      <c r="C97" s="552"/>
      <c r="D97" s="552"/>
      <c r="E97" s="552"/>
      <c r="F97" s="552"/>
      <c r="G97" s="552"/>
      <c r="H97" s="584"/>
      <c r="I97" s="552" t="s">
        <v>18</v>
      </c>
      <c r="J97" s="330" t="s">
        <v>19</v>
      </c>
      <c r="K97" s="319">
        <v>0</v>
      </c>
      <c r="L97" s="319">
        <v>0</v>
      </c>
      <c r="M97" s="319">
        <v>0</v>
      </c>
      <c r="N97" s="319">
        <v>0</v>
      </c>
      <c r="O97" s="319">
        <v>0</v>
      </c>
      <c r="P97" s="319">
        <v>0</v>
      </c>
      <c r="Q97" s="319">
        <v>0</v>
      </c>
      <c r="R97" s="319">
        <f>SUM(O97:Q97)</f>
        <v>0</v>
      </c>
      <c r="S97" s="319">
        <f>SUM(P97:R97)</f>
        <v>0</v>
      </c>
      <c r="T97" s="319">
        <f t="shared" ref="T97:V97" si="13">SUM(Q97:S97)</f>
        <v>0</v>
      </c>
      <c r="U97" s="336">
        <f t="shared" si="13"/>
        <v>0</v>
      </c>
      <c r="V97" s="320">
        <f t="shared" si="13"/>
        <v>0</v>
      </c>
    </row>
    <row r="98" spans="1:22" x14ac:dyDescent="0.25">
      <c r="A98" s="552"/>
      <c r="B98" s="552"/>
      <c r="C98" s="552"/>
      <c r="D98" s="552"/>
      <c r="E98" s="552"/>
      <c r="F98" s="552"/>
      <c r="G98" s="552"/>
      <c r="H98" s="584"/>
      <c r="I98" s="552"/>
      <c r="J98" s="330" t="s">
        <v>22</v>
      </c>
      <c r="K98" s="319">
        <v>0</v>
      </c>
      <c r="L98" s="319">
        <v>0</v>
      </c>
      <c r="M98" s="319">
        <v>0</v>
      </c>
      <c r="N98" s="319">
        <v>0</v>
      </c>
      <c r="O98" s="319">
        <v>0</v>
      </c>
      <c r="P98" s="319">
        <v>0</v>
      </c>
      <c r="Q98" s="319">
        <v>0</v>
      </c>
      <c r="R98" s="319">
        <v>0</v>
      </c>
      <c r="S98" s="319">
        <v>0</v>
      </c>
      <c r="T98" s="319">
        <v>0</v>
      </c>
      <c r="U98" s="331">
        <v>0</v>
      </c>
      <c r="V98" s="320">
        <v>0</v>
      </c>
    </row>
    <row r="99" spans="1:22" x14ac:dyDescent="0.25">
      <c r="A99" s="552"/>
      <c r="B99" s="552"/>
      <c r="C99" s="552"/>
      <c r="D99" s="552"/>
      <c r="E99" s="552"/>
      <c r="F99" s="552"/>
      <c r="G99" s="552"/>
      <c r="H99" s="584"/>
      <c r="I99" s="552" t="s">
        <v>20</v>
      </c>
      <c r="J99" s="330" t="s">
        <v>42</v>
      </c>
      <c r="K99" s="319">
        <v>0</v>
      </c>
      <c r="L99" s="319">
        <v>0</v>
      </c>
      <c r="M99" s="319">
        <v>0</v>
      </c>
      <c r="N99" s="319">
        <f>SUM(K99:M99)</f>
        <v>0</v>
      </c>
      <c r="O99" s="319">
        <v>0</v>
      </c>
      <c r="P99" s="319">
        <v>0</v>
      </c>
      <c r="Q99" s="319">
        <v>0</v>
      </c>
      <c r="R99" s="319">
        <f>SUM(O99:Q99)</f>
        <v>0</v>
      </c>
      <c r="S99" s="319">
        <v>0</v>
      </c>
      <c r="T99" s="319">
        <v>0</v>
      </c>
      <c r="U99" s="331">
        <v>0</v>
      </c>
      <c r="V99" s="320">
        <v>0</v>
      </c>
    </row>
    <row r="100" spans="1:22" ht="30" x14ac:dyDescent="0.25">
      <c r="A100" s="552"/>
      <c r="B100" s="552"/>
      <c r="C100" s="552"/>
      <c r="D100" s="552"/>
      <c r="E100" s="552"/>
      <c r="F100" s="552"/>
      <c r="G100" s="552"/>
      <c r="H100" s="584"/>
      <c r="I100" s="552"/>
      <c r="J100" s="330" t="s">
        <v>21</v>
      </c>
      <c r="K100" s="319">
        <v>0</v>
      </c>
      <c r="L100" s="319">
        <v>0</v>
      </c>
      <c r="M100" s="319">
        <v>0</v>
      </c>
      <c r="N100" s="319">
        <v>0</v>
      </c>
      <c r="O100" s="319">
        <v>0</v>
      </c>
      <c r="P100" s="319">
        <v>0</v>
      </c>
      <c r="Q100" s="319">
        <v>0</v>
      </c>
      <c r="R100" s="319">
        <v>0</v>
      </c>
      <c r="S100" s="319">
        <v>0</v>
      </c>
      <c r="T100" s="319">
        <v>0</v>
      </c>
      <c r="U100" s="331">
        <v>0</v>
      </c>
      <c r="V100" s="320">
        <v>0</v>
      </c>
    </row>
    <row r="101" spans="1:22" ht="30" x14ac:dyDescent="0.25">
      <c r="A101" s="552"/>
      <c r="B101" s="552"/>
      <c r="C101" s="552"/>
      <c r="D101" s="552"/>
      <c r="E101" s="552"/>
      <c r="F101" s="552"/>
      <c r="G101" s="552"/>
      <c r="H101" s="568"/>
      <c r="I101" s="552"/>
      <c r="J101" s="330" t="s">
        <v>243</v>
      </c>
      <c r="K101" s="319">
        <v>0</v>
      </c>
      <c r="L101" s="319">
        <v>0</v>
      </c>
      <c r="M101" s="319">
        <v>0</v>
      </c>
      <c r="N101" s="319">
        <f>SUM(K101:M101)</f>
        <v>0</v>
      </c>
      <c r="O101" s="319">
        <v>0</v>
      </c>
      <c r="P101" s="319">
        <v>0</v>
      </c>
      <c r="Q101" s="319">
        <v>0</v>
      </c>
      <c r="R101" s="319">
        <v>0</v>
      </c>
      <c r="S101" s="319">
        <v>0</v>
      </c>
      <c r="T101" s="319">
        <v>0</v>
      </c>
      <c r="U101" s="319">
        <v>0</v>
      </c>
      <c r="V101" s="320">
        <v>0</v>
      </c>
    </row>
    <row r="102" spans="1:22" ht="25.5" x14ac:dyDescent="0.25">
      <c r="A102" s="552"/>
      <c r="B102" s="552"/>
      <c r="C102" s="552"/>
      <c r="D102" s="552"/>
      <c r="E102" s="552"/>
      <c r="F102" s="552" t="s">
        <v>254</v>
      </c>
      <c r="G102" s="552" t="s">
        <v>23</v>
      </c>
      <c r="H102" s="567">
        <v>250</v>
      </c>
      <c r="I102" s="552" t="s">
        <v>17</v>
      </c>
      <c r="J102" s="328" t="s">
        <v>237</v>
      </c>
      <c r="K102" s="319">
        <v>0</v>
      </c>
      <c r="L102" s="319">
        <v>0</v>
      </c>
      <c r="M102" s="319">
        <v>0</v>
      </c>
      <c r="N102" s="319">
        <v>0</v>
      </c>
      <c r="O102" s="319">
        <v>0</v>
      </c>
      <c r="P102" s="319">
        <v>0</v>
      </c>
      <c r="Q102" s="319">
        <v>0</v>
      </c>
      <c r="R102" s="319">
        <f>SUM(O102:Q102)</f>
        <v>0</v>
      </c>
      <c r="S102" s="319">
        <f>SUM(P102:R102)</f>
        <v>0</v>
      </c>
      <c r="T102" s="319">
        <f>SUM(Q102:S102)</f>
        <v>0</v>
      </c>
      <c r="U102" s="329">
        <v>0</v>
      </c>
      <c r="V102" s="317">
        <f>SUM(S102:U102)</f>
        <v>0</v>
      </c>
    </row>
    <row r="103" spans="1:22" ht="30" x14ac:dyDescent="0.25">
      <c r="A103" s="552"/>
      <c r="B103" s="552"/>
      <c r="C103" s="552"/>
      <c r="D103" s="552"/>
      <c r="E103" s="552"/>
      <c r="F103" s="552"/>
      <c r="G103" s="552"/>
      <c r="H103" s="584"/>
      <c r="I103" s="552"/>
      <c r="J103" s="330" t="s">
        <v>238</v>
      </c>
      <c r="K103" s="319">
        <v>0</v>
      </c>
      <c r="L103" s="319">
        <v>0</v>
      </c>
      <c r="M103" s="319">
        <v>0</v>
      </c>
      <c r="N103" s="319">
        <f>SUM(K103:M103)</f>
        <v>0</v>
      </c>
      <c r="O103" s="319">
        <v>0</v>
      </c>
      <c r="P103" s="319">
        <v>0</v>
      </c>
      <c r="Q103" s="319">
        <v>0</v>
      </c>
      <c r="R103" s="319">
        <f t="shared" ref="R103:T106" si="14">SUM(O103:Q103)</f>
        <v>0</v>
      </c>
      <c r="S103" s="319">
        <f t="shared" si="14"/>
        <v>0</v>
      </c>
      <c r="T103" s="319">
        <f t="shared" si="14"/>
        <v>0</v>
      </c>
      <c r="U103" s="331">
        <v>0</v>
      </c>
      <c r="V103" s="320">
        <f>SUM(S103:U103)</f>
        <v>0</v>
      </c>
    </row>
    <row r="104" spans="1:22" ht="30" x14ac:dyDescent="0.25">
      <c r="A104" s="552"/>
      <c r="B104" s="552"/>
      <c r="C104" s="552"/>
      <c r="D104" s="552"/>
      <c r="E104" s="552"/>
      <c r="F104" s="552"/>
      <c r="G104" s="552"/>
      <c r="H104" s="584"/>
      <c r="I104" s="552"/>
      <c r="J104" s="330" t="s">
        <v>239</v>
      </c>
      <c r="K104" s="319">
        <v>0</v>
      </c>
      <c r="L104" s="319">
        <v>0</v>
      </c>
      <c r="M104" s="319">
        <v>0</v>
      </c>
      <c r="N104" s="319">
        <f>SUM(K104:M104)</f>
        <v>0</v>
      </c>
      <c r="O104" s="319">
        <v>0</v>
      </c>
      <c r="P104" s="319">
        <v>0</v>
      </c>
      <c r="Q104" s="319">
        <v>0</v>
      </c>
      <c r="R104" s="319">
        <f t="shared" si="14"/>
        <v>0</v>
      </c>
      <c r="S104" s="319">
        <f t="shared" si="14"/>
        <v>0</v>
      </c>
      <c r="T104" s="319">
        <f t="shared" si="14"/>
        <v>0</v>
      </c>
      <c r="U104" s="331">
        <v>0</v>
      </c>
      <c r="V104" s="320">
        <f>SUM(S104:U104)</f>
        <v>0</v>
      </c>
    </row>
    <row r="105" spans="1:22" ht="30" x14ac:dyDescent="0.25">
      <c r="A105" s="552"/>
      <c r="B105" s="552"/>
      <c r="C105" s="552"/>
      <c r="D105" s="552"/>
      <c r="E105" s="552"/>
      <c r="F105" s="552"/>
      <c r="G105" s="552"/>
      <c r="H105" s="584"/>
      <c r="I105" s="552"/>
      <c r="J105" s="330" t="s">
        <v>240</v>
      </c>
      <c r="K105" s="319">
        <v>0</v>
      </c>
      <c r="L105" s="319">
        <v>0</v>
      </c>
      <c r="M105" s="319">
        <v>0</v>
      </c>
      <c r="N105" s="319">
        <f>SUM(K105:M105)</f>
        <v>0</v>
      </c>
      <c r="O105" s="319">
        <v>0</v>
      </c>
      <c r="P105" s="319">
        <v>0</v>
      </c>
      <c r="Q105" s="319">
        <v>0</v>
      </c>
      <c r="R105" s="319">
        <f t="shared" si="14"/>
        <v>0</v>
      </c>
      <c r="S105" s="319">
        <f t="shared" si="14"/>
        <v>0</v>
      </c>
      <c r="T105" s="319">
        <f t="shared" si="14"/>
        <v>0</v>
      </c>
      <c r="U105" s="331">
        <v>0</v>
      </c>
      <c r="V105" s="320">
        <f>SUM(S105:U105)</f>
        <v>0</v>
      </c>
    </row>
    <row r="106" spans="1:22" ht="30" x14ac:dyDescent="0.25">
      <c r="A106" s="552"/>
      <c r="B106" s="552"/>
      <c r="C106" s="552"/>
      <c r="D106" s="552"/>
      <c r="E106" s="552"/>
      <c r="F106" s="552"/>
      <c r="G106" s="552"/>
      <c r="H106" s="584"/>
      <c r="I106" s="552"/>
      <c r="J106" s="330" t="s">
        <v>241</v>
      </c>
      <c r="K106" s="319">
        <v>0</v>
      </c>
      <c r="L106" s="319">
        <v>0</v>
      </c>
      <c r="M106" s="319">
        <v>0</v>
      </c>
      <c r="N106" s="319">
        <f>SUM(K106:M106)</f>
        <v>0</v>
      </c>
      <c r="O106" s="319">
        <v>0</v>
      </c>
      <c r="P106" s="319">
        <v>0</v>
      </c>
      <c r="Q106" s="319">
        <v>0</v>
      </c>
      <c r="R106" s="319">
        <f t="shared" si="14"/>
        <v>0</v>
      </c>
      <c r="S106" s="319">
        <f t="shared" si="14"/>
        <v>0</v>
      </c>
      <c r="T106" s="319">
        <f t="shared" si="14"/>
        <v>0</v>
      </c>
      <c r="U106" s="331">
        <v>0</v>
      </c>
      <c r="V106" s="320">
        <f>SUM(S106:U106)</f>
        <v>0</v>
      </c>
    </row>
    <row r="107" spans="1:22" ht="45" x14ac:dyDescent="0.25">
      <c r="A107" s="552"/>
      <c r="B107" s="552"/>
      <c r="C107" s="552"/>
      <c r="D107" s="552"/>
      <c r="E107" s="552"/>
      <c r="F107" s="552"/>
      <c r="G107" s="552"/>
      <c r="H107" s="584"/>
      <c r="I107" s="552"/>
      <c r="J107" s="332" t="s">
        <v>242</v>
      </c>
      <c r="K107" s="324">
        <f>SUM(K102:K106)</f>
        <v>0</v>
      </c>
      <c r="L107" s="324">
        <f>SUM(L102:L106)</f>
        <v>0</v>
      </c>
      <c r="M107" s="324">
        <v>0</v>
      </c>
      <c r="N107" s="333">
        <v>0</v>
      </c>
      <c r="O107" s="324">
        <f>SUM(O102:O106)</f>
        <v>0</v>
      </c>
      <c r="P107" s="324">
        <f>SUM(P102:P106)</f>
        <v>0</v>
      </c>
      <c r="Q107" s="324">
        <f>SUM(Q102:Q106)</f>
        <v>0</v>
      </c>
      <c r="R107" s="333">
        <v>0</v>
      </c>
      <c r="S107" s="324">
        <f>SUM(S102:S106)</f>
        <v>0</v>
      </c>
      <c r="T107" s="324">
        <f>SUM(T102:T106)</f>
        <v>0</v>
      </c>
      <c r="U107" s="334">
        <v>0</v>
      </c>
      <c r="V107" s="335">
        <v>0</v>
      </c>
    </row>
    <row r="108" spans="1:22" x14ac:dyDescent="0.25">
      <c r="A108" s="552"/>
      <c r="B108" s="552"/>
      <c r="C108" s="552"/>
      <c r="D108" s="552"/>
      <c r="E108" s="552"/>
      <c r="F108" s="552"/>
      <c r="G108" s="552"/>
      <c r="H108" s="584"/>
      <c r="I108" s="552" t="s">
        <v>18</v>
      </c>
      <c r="J108" s="330" t="s">
        <v>19</v>
      </c>
      <c r="K108" s="319">
        <v>0</v>
      </c>
      <c r="L108" s="319">
        <v>0</v>
      </c>
      <c r="M108" s="319">
        <v>0</v>
      </c>
      <c r="N108" s="319">
        <v>0</v>
      </c>
      <c r="O108" s="319">
        <v>0</v>
      </c>
      <c r="P108" s="319">
        <v>0</v>
      </c>
      <c r="Q108" s="319">
        <v>0</v>
      </c>
      <c r="R108" s="319">
        <f>SUM(O108:Q108)</f>
        <v>0</v>
      </c>
      <c r="S108" s="319">
        <f>SUM(P108:R108)</f>
        <v>0</v>
      </c>
      <c r="T108" s="319">
        <f t="shared" ref="T108:V108" si="15">SUM(Q108:S108)</f>
        <v>0</v>
      </c>
      <c r="U108" s="336">
        <f t="shared" si="15"/>
        <v>0</v>
      </c>
      <c r="V108" s="320">
        <f t="shared" si="15"/>
        <v>0</v>
      </c>
    </row>
    <row r="109" spans="1:22" x14ac:dyDescent="0.25">
      <c r="A109" s="552"/>
      <c r="B109" s="552"/>
      <c r="C109" s="552"/>
      <c r="D109" s="552"/>
      <c r="E109" s="552"/>
      <c r="F109" s="552"/>
      <c r="G109" s="552"/>
      <c r="H109" s="584"/>
      <c r="I109" s="552"/>
      <c r="J109" s="330" t="s">
        <v>22</v>
      </c>
      <c r="K109" s="319">
        <v>0</v>
      </c>
      <c r="L109" s="319">
        <v>0</v>
      </c>
      <c r="M109" s="319">
        <v>0</v>
      </c>
      <c r="N109" s="319">
        <v>0</v>
      </c>
      <c r="O109" s="319">
        <v>0</v>
      </c>
      <c r="P109" s="319">
        <v>0</v>
      </c>
      <c r="Q109" s="319">
        <v>0</v>
      </c>
      <c r="R109" s="319">
        <v>0</v>
      </c>
      <c r="S109" s="319">
        <v>0</v>
      </c>
      <c r="T109" s="319">
        <v>0</v>
      </c>
      <c r="U109" s="331">
        <v>0</v>
      </c>
      <c r="V109" s="320">
        <v>0</v>
      </c>
    </row>
    <row r="110" spans="1:22" x14ac:dyDescent="0.25">
      <c r="A110" s="552"/>
      <c r="B110" s="552"/>
      <c r="C110" s="552"/>
      <c r="D110" s="552"/>
      <c r="E110" s="552"/>
      <c r="F110" s="552"/>
      <c r="G110" s="552"/>
      <c r="H110" s="584"/>
      <c r="I110" s="552" t="s">
        <v>20</v>
      </c>
      <c r="J110" s="330" t="s">
        <v>42</v>
      </c>
      <c r="K110" s="319">
        <v>0</v>
      </c>
      <c r="L110" s="319">
        <v>0</v>
      </c>
      <c r="M110" s="319">
        <v>0</v>
      </c>
      <c r="N110" s="319">
        <f>SUM(K110:M110)</f>
        <v>0</v>
      </c>
      <c r="O110" s="319">
        <v>0</v>
      </c>
      <c r="P110" s="319">
        <v>0</v>
      </c>
      <c r="Q110" s="319">
        <v>0</v>
      </c>
      <c r="R110" s="319">
        <f>SUM(O110:Q110)</f>
        <v>0</v>
      </c>
      <c r="S110" s="319">
        <v>0</v>
      </c>
      <c r="T110" s="319">
        <v>0</v>
      </c>
      <c r="U110" s="331">
        <v>0</v>
      </c>
      <c r="V110" s="320">
        <v>0</v>
      </c>
    </row>
    <row r="111" spans="1:22" ht="30" x14ac:dyDescent="0.25">
      <c r="A111" s="552"/>
      <c r="B111" s="552"/>
      <c r="C111" s="552"/>
      <c r="D111" s="552"/>
      <c r="E111" s="552"/>
      <c r="F111" s="552"/>
      <c r="G111" s="552"/>
      <c r="H111" s="584"/>
      <c r="I111" s="552"/>
      <c r="J111" s="330" t="s">
        <v>21</v>
      </c>
      <c r="K111" s="319">
        <v>0</v>
      </c>
      <c r="L111" s="319">
        <v>0</v>
      </c>
      <c r="M111" s="319">
        <v>0</v>
      </c>
      <c r="N111" s="319">
        <v>0</v>
      </c>
      <c r="O111" s="319">
        <v>0</v>
      </c>
      <c r="P111" s="319">
        <v>0</v>
      </c>
      <c r="Q111" s="319">
        <v>0</v>
      </c>
      <c r="R111" s="319">
        <v>0</v>
      </c>
      <c r="S111" s="319">
        <v>0</v>
      </c>
      <c r="T111" s="319">
        <v>0</v>
      </c>
      <c r="U111" s="331">
        <v>0</v>
      </c>
      <c r="V111" s="320">
        <v>0</v>
      </c>
    </row>
    <row r="112" spans="1:22" ht="30" x14ac:dyDescent="0.25">
      <c r="A112" s="552"/>
      <c r="B112" s="552"/>
      <c r="C112" s="552"/>
      <c r="D112" s="552"/>
      <c r="E112" s="552"/>
      <c r="F112" s="552"/>
      <c r="G112" s="552"/>
      <c r="H112" s="568"/>
      <c r="I112" s="552"/>
      <c r="J112" s="330" t="s">
        <v>243</v>
      </c>
      <c r="K112" s="319">
        <v>0</v>
      </c>
      <c r="L112" s="319">
        <v>0</v>
      </c>
      <c r="M112" s="319">
        <v>0</v>
      </c>
      <c r="N112" s="319">
        <f>SUM(K112:M112)</f>
        <v>0</v>
      </c>
      <c r="O112" s="319">
        <v>0</v>
      </c>
      <c r="P112" s="319">
        <v>0</v>
      </c>
      <c r="Q112" s="319">
        <v>0</v>
      </c>
      <c r="R112" s="319">
        <v>0</v>
      </c>
      <c r="S112" s="319">
        <v>0</v>
      </c>
      <c r="T112" s="319">
        <v>0</v>
      </c>
      <c r="U112" s="319">
        <v>0</v>
      </c>
      <c r="V112" s="320">
        <v>0</v>
      </c>
    </row>
    <row r="113" spans="1:22" ht="25.5" x14ac:dyDescent="0.25">
      <c r="A113" s="552"/>
      <c r="B113" s="552"/>
      <c r="C113" s="552"/>
      <c r="D113" s="552"/>
      <c r="E113" s="552" t="s">
        <v>255</v>
      </c>
      <c r="F113" s="555" t="s">
        <v>256</v>
      </c>
      <c r="G113" s="552" t="s">
        <v>23</v>
      </c>
      <c r="H113" s="567">
        <v>4000</v>
      </c>
      <c r="I113" s="552" t="s">
        <v>17</v>
      </c>
      <c r="J113" s="328" t="s">
        <v>237</v>
      </c>
      <c r="K113" s="319">
        <v>0</v>
      </c>
      <c r="L113" s="319">
        <v>0</v>
      </c>
      <c r="M113" s="319">
        <v>0</v>
      </c>
      <c r="N113" s="319">
        <v>0</v>
      </c>
      <c r="O113" s="319">
        <v>0</v>
      </c>
      <c r="P113" s="319">
        <v>0</v>
      </c>
      <c r="Q113" s="319">
        <v>0</v>
      </c>
      <c r="R113" s="319">
        <f>SUM(O113:Q113)</f>
        <v>0</v>
      </c>
      <c r="S113" s="319">
        <f>SUM(P113:R113)</f>
        <v>0</v>
      </c>
      <c r="T113" s="319">
        <f>SUM(Q113:S113)</f>
        <v>0</v>
      </c>
      <c r="U113" s="329">
        <v>0</v>
      </c>
      <c r="V113" s="317">
        <f>SUM(S113:U113)</f>
        <v>0</v>
      </c>
    </row>
    <row r="114" spans="1:22" ht="30" x14ac:dyDescent="0.25">
      <c r="A114" s="552"/>
      <c r="B114" s="552"/>
      <c r="C114" s="552"/>
      <c r="D114" s="552"/>
      <c r="E114" s="552"/>
      <c r="F114" s="555"/>
      <c r="G114" s="552"/>
      <c r="H114" s="584"/>
      <c r="I114" s="552"/>
      <c r="J114" s="330" t="s">
        <v>238</v>
      </c>
      <c r="K114" s="319">
        <v>0</v>
      </c>
      <c r="L114" s="319">
        <v>0</v>
      </c>
      <c r="M114" s="319">
        <v>0</v>
      </c>
      <c r="N114" s="319">
        <f>SUM(K114:M114)</f>
        <v>0</v>
      </c>
      <c r="O114" s="319">
        <v>0</v>
      </c>
      <c r="P114" s="319">
        <v>0</v>
      </c>
      <c r="Q114" s="319">
        <v>0</v>
      </c>
      <c r="R114" s="319">
        <f t="shared" ref="R114:T117" si="16">SUM(O114:Q114)</f>
        <v>0</v>
      </c>
      <c r="S114" s="319">
        <f t="shared" si="16"/>
        <v>0</v>
      </c>
      <c r="T114" s="319">
        <f t="shared" si="16"/>
        <v>0</v>
      </c>
      <c r="U114" s="331">
        <v>0</v>
      </c>
      <c r="V114" s="320">
        <f>SUM(S114:U114)</f>
        <v>0</v>
      </c>
    </row>
    <row r="115" spans="1:22" ht="30" x14ac:dyDescent="0.25">
      <c r="A115" s="552"/>
      <c r="B115" s="552"/>
      <c r="C115" s="552"/>
      <c r="D115" s="552"/>
      <c r="E115" s="552"/>
      <c r="F115" s="555"/>
      <c r="G115" s="552"/>
      <c r="H115" s="584"/>
      <c r="I115" s="552"/>
      <c r="J115" s="330" t="s">
        <v>239</v>
      </c>
      <c r="K115" s="319">
        <v>0</v>
      </c>
      <c r="L115" s="319">
        <v>0</v>
      </c>
      <c r="M115" s="319">
        <v>0</v>
      </c>
      <c r="N115" s="319">
        <f>SUM(K115:M115)</f>
        <v>0</v>
      </c>
      <c r="O115" s="319">
        <v>0</v>
      </c>
      <c r="P115" s="319">
        <v>0</v>
      </c>
      <c r="Q115" s="319">
        <v>0</v>
      </c>
      <c r="R115" s="319">
        <f t="shared" si="16"/>
        <v>0</v>
      </c>
      <c r="S115" s="319">
        <f t="shared" si="16"/>
        <v>0</v>
      </c>
      <c r="T115" s="319">
        <f t="shared" si="16"/>
        <v>0</v>
      </c>
      <c r="U115" s="331">
        <v>0</v>
      </c>
      <c r="V115" s="320">
        <f>SUM(S115:U115)</f>
        <v>0</v>
      </c>
    </row>
    <row r="116" spans="1:22" ht="30" x14ac:dyDescent="0.25">
      <c r="A116" s="552"/>
      <c r="B116" s="552"/>
      <c r="C116" s="552"/>
      <c r="D116" s="552"/>
      <c r="E116" s="552"/>
      <c r="F116" s="555"/>
      <c r="G116" s="552"/>
      <c r="H116" s="584"/>
      <c r="I116" s="552"/>
      <c r="J116" s="330" t="s">
        <v>240</v>
      </c>
      <c r="K116" s="319">
        <v>0</v>
      </c>
      <c r="L116" s="319">
        <v>0</v>
      </c>
      <c r="M116" s="319">
        <v>0</v>
      </c>
      <c r="N116" s="319">
        <f>SUM(K116:M116)</f>
        <v>0</v>
      </c>
      <c r="O116" s="319">
        <v>0</v>
      </c>
      <c r="P116" s="319">
        <v>0</v>
      </c>
      <c r="Q116" s="319">
        <v>0</v>
      </c>
      <c r="R116" s="319">
        <f t="shared" si="16"/>
        <v>0</v>
      </c>
      <c r="S116" s="319">
        <f t="shared" si="16"/>
        <v>0</v>
      </c>
      <c r="T116" s="319">
        <f t="shared" si="16"/>
        <v>0</v>
      </c>
      <c r="U116" s="331">
        <v>0</v>
      </c>
      <c r="V116" s="320">
        <f>SUM(S116:U116)</f>
        <v>0</v>
      </c>
    </row>
    <row r="117" spans="1:22" ht="30" x14ac:dyDescent="0.25">
      <c r="A117" s="552"/>
      <c r="B117" s="552"/>
      <c r="C117" s="552"/>
      <c r="D117" s="552"/>
      <c r="E117" s="552"/>
      <c r="F117" s="555"/>
      <c r="G117" s="552"/>
      <c r="H117" s="584"/>
      <c r="I117" s="552"/>
      <c r="J117" s="330" t="s">
        <v>241</v>
      </c>
      <c r="K117" s="319">
        <v>0</v>
      </c>
      <c r="L117" s="319">
        <v>0</v>
      </c>
      <c r="M117" s="319">
        <v>0</v>
      </c>
      <c r="N117" s="319">
        <f>SUM(K117:M117)</f>
        <v>0</v>
      </c>
      <c r="O117" s="319">
        <v>0</v>
      </c>
      <c r="P117" s="319">
        <v>0</v>
      </c>
      <c r="Q117" s="319">
        <v>0</v>
      </c>
      <c r="R117" s="319">
        <f t="shared" si="16"/>
        <v>0</v>
      </c>
      <c r="S117" s="319">
        <f t="shared" si="16"/>
        <v>0</v>
      </c>
      <c r="T117" s="319">
        <f t="shared" si="16"/>
        <v>0</v>
      </c>
      <c r="U117" s="331">
        <v>0</v>
      </c>
      <c r="V117" s="320">
        <f>SUM(S117:U117)</f>
        <v>0</v>
      </c>
    </row>
    <row r="118" spans="1:22" ht="45" x14ac:dyDescent="0.25">
      <c r="A118" s="552"/>
      <c r="B118" s="552"/>
      <c r="C118" s="552"/>
      <c r="D118" s="552"/>
      <c r="E118" s="552"/>
      <c r="F118" s="555"/>
      <c r="G118" s="552"/>
      <c r="H118" s="584"/>
      <c r="I118" s="552"/>
      <c r="J118" s="332" t="s">
        <v>242</v>
      </c>
      <c r="K118" s="324">
        <f>SUM(K113:K117)</f>
        <v>0</v>
      </c>
      <c r="L118" s="324">
        <f>SUM(L113:L117)</f>
        <v>0</v>
      </c>
      <c r="M118" s="324">
        <v>0</v>
      </c>
      <c r="N118" s="333">
        <v>0</v>
      </c>
      <c r="O118" s="324">
        <f>SUM(O113:O117)</f>
        <v>0</v>
      </c>
      <c r="P118" s="324">
        <f>SUM(P113:P117)</f>
        <v>0</v>
      </c>
      <c r="Q118" s="324">
        <f>SUM(Q113:Q117)</f>
        <v>0</v>
      </c>
      <c r="R118" s="333">
        <v>0</v>
      </c>
      <c r="S118" s="324">
        <f>SUM(S113:S117)</f>
        <v>0</v>
      </c>
      <c r="T118" s="324">
        <f>SUM(T113:T117)</f>
        <v>0</v>
      </c>
      <c r="U118" s="334">
        <v>0</v>
      </c>
      <c r="V118" s="335">
        <v>0</v>
      </c>
    </row>
    <row r="119" spans="1:22" x14ac:dyDescent="0.25">
      <c r="A119" s="552"/>
      <c r="B119" s="552"/>
      <c r="C119" s="552"/>
      <c r="D119" s="552"/>
      <c r="E119" s="552"/>
      <c r="F119" s="555"/>
      <c r="G119" s="552"/>
      <c r="H119" s="584"/>
      <c r="I119" s="552" t="s">
        <v>18</v>
      </c>
      <c r="J119" s="330" t="s">
        <v>19</v>
      </c>
      <c r="K119" s="319">
        <v>0</v>
      </c>
      <c r="L119" s="319">
        <v>0</v>
      </c>
      <c r="M119" s="319">
        <v>0</v>
      </c>
      <c r="N119" s="319">
        <v>0</v>
      </c>
      <c r="O119" s="319">
        <v>0</v>
      </c>
      <c r="P119" s="319">
        <v>0</v>
      </c>
      <c r="Q119" s="319">
        <v>0</v>
      </c>
      <c r="R119" s="319">
        <f>SUM(O119:Q119)</f>
        <v>0</v>
      </c>
      <c r="S119" s="319">
        <f>SUM(P119:R119)</f>
        <v>0</v>
      </c>
      <c r="T119" s="319">
        <f t="shared" ref="T119:V119" si="17">SUM(Q119:S119)</f>
        <v>0</v>
      </c>
      <c r="U119" s="336">
        <f t="shared" si="17"/>
        <v>0</v>
      </c>
      <c r="V119" s="320">
        <f t="shared" si="17"/>
        <v>0</v>
      </c>
    </row>
    <row r="120" spans="1:22" x14ac:dyDescent="0.25">
      <c r="A120" s="552"/>
      <c r="B120" s="552"/>
      <c r="C120" s="552"/>
      <c r="D120" s="552"/>
      <c r="E120" s="552"/>
      <c r="F120" s="555"/>
      <c r="G120" s="552"/>
      <c r="H120" s="584"/>
      <c r="I120" s="552"/>
      <c r="J120" s="330" t="s">
        <v>22</v>
      </c>
      <c r="K120" s="319">
        <v>0</v>
      </c>
      <c r="L120" s="319">
        <v>0</v>
      </c>
      <c r="M120" s="319">
        <v>0</v>
      </c>
      <c r="N120" s="319">
        <v>0</v>
      </c>
      <c r="O120" s="319">
        <v>0</v>
      </c>
      <c r="P120" s="319">
        <v>0</v>
      </c>
      <c r="Q120" s="319">
        <v>0</v>
      </c>
      <c r="R120" s="319">
        <v>0</v>
      </c>
      <c r="S120" s="319">
        <v>0</v>
      </c>
      <c r="T120" s="319">
        <v>0</v>
      </c>
      <c r="U120" s="331">
        <v>0</v>
      </c>
      <c r="V120" s="320">
        <v>0</v>
      </c>
    </row>
    <row r="121" spans="1:22" x14ac:dyDescent="0.25">
      <c r="A121" s="552"/>
      <c r="B121" s="552"/>
      <c r="C121" s="552"/>
      <c r="D121" s="552"/>
      <c r="E121" s="552"/>
      <c r="F121" s="555"/>
      <c r="G121" s="552"/>
      <c r="H121" s="584"/>
      <c r="I121" s="552" t="s">
        <v>20</v>
      </c>
      <c r="J121" s="330" t="s">
        <v>42</v>
      </c>
      <c r="K121" s="319">
        <v>0</v>
      </c>
      <c r="L121" s="319">
        <v>0</v>
      </c>
      <c r="M121" s="319">
        <v>0</v>
      </c>
      <c r="N121" s="319">
        <f>SUM(K121:M121)</f>
        <v>0</v>
      </c>
      <c r="O121" s="319">
        <v>0</v>
      </c>
      <c r="P121" s="319">
        <v>0</v>
      </c>
      <c r="Q121" s="319">
        <v>0</v>
      </c>
      <c r="R121" s="319">
        <f>SUM(O121:Q121)</f>
        <v>0</v>
      </c>
      <c r="S121" s="319">
        <v>0</v>
      </c>
      <c r="T121" s="319">
        <v>0</v>
      </c>
      <c r="U121" s="331">
        <v>0</v>
      </c>
      <c r="V121" s="320">
        <v>0</v>
      </c>
    </row>
    <row r="122" spans="1:22" ht="30" x14ac:dyDescent="0.25">
      <c r="A122" s="552"/>
      <c r="B122" s="552"/>
      <c r="C122" s="552"/>
      <c r="D122" s="552"/>
      <c r="E122" s="552"/>
      <c r="F122" s="555"/>
      <c r="G122" s="552"/>
      <c r="H122" s="584"/>
      <c r="I122" s="552"/>
      <c r="J122" s="330" t="s">
        <v>21</v>
      </c>
      <c r="K122" s="319">
        <v>0</v>
      </c>
      <c r="L122" s="319">
        <v>0</v>
      </c>
      <c r="M122" s="319">
        <v>0</v>
      </c>
      <c r="N122" s="319">
        <v>0</v>
      </c>
      <c r="O122" s="319">
        <v>0</v>
      </c>
      <c r="P122" s="319">
        <v>0</v>
      </c>
      <c r="Q122" s="319">
        <v>0</v>
      </c>
      <c r="R122" s="319">
        <v>0</v>
      </c>
      <c r="S122" s="319">
        <v>0</v>
      </c>
      <c r="T122" s="319">
        <v>0</v>
      </c>
      <c r="U122" s="331">
        <v>0</v>
      </c>
      <c r="V122" s="320">
        <v>0</v>
      </c>
    </row>
    <row r="123" spans="1:22" ht="30" x14ac:dyDescent="0.25">
      <c r="A123" s="552"/>
      <c r="B123" s="552"/>
      <c r="C123" s="552"/>
      <c r="D123" s="552"/>
      <c r="E123" s="552"/>
      <c r="F123" s="555"/>
      <c r="G123" s="552"/>
      <c r="H123" s="568"/>
      <c r="I123" s="552"/>
      <c r="J123" s="330" t="s">
        <v>243</v>
      </c>
      <c r="K123" s="319">
        <v>0</v>
      </c>
      <c r="L123" s="319">
        <v>0</v>
      </c>
      <c r="M123" s="319">
        <v>0</v>
      </c>
      <c r="N123" s="319">
        <f>SUM(K123:M123)</f>
        <v>0</v>
      </c>
      <c r="O123" s="319">
        <v>0</v>
      </c>
      <c r="P123" s="319">
        <v>0</v>
      </c>
      <c r="Q123" s="319">
        <v>0</v>
      </c>
      <c r="R123" s="319">
        <v>0</v>
      </c>
      <c r="S123" s="319">
        <v>0</v>
      </c>
      <c r="T123" s="319">
        <v>0</v>
      </c>
      <c r="U123" s="319">
        <v>0</v>
      </c>
      <c r="V123" s="320">
        <v>0</v>
      </c>
    </row>
    <row r="124" spans="1:22" ht="25.5" x14ac:dyDescent="0.25">
      <c r="A124" s="552"/>
      <c r="B124" s="552"/>
      <c r="C124" s="552"/>
      <c r="D124" s="552"/>
      <c r="E124" s="552"/>
      <c r="F124" s="552" t="s">
        <v>257</v>
      </c>
      <c r="G124" s="552" t="s">
        <v>23</v>
      </c>
      <c r="H124" s="567">
        <v>400</v>
      </c>
      <c r="I124" s="552" t="s">
        <v>17</v>
      </c>
      <c r="J124" s="328" t="s">
        <v>237</v>
      </c>
      <c r="K124" s="319">
        <v>0</v>
      </c>
      <c r="L124" s="319">
        <v>0</v>
      </c>
      <c r="M124" s="319">
        <v>0</v>
      </c>
      <c r="N124" s="319">
        <v>0</v>
      </c>
      <c r="O124" s="319">
        <v>0</v>
      </c>
      <c r="P124" s="319">
        <v>0</v>
      </c>
      <c r="Q124" s="319">
        <v>0</v>
      </c>
      <c r="R124" s="319">
        <f>SUM(O124:Q124)</f>
        <v>0</v>
      </c>
      <c r="S124" s="319">
        <f>SUM(P124:R124)</f>
        <v>0</v>
      </c>
      <c r="T124" s="319">
        <f>SUM(Q124:S124)</f>
        <v>0</v>
      </c>
      <c r="U124" s="329">
        <v>0</v>
      </c>
      <c r="V124" s="317">
        <f>SUM(S124:U124)</f>
        <v>0</v>
      </c>
    </row>
    <row r="125" spans="1:22" ht="30" x14ac:dyDescent="0.25">
      <c r="A125" s="552"/>
      <c r="B125" s="552"/>
      <c r="C125" s="552"/>
      <c r="D125" s="552"/>
      <c r="E125" s="552"/>
      <c r="F125" s="552"/>
      <c r="G125" s="552"/>
      <c r="H125" s="584"/>
      <c r="I125" s="552"/>
      <c r="J125" s="330" t="s">
        <v>238</v>
      </c>
      <c r="K125" s="319">
        <v>0</v>
      </c>
      <c r="L125" s="319">
        <v>0</v>
      </c>
      <c r="M125" s="319">
        <v>0</v>
      </c>
      <c r="N125" s="319">
        <f>SUM(K125:M125)</f>
        <v>0</v>
      </c>
      <c r="O125" s="319">
        <v>0</v>
      </c>
      <c r="P125" s="319">
        <v>0</v>
      </c>
      <c r="Q125" s="319">
        <v>0</v>
      </c>
      <c r="R125" s="319">
        <f t="shared" ref="R125:T128" si="18">SUM(O125:Q125)</f>
        <v>0</v>
      </c>
      <c r="S125" s="319">
        <f t="shared" si="18"/>
        <v>0</v>
      </c>
      <c r="T125" s="319">
        <f t="shared" si="18"/>
        <v>0</v>
      </c>
      <c r="U125" s="331">
        <v>0</v>
      </c>
      <c r="V125" s="320">
        <f>SUM(S125:U125)</f>
        <v>0</v>
      </c>
    </row>
    <row r="126" spans="1:22" ht="30" x14ac:dyDescent="0.25">
      <c r="A126" s="552"/>
      <c r="B126" s="552"/>
      <c r="C126" s="552"/>
      <c r="D126" s="552"/>
      <c r="E126" s="552"/>
      <c r="F126" s="552"/>
      <c r="G126" s="552"/>
      <c r="H126" s="584"/>
      <c r="I126" s="552"/>
      <c r="J126" s="330" t="s">
        <v>239</v>
      </c>
      <c r="K126" s="319">
        <v>0</v>
      </c>
      <c r="L126" s="319">
        <v>0</v>
      </c>
      <c r="M126" s="319">
        <v>0</v>
      </c>
      <c r="N126" s="319">
        <f>SUM(K126:M126)</f>
        <v>0</v>
      </c>
      <c r="O126" s="319">
        <v>0</v>
      </c>
      <c r="P126" s="319">
        <v>0</v>
      </c>
      <c r="Q126" s="319">
        <v>0</v>
      </c>
      <c r="R126" s="319">
        <f t="shared" si="18"/>
        <v>0</v>
      </c>
      <c r="S126" s="319">
        <f t="shared" si="18"/>
        <v>0</v>
      </c>
      <c r="T126" s="319">
        <f t="shared" si="18"/>
        <v>0</v>
      </c>
      <c r="U126" s="331">
        <v>0</v>
      </c>
      <c r="V126" s="320">
        <f>SUM(S126:U126)</f>
        <v>0</v>
      </c>
    </row>
    <row r="127" spans="1:22" ht="30" x14ac:dyDescent="0.25">
      <c r="A127" s="552"/>
      <c r="B127" s="552"/>
      <c r="C127" s="552"/>
      <c r="D127" s="552"/>
      <c r="E127" s="552"/>
      <c r="F127" s="552"/>
      <c r="G127" s="552"/>
      <c r="H127" s="584"/>
      <c r="I127" s="552"/>
      <c r="J127" s="330" t="s">
        <v>240</v>
      </c>
      <c r="K127" s="319">
        <v>0</v>
      </c>
      <c r="L127" s="319">
        <v>0</v>
      </c>
      <c r="M127" s="319">
        <v>0</v>
      </c>
      <c r="N127" s="319">
        <f>SUM(K127:M127)</f>
        <v>0</v>
      </c>
      <c r="O127" s="319">
        <v>0</v>
      </c>
      <c r="P127" s="319">
        <v>0</v>
      </c>
      <c r="Q127" s="319">
        <v>0</v>
      </c>
      <c r="R127" s="319">
        <f t="shared" si="18"/>
        <v>0</v>
      </c>
      <c r="S127" s="319">
        <f t="shared" si="18"/>
        <v>0</v>
      </c>
      <c r="T127" s="319">
        <f t="shared" si="18"/>
        <v>0</v>
      </c>
      <c r="U127" s="331">
        <v>0</v>
      </c>
      <c r="V127" s="320">
        <f>SUM(S127:U127)</f>
        <v>0</v>
      </c>
    </row>
    <row r="128" spans="1:22" ht="30" x14ac:dyDescent="0.25">
      <c r="A128" s="552"/>
      <c r="B128" s="552"/>
      <c r="C128" s="552"/>
      <c r="D128" s="552"/>
      <c r="E128" s="552"/>
      <c r="F128" s="552"/>
      <c r="G128" s="552"/>
      <c r="H128" s="584"/>
      <c r="I128" s="552"/>
      <c r="J128" s="330" t="s">
        <v>241</v>
      </c>
      <c r="K128" s="319">
        <v>0</v>
      </c>
      <c r="L128" s="319">
        <v>0</v>
      </c>
      <c r="M128" s="319">
        <v>0</v>
      </c>
      <c r="N128" s="319">
        <f>SUM(K128:M128)</f>
        <v>0</v>
      </c>
      <c r="O128" s="319">
        <v>0</v>
      </c>
      <c r="P128" s="319">
        <v>0</v>
      </c>
      <c r="Q128" s="319">
        <v>0</v>
      </c>
      <c r="R128" s="319">
        <f t="shared" si="18"/>
        <v>0</v>
      </c>
      <c r="S128" s="319">
        <f t="shared" si="18"/>
        <v>0</v>
      </c>
      <c r="T128" s="319">
        <f t="shared" si="18"/>
        <v>0</v>
      </c>
      <c r="U128" s="331">
        <v>0</v>
      </c>
      <c r="V128" s="320">
        <f>SUM(S128:U128)</f>
        <v>0</v>
      </c>
    </row>
    <row r="129" spans="1:22" ht="45" x14ac:dyDescent="0.25">
      <c r="A129" s="552"/>
      <c r="B129" s="552"/>
      <c r="C129" s="552"/>
      <c r="D129" s="552"/>
      <c r="E129" s="552"/>
      <c r="F129" s="552"/>
      <c r="G129" s="552"/>
      <c r="H129" s="584"/>
      <c r="I129" s="552"/>
      <c r="J129" s="332" t="s">
        <v>242</v>
      </c>
      <c r="K129" s="324">
        <f>SUM(K124:K128)</f>
        <v>0</v>
      </c>
      <c r="L129" s="324">
        <f>SUM(L124:L128)</f>
        <v>0</v>
      </c>
      <c r="M129" s="324">
        <v>0</v>
      </c>
      <c r="N129" s="333">
        <v>0</v>
      </c>
      <c r="O129" s="324">
        <f>SUM(O124:O128)</f>
        <v>0</v>
      </c>
      <c r="P129" s="324">
        <f>SUM(P124:P128)</f>
        <v>0</v>
      </c>
      <c r="Q129" s="324">
        <f>SUM(Q124:Q128)</f>
        <v>0</v>
      </c>
      <c r="R129" s="333">
        <v>0</v>
      </c>
      <c r="S129" s="324">
        <f>SUM(S124:S128)</f>
        <v>0</v>
      </c>
      <c r="T129" s="324">
        <f>SUM(T124:T128)</f>
        <v>0</v>
      </c>
      <c r="U129" s="334">
        <v>0</v>
      </c>
      <c r="V129" s="335">
        <v>0</v>
      </c>
    </row>
    <row r="130" spans="1:22" x14ac:dyDescent="0.25">
      <c r="A130" s="552"/>
      <c r="B130" s="552"/>
      <c r="C130" s="552"/>
      <c r="D130" s="552"/>
      <c r="E130" s="552"/>
      <c r="F130" s="552"/>
      <c r="G130" s="552"/>
      <c r="H130" s="584"/>
      <c r="I130" s="552" t="s">
        <v>18</v>
      </c>
      <c r="J130" s="330" t="s">
        <v>19</v>
      </c>
      <c r="K130" s="319">
        <v>0</v>
      </c>
      <c r="L130" s="319">
        <v>0</v>
      </c>
      <c r="M130" s="319">
        <v>0</v>
      </c>
      <c r="N130" s="319">
        <v>0</v>
      </c>
      <c r="O130" s="319">
        <v>0</v>
      </c>
      <c r="P130" s="319">
        <v>0</v>
      </c>
      <c r="Q130" s="319">
        <v>0</v>
      </c>
      <c r="R130" s="319">
        <f>SUM(O130:Q130)</f>
        <v>0</v>
      </c>
      <c r="S130" s="319">
        <f>SUM(P130:R130)</f>
        <v>0</v>
      </c>
      <c r="T130" s="319">
        <f t="shared" ref="T130:V130" si="19">SUM(Q130:S130)</f>
        <v>0</v>
      </c>
      <c r="U130" s="336">
        <f t="shared" si="19"/>
        <v>0</v>
      </c>
      <c r="V130" s="320">
        <f t="shared" si="19"/>
        <v>0</v>
      </c>
    </row>
    <row r="131" spans="1:22" x14ac:dyDescent="0.25">
      <c r="A131" s="552"/>
      <c r="B131" s="552"/>
      <c r="C131" s="552"/>
      <c r="D131" s="552"/>
      <c r="E131" s="552"/>
      <c r="F131" s="552"/>
      <c r="G131" s="552"/>
      <c r="H131" s="584"/>
      <c r="I131" s="552"/>
      <c r="J131" s="330" t="s">
        <v>22</v>
      </c>
      <c r="K131" s="319">
        <v>0</v>
      </c>
      <c r="L131" s="319">
        <v>0</v>
      </c>
      <c r="M131" s="319">
        <v>0</v>
      </c>
      <c r="N131" s="319">
        <v>0</v>
      </c>
      <c r="O131" s="319">
        <v>0</v>
      </c>
      <c r="P131" s="319">
        <v>0</v>
      </c>
      <c r="Q131" s="319">
        <v>0</v>
      </c>
      <c r="R131" s="319">
        <v>0</v>
      </c>
      <c r="S131" s="319">
        <v>0</v>
      </c>
      <c r="T131" s="319">
        <v>0</v>
      </c>
      <c r="U131" s="331">
        <v>0</v>
      </c>
      <c r="V131" s="320">
        <v>0</v>
      </c>
    </row>
    <row r="132" spans="1:22" x14ac:dyDescent="0.25">
      <c r="A132" s="552"/>
      <c r="B132" s="552"/>
      <c r="C132" s="552"/>
      <c r="D132" s="552"/>
      <c r="E132" s="552"/>
      <c r="F132" s="552"/>
      <c r="G132" s="552"/>
      <c r="H132" s="584"/>
      <c r="I132" s="552" t="s">
        <v>20</v>
      </c>
      <c r="J132" s="330" t="s">
        <v>42</v>
      </c>
      <c r="K132" s="319">
        <v>0</v>
      </c>
      <c r="L132" s="319">
        <v>0</v>
      </c>
      <c r="M132" s="319">
        <v>0</v>
      </c>
      <c r="N132" s="319">
        <f>SUM(K132:M132)</f>
        <v>0</v>
      </c>
      <c r="O132" s="319">
        <v>0</v>
      </c>
      <c r="P132" s="319">
        <v>0</v>
      </c>
      <c r="Q132" s="319">
        <v>0</v>
      </c>
      <c r="R132" s="319">
        <f>SUM(O132:Q132)</f>
        <v>0</v>
      </c>
      <c r="S132" s="319">
        <v>0</v>
      </c>
      <c r="T132" s="319">
        <v>0</v>
      </c>
      <c r="U132" s="331">
        <v>0</v>
      </c>
      <c r="V132" s="320">
        <v>0</v>
      </c>
    </row>
    <row r="133" spans="1:22" ht="30" x14ac:dyDescent="0.25">
      <c r="A133" s="552"/>
      <c r="B133" s="552"/>
      <c r="C133" s="552"/>
      <c r="D133" s="552"/>
      <c r="E133" s="552"/>
      <c r="F133" s="552"/>
      <c r="G133" s="552"/>
      <c r="H133" s="584"/>
      <c r="I133" s="552"/>
      <c r="J133" s="330" t="s">
        <v>21</v>
      </c>
      <c r="K133" s="319">
        <v>0</v>
      </c>
      <c r="L133" s="319">
        <v>0</v>
      </c>
      <c r="M133" s="319">
        <v>0</v>
      </c>
      <c r="N133" s="319">
        <v>0</v>
      </c>
      <c r="O133" s="319">
        <v>0</v>
      </c>
      <c r="P133" s="319">
        <v>0</v>
      </c>
      <c r="Q133" s="319">
        <v>0</v>
      </c>
      <c r="R133" s="319">
        <v>0</v>
      </c>
      <c r="S133" s="319">
        <v>0</v>
      </c>
      <c r="T133" s="319">
        <v>0</v>
      </c>
      <c r="U133" s="331">
        <v>0</v>
      </c>
      <c r="V133" s="320">
        <v>0</v>
      </c>
    </row>
    <row r="134" spans="1:22" ht="30" x14ac:dyDescent="0.25">
      <c r="A134" s="552"/>
      <c r="B134" s="552"/>
      <c r="C134" s="552"/>
      <c r="D134" s="552"/>
      <c r="E134" s="552"/>
      <c r="F134" s="552"/>
      <c r="G134" s="552"/>
      <c r="H134" s="568"/>
      <c r="I134" s="552"/>
      <c r="J134" s="330" t="s">
        <v>243</v>
      </c>
      <c r="K134" s="319">
        <v>0</v>
      </c>
      <c r="L134" s="319">
        <v>0</v>
      </c>
      <c r="M134" s="319">
        <v>0</v>
      </c>
      <c r="N134" s="319">
        <f>SUM(K134:M134)</f>
        <v>0</v>
      </c>
      <c r="O134" s="319">
        <v>0</v>
      </c>
      <c r="P134" s="319">
        <v>0</v>
      </c>
      <c r="Q134" s="319">
        <v>0</v>
      </c>
      <c r="R134" s="319">
        <v>0</v>
      </c>
      <c r="S134" s="319">
        <v>0</v>
      </c>
      <c r="T134" s="319">
        <v>0</v>
      </c>
      <c r="U134" s="319">
        <v>0</v>
      </c>
      <c r="V134" s="320">
        <v>0</v>
      </c>
    </row>
    <row r="135" spans="1:22" ht="25.5" x14ac:dyDescent="0.25">
      <c r="A135" s="552"/>
      <c r="B135" s="552"/>
      <c r="C135" s="552"/>
      <c r="D135" s="552"/>
      <c r="E135" s="552"/>
      <c r="F135" s="552" t="s">
        <v>258</v>
      </c>
      <c r="G135" s="552" t="s">
        <v>23</v>
      </c>
      <c r="H135" s="567">
        <v>4000</v>
      </c>
      <c r="I135" s="552" t="s">
        <v>17</v>
      </c>
      <c r="J135" s="328" t="s">
        <v>237</v>
      </c>
      <c r="K135" s="319">
        <v>0</v>
      </c>
      <c r="L135" s="319">
        <v>0</v>
      </c>
      <c r="M135" s="319">
        <v>0</v>
      </c>
      <c r="N135" s="319">
        <v>0</v>
      </c>
      <c r="O135" s="319">
        <v>0</v>
      </c>
      <c r="P135" s="319">
        <v>0</v>
      </c>
      <c r="Q135" s="319">
        <v>0</v>
      </c>
      <c r="R135" s="319">
        <f>SUM(O135:Q135)</f>
        <v>0</v>
      </c>
      <c r="S135" s="319">
        <f>SUM(P135:R135)</f>
        <v>0</v>
      </c>
      <c r="T135" s="319">
        <f>SUM(Q135:S135)</f>
        <v>0</v>
      </c>
      <c r="U135" s="329">
        <v>0</v>
      </c>
      <c r="V135" s="317">
        <f>SUM(S135:U135)</f>
        <v>0</v>
      </c>
    </row>
    <row r="136" spans="1:22" ht="30" x14ac:dyDescent="0.25">
      <c r="A136" s="552"/>
      <c r="B136" s="552"/>
      <c r="C136" s="552"/>
      <c r="D136" s="552"/>
      <c r="E136" s="552"/>
      <c r="F136" s="552"/>
      <c r="G136" s="552"/>
      <c r="H136" s="584"/>
      <c r="I136" s="552"/>
      <c r="J136" s="330" t="s">
        <v>238</v>
      </c>
      <c r="K136" s="319">
        <v>0</v>
      </c>
      <c r="L136" s="319">
        <v>0</v>
      </c>
      <c r="M136" s="319">
        <v>0</v>
      </c>
      <c r="N136" s="319">
        <f>SUM(K136:M136)</f>
        <v>0</v>
      </c>
      <c r="O136" s="319">
        <v>0</v>
      </c>
      <c r="P136" s="319">
        <v>0</v>
      </c>
      <c r="Q136" s="319">
        <v>0</v>
      </c>
      <c r="R136" s="319">
        <f t="shared" ref="R136:T139" si="20">SUM(O136:Q136)</f>
        <v>0</v>
      </c>
      <c r="S136" s="319">
        <f t="shared" si="20"/>
        <v>0</v>
      </c>
      <c r="T136" s="319">
        <f t="shared" si="20"/>
        <v>0</v>
      </c>
      <c r="U136" s="331">
        <v>0</v>
      </c>
      <c r="V136" s="320">
        <f>SUM(S136:U136)</f>
        <v>0</v>
      </c>
    </row>
    <row r="137" spans="1:22" ht="30" x14ac:dyDescent="0.25">
      <c r="A137" s="552"/>
      <c r="B137" s="552"/>
      <c r="C137" s="552"/>
      <c r="D137" s="552"/>
      <c r="E137" s="552"/>
      <c r="F137" s="552"/>
      <c r="G137" s="552"/>
      <c r="H137" s="584"/>
      <c r="I137" s="552"/>
      <c r="J137" s="330" t="s">
        <v>239</v>
      </c>
      <c r="K137" s="319">
        <v>0</v>
      </c>
      <c r="L137" s="319">
        <v>0</v>
      </c>
      <c r="M137" s="319">
        <v>0</v>
      </c>
      <c r="N137" s="319">
        <f>SUM(K137:M137)</f>
        <v>0</v>
      </c>
      <c r="O137" s="319">
        <v>0</v>
      </c>
      <c r="P137" s="319">
        <v>0</v>
      </c>
      <c r="Q137" s="319">
        <v>0</v>
      </c>
      <c r="R137" s="319">
        <f t="shared" si="20"/>
        <v>0</v>
      </c>
      <c r="S137" s="319">
        <f t="shared" si="20"/>
        <v>0</v>
      </c>
      <c r="T137" s="319">
        <f t="shared" si="20"/>
        <v>0</v>
      </c>
      <c r="U137" s="331">
        <v>0</v>
      </c>
      <c r="V137" s="320">
        <f>SUM(S137:U137)</f>
        <v>0</v>
      </c>
    </row>
    <row r="138" spans="1:22" ht="30" x14ac:dyDescent="0.25">
      <c r="A138" s="552"/>
      <c r="B138" s="552"/>
      <c r="C138" s="552"/>
      <c r="D138" s="552"/>
      <c r="E138" s="552"/>
      <c r="F138" s="552"/>
      <c r="G138" s="552"/>
      <c r="H138" s="584"/>
      <c r="I138" s="552"/>
      <c r="J138" s="330" t="s">
        <v>240</v>
      </c>
      <c r="K138" s="319">
        <v>0</v>
      </c>
      <c r="L138" s="319">
        <v>0</v>
      </c>
      <c r="M138" s="319">
        <v>0</v>
      </c>
      <c r="N138" s="319">
        <f>SUM(K138:M138)</f>
        <v>0</v>
      </c>
      <c r="O138" s="319">
        <v>0</v>
      </c>
      <c r="P138" s="319">
        <v>0</v>
      </c>
      <c r="Q138" s="319">
        <v>0</v>
      </c>
      <c r="R138" s="319">
        <f t="shared" si="20"/>
        <v>0</v>
      </c>
      <c r="S138" s="319">
        <f t="shared" si="20"/>
        <v>0</v>
      </c>
      <c r="T138" s="319">
        <f t="shared" si="20"/>
        <v>0</v>
      </c>
      <c r="U138" s="331">
        <v>0</v>
      </c>
      <c r="V138" s="320">
        <f>SUM(S138:U138)</f>
        <v>0</v>
      </c>
    </row>
    <row r="139" spans="1:22" ht="30" x14ac:dyDescent="0.25">
      <c r="A139" s="552"/>
      <c r="B139" s="552"/>
      <c r="C139" s="552"/>
      <c r="D139" s="552"/>
      <c r="E139" s="552"/>
      <c r="F139" s="552"/>
      <c r="G139" s="552"/>
      <c r="H139" s="584"/>
      <c r="I139" s="552"/>
      <c r="J139" s="330" t="s">
        <v>241</v>
      </c>
      <c r="K139" s="319">
        <v>0</v>
      </c>
      <c r="L139" s="319">
        <v>0</v>
      </c>
      <c r="M139" s="319">
        <v>0</v>
      </c>
      <c r="N139" s="319">
        <f>SUM(K139:M139)</f>
        <v>0</v>
      </c>
      <c r="O139" s="319">
        <v>0</v>
      </c>
      <c r="P139" s="319">
        <v>0</v>
      </c>
      <c r="Q139" s="319">
        <v>0</v>
      </c>
      <c r="R139" s="319">
        <f t="shared" si="20"/>
        <v>0</v>
      </c>
      <c r="S139" s="319">
        <f t="shared" si="20"/>
        <v>0</v>
      </c>
      <c r="T139" s="319">
        <f t="shared" si="20"/>
        <v>0</v>
      </c>
      <c r="U139" s="331">
        <v>0</v>
      </c>
      <c r="V139" s="320">
        <f>SUM(S139:U139)</f>
        <v>0</v>
      </c>
    </row>
    <row r="140" spans="1:22" ht="45" x14ac:dyDescent="0.25">
      <c r="A140" s="552"/>
      <c r="B140" s="552"/>
      <c r="C140" s="552"/>
      <c r="D140" s="552"/>
      <c r="E140" s="552"/>
      <c r="F140" s="552"/>
      <c r="G140" s="552"/>
      <c r="H140" s="584"/>
      <c r="I140" s="552"/>
      <c r="J140" s="332" t="s">
        <v>242</v>
      </c>
      <c r="K140" s="324">
        <f>SUM(K135:K139)</f>
        <v>0</v>
      </c>
      <c r="L140" s="324">
        <f>SUM(L135:L139)</f>
        <v>0</v>
      </c>
      <c r="M140" s="324">
        <v>0</v>
      </c>
      <c r="N140" s="333">
        <v>0</v>
      </c>
      <c r="O140" s="324">
        <f>SUM(O135:O139)</f>
        <v>0</v>
      </c>
      <c r="P140" s="324">
        <f>SUM(P135:P139)</f>
        <v>0</v>
      </c>
      <c r="Q140" s="324">
        <f>SUM(Q135:Q139)</f>
        <v>0</v>
      </c>
      <c r="R140" s="333">
        <v>0</v>
      </c>
      <c r="S140" s="324">
        <f>SUM(S135:S139)</f>
        <v>0</v>
      </c>
      <c r="T140" s="324">
        <f>SUM(T135:T139)</f>
        <v>0</v>
      </c>
      <c r="U140" s="334">
        <v>0</v>
      </c>
      <c r="V140" s="335">
        <v>0</v>
      </c>
    </row>
    <row r="141" spans="1:22" x14ac:dyDescent="0.25">
      <c r="A141" s="552"/>
      <c r="B141" s="552"/>
      <c r="C141" s="552"/>
      <c r="D141" s="552"/>
      <c r="E141" s="552"/>
      <c r="F141" s="552"/>
      <c r="G141" s="552"/>
      <c r="H141" s="584"/>
      <c r="I141" s="552" t="s">
        <v>18</v>
      </c>
      <c r="J141" s="330" t="s">
        <v>19</v>
      </c>
      <c r="K141" s="319">
        <v>0</v>
      </c>
      <c r="L141" s="319">
        <v>0</v>
      </c>
      <c r="M141" s="319">
        <v>0</v>
      </c>
      <c r="N141" s="319">
        <v>0</v>
      </c>
      <c r="O141" s="319">
        <v>0</v>
      </c>
      <c r="P141" s="319">
        <v>0</v>
      </c>
      <c r="Q141" s="319">
        <v>0</v>
      </c>
      <c r="R141" s="319">
        <f>SUM(O141:Q141)</f>
        <v>0</v>
      </c>
      <c r="S141" s="319">
        <f>SUM(P141:R141)</f>
        <v>0</v>
      </c>
      <c r="T141" s="319">
        <f t="shared" ref="T141:V141" si="21">SUM(Q141:S141)</f>
        <v>0</v>
      </c>
      <c r="U141" s="336">
        <f t="shared" si="21"/>
        <v>0</v>
      </c>
      <c r="V141" s="320">
        <f t="shared" si="21"/>
        <v>0</v>
      </c>
    </row>
    <row r="142" spans="1:22" x14ac:dyDescent="0.25">
      <c r="A142" s="552"/>
      <c r="B142" s="552"/>
      <c r="C142" s="552"/>
      <c r="D142" s="552"/>
      <c r="E142" s="552"/>
      <c r="F142" s="552"/>
      <c r="G142" s="552"/>
      <c r="H142" s="584"/>
      <c r="I142" s="552"/>
      <c r="J142" s="330" t="s">
        <v>22</v>
      </c>
      <c r="K142" s="319">
        <v>0</v>
      </c>
      <c r="L142" s="319">
        <v>0</v>
      </c>
      <c r="M142" s="319">
        <v>0</v>
      </c>
      <c r="N142" s="319">
        <v>0</v>
      </c>
      <c r="O142" s="319">
        <v>0</v>
      </c>
      <c r="P142" s="319">
        <v>0</v>
      </c>
      <c r="Q142" s="319">
        <v>0</v>
      </c>
      <c r="R142" s="319">
        <v>0</v>
      </c>
      <c r="S142" s="319">
        <v>0</v>
      </c>
      <c r="T142" s="319">
        <v>0</v>
      </c>
      <c r="U142" s="331">
        <v>0</v>
      </c>
      <c r="V142" s="320">
        <v>0</v>
      </c>
    </row>
    <row r="143" spans="1:22" x14ac:dyDescent="0.25">
      <c r="A143" s="552"/>
      <c r="B143" s="552"/>
      <c r="C143" s="552"/>
      <c r="D143" s="552"/>
      <c r="E143" s="552"/>
      <c r="F143" s="552"/>
      <c r="G143" s="552"/>
      <c r="H143" s="584"/>
      <c r="I143" s="552" t="s">
        <v>20</v>
      </c>
      <c r="J143" s="330" t="s">
        <v>42</v>
      </c>
      <c r="K143" s="319">
        <v>0</v>
      </c>
      <c r="L143" s="319">
        <v>0</v>
      </c>
      <c r="M143" s="319">
        <v>0</v>
      </c>
      <c r="N143" s="319">
        <f>SUM(K143:M143)</f>
        <v>0</v>
      </c>
      <c r="O143" s="319">
        <v>0</v>
      </c>
      <c r="P143" s="319">
        <v>0</v>
      </c>
      <c r="Q143" s="319">
        <v>0</v>
      </c>
      <c r="R143" s="319">
        <f>SUM(O143:Q143)</f>
        <v>0</v>
      </c>
      <c r="S143" s="319">
        <v>0</v>
      </c>
      <c r="T143" s="319">
        <v>0</v>
      </c>
      <c r="U143" s="331">
        <v>0</v>
      </c>
      <c r="V143" s="320">
        <v>0</v>
      </c>
    </row>
    <row r="144" spans="1:22" ht="30" x14ac:dyDescent="0.25">
      <c r="A144" s="552"/>
      <c r="B144" s="552"/>
      <c r="C144" s="552"/>
      <c r="D144" s="552"/>
      <c r="E144" s="552"/>
      <c r="F144" s="552"/>
      <c r="G144" s="552"/>
      <c r="H144" s="584"/>
      <c r="I144" s="552"/>
      <c r="J144" s="330" t="s">
        <v>21</v>
      </c>
      <c r="K144" s="319">
        <v>0</v>
      </c>
      <c r="L144" s="319">
        <v>0</v>
      </c>
      <c r="M144" s="319">
        <v>0</v>
      </c>
      <c r="N144" s="319">
        <v>0</v>
      </c>
      <c r="O144" s="319">
        <v>0</v>
      </c>
      <c r="P144" s="319">
        <v>0</v>
      </c>
      <c r="Q144" s="319">
        <v>0</v>
      </c>
      <c r="R144" s="319">
        <v>0</v>
      </c>
      <c r="S144" s="319">
        <v>0</v>
      </c>
      <c r="T144" s="319">
        <v>0</v>
      </c>
      <c r="U144" s="331">
        <v>0</v>
      </c>
      <c r="V144" s="320">
        <v>0</v>
      </c>
    </row>
    <row r="145" spans="1:22" ht="30" x14ac:dyDescent="0.25">
      <c r="A145" s="552"/>
      <c r="B145" s="552"/>
      <c r="C145" s="552"/>
      <c r="D145" s="552"/>
      <c r="E145" s="552"/>
      <c r="F145" s="552"/>
      <c r="G145" s="552"/>
      <c r="H145" s="568"/>
      <c r="I145" s="552"/>
      <c r="J145" s="330" t="s">
        <v>243</v>
      </c>
      <c r="K145" s="319">
        <v>0</v>
      </c>
      <c r="L145" s="319">
        <v>0</v>
      </c>
      <c r="M145" s="319">
        <v>0</v>
      </c>
      <c r="N145" s="319">
        <f>SUM(K145:M145)</f>
        <v>0</v>
      </c>
      <c r="O145" s="319">
        <v>0</v>
      </c>
      <c r="P145" s="319">
        <v>0</v>
      </c>
      <c r="Q145" s="319">
        <v>0</v>
      </c>
      <c r="R145" s="319">
        <v>0</v>
      </c>
      <c r="S145" s="319">
        <v>0</v>
      </c>
      <c r="T145" s="319">
        <v>0</v>
      </c>
      <c r="U145" s="319">
        <v>0</v>
      </c>
      <c r="V145" s="320">
        <v>0</v>
      </c>
    </row>
    <row r="146" spans="1:22" ht="25.5" x14ac:dyDescent="0.25">
      <c r="A146" s="552"/>
      <c r="B146" s="552"/>
      <c r="C146" s="552"/>
      <c r="D146" s="552"/>
      <c r="E146" s="552"/>
      <c r="F146" s="552" t="s">
        <v>259</v>
      </c>
      <c r="G146" s="552" t="s">
        <v>23</v>
      </c>
      <c r="H146" s="567">
        <v>350</v>
      </c>
      <c r="I146" s="552" t="s">
        <v>17</v>
      </c>
      <c r="J146" s="328" t="s">
        <v>237</v>
      </c>
      <c r="K146" s="319">
        <v>0</v>
      </c>
      <c r="L146" s="319">
        <v>0</v>
      </c>
      <c r="M146" s="319">
        <v>0</v>
      </c>
      <c r="N146" s="319">
        <v>0</v>
      </c>
      <c r="O146" s="319">
        <v>0</v>
      </c>
      <c r="P146" s="319">
        <v>0</v>
      </c>
      <c r="Q146" s="319">
        <v>0</v>
      </c>
      <c r="R146" s="319">
        <f>SUM(O146:Q146)</f>
        <v>0</v>
      </c>
      <c r="S146" s="319">
        <f>SUM(P146:R146)</f>
        <v>0</v>
      </c>
      <c r="T146" s="319">
        <f>SUM(Q146:S146)</f>
        <v>0</v>
      </c>
      <c r="U146" s="329">
        <v>0</v>
      </c>
      <c r="V146" s="317">
        <f>SUM(S146:U146)</f>
        <v>0</v>
      </c>
    </row>
    <row r="147" spans="1:22" ht="30" x14ac:dyDescent="0.25">
      <c r="A147" s="552"/>
      <c r="B147" s="552"/>
      <c r="C147" s="552"/>
      <c r="D147" s="552"/>
      <c r="E147" s="552"/>
      <c r="F147" s="552"/>
      <c r="G147" s="552"/>
      <c r="H147" s="584"/>
      <c r="I147" s="552"/>
      <c r="J147" s="330" t="s">
        <v>238</v>
      </c>
      <c r="K147" s="319">
        <v>0</v>
      </c>
      <c r="L147" s="319">
        <v>0</v>
      </c>
      <c r="M147" s="319">
        <v>0</v>
      </c>
      <c r="N147" s="319">
        <f>SUM(K147:M147)</f>
        <v>0</v>
      </c>
      <c r="O147" s="319">
        <v>0</v>
      </c>
      <c r="P147" s="319">
        <v>0</v>
      </c>
      <c r="Q147" s="319">
        <v>0</v>
      </c>
      <c r="R147" s="319">
        <f t="shared" ref="R147:T150" si="22">SUM(O147:Q147)</f>
        <v>0</v>
      </c>
      <c r="S147" s="319">
        <f t="shared" si="22"/>
        <v>0</v>
      </c>
      <c r="T147" s="319">
        <f t="shared" si="22"/>
        <v>0</v>
      </c>
      <c r="U147" s="331">
        <v>0</v>
      </c>
      <c r="V147" s="320">
        <f>SUM(S147:U147)</f>
        <v>0</v>
      </c>
    </row>
    <row r="148" spans="1:22" ht="30" x14ac:dyDescent="0.25">
      <c r="A148" s="552"/>
      <c r="B148" s="552"/>
      <c r="C148" s="552"/>
      <c r="D148" s="552"/>
      <c r="E148" s="552"/>
      <c r="F148" s="552"/>
      <c r="G148" s="552"/>
      <c r="H148" s="584"/>
      <c r="I148" s="552"/>
      <c r="J148" s="330" t="s">
        <v>239</v>
      </c>
      <c r="K148" s="319">
        <v>0</v>
      </c>
      <c r="L148" s="319">
        <v>0</v>
      </c>
      <c r="M148" s="319">
        <v>0</v>
      </c>
      <c r="N148" s="319">
        <f>SUM(K148:M148)</f>
        <v>0</v>
      </c>
      <c r="O148" s="319">
        <v>0</v>
      </c>
      <c r="P148" s="319">
        <v>0</v>
      </c>
      <c r="Q148" s="319">
        <v>0</v>
      </c>
      <c r="R148" s="319">
        <f t="shared" si="22"/>
        <v>0</v>
      </c>
      <c r="S148" s="319">
        <f t="shared" si="22"/>
        <v>0</v>
      </c>
      <c r="T148" s="319">
        <f t="shared" si="22"/>
        <v>0</v>
      </c>
      <c r="U148" s="331">
        <v>0</v>
      </c>
      <c r="V148" s="320">
        <f>SUM(S148:U148)</f>
        <v>0</v>
      </c>
    </row>
    <row r="149" spans="1:22" ht="30" x14ac:dyDescent="0.25">
      <c r="A149" s="552"/>
      <c r="B149" s="552"/>
      <c r="C149" s="552"/>
      <c r="D149" s="552"/>
      <c r="E149" s="552"/>
      <c r="F149" s="552"/>
      <c r="G149" s="552"/>
      <c r="H149" s="584"/>
      <c r="I149" s="552"/>
      <c r="J149" s="330" t="s">
        <v>240</v>
      </c>
      <c r="K149" s="319">
        <v>0</v>
      </c>
      <c r="L149" s="319">
        <v>0</v>
      </c>
      <c r="M149" s="319">
        <v>0</v>
      </c>
      <c r="N149" s="319">
        <f>SUM(K149:M149)</f>
        <v>0</v>
      </c>
      <c r="O149" s="319">
        <v>0</v>
      </c>
      <c r="P149" s="319">
        <v>0</v>
      </c>
      <c r="Q149" s="319">
        <v>0</v>
      </c>
      <c r="R149" s="319">
        <f t="shared" si="22"/>
        <v>0</v>
      </c>
      <c r="S149" s="319">
        <f t="shared" si="22"/>
        <v>0</v>
      </c>
      <c r="T149" s="319">
        <f t="shared" si="22"/>
        <v>0</v>
      </c>
      <c r="U149" s="331">
        <v>0</v>
      </c>
      <c r="V149" s="320">
        <f>SUM(S149:U149)</f>
        <v>0</v>
      </c>
    </row>
    <row r="150" spans="1:22" ht="30" x14ac:dyDescent="0.25">
      <c r="A150" s="552"/>
      <c r="B150" s="552"/>
      <c r="C150" s="552"/>
      <c r="D150" s="552"/>
      <c r="E150" s="552"/>
      <c r="F150" s="552"/>
      <c r="G150" s="552"/>
      <c r="H150" s="584"/>
      <c r="I150" s="552"/>
      <c r="J150" s="330" t="s">
        <v>241</v>
      </c>
      <c r="K150" s="319">
        <v>0</v>
      </c>
      <c r="L150" s="319">
        <v>0</v>
      </c>
      <c r="M150" s="319">
        <v>0</v>
      </c>
      <c r="N150" s="319">
        <f>SUM(K150:M150)</f>
        <v>0</v>
      </c>
      <c r="O150" s="319">
        <v>0</v>
      </c>
      <c r="P150" s="319">
        <v>0</v>
      </c>
      <c r="Q150" s="319">
        <v>0</v>
      </c>
      <c r="R150" s="319">
        <f t="shared" si="22"/>
        <v>0</v>
      </c>
      <c r="S150" s="319">
        <f t="shared" si="22"/>
        <v>0</v>
      </c>
      <c r="T150" s="319">
        <f t="shared" si="22"/>
        <v>0</v>
      </c>
      <c r="U150" s="331">
        <v>0</v>
      </c>
      <c r="V150" s="320">
        <f>SUM(S150:U150)</f>
        <v>0</v>
      </c>
    </row>
    <row r="151" spans="1:22" ht="45" x14ac:dyDescent="0.25">
      <c r="A151" s="552"/>
      <c r="B151" s="552"/>
      <c r="C151" s="552"/>
      <c r="D151" s="552"/>
      <c r="E151" s="552"/>
      <c r="F151" s="552"/>
      <c r="G151" s="552"/>
      <c r="H151" s="584"/>
      <c r="I151" s="552"/>
      <c r="J151" s="332" t="s">
        <v>242</v>
      </c>
      <c r="K151" s="324">
        <f>SUM(K146:K150)</f>
        <v>0</v>
      </c>
      <c r="L151" s="324">
        <f>SUM(L146:L150)</f>
        <v>0</v>
      </c>
      <c r="M151" s="324">
        <v>0</v>
      </c>
      <c r="N151" s="333">
        <v>0</v>
      </c>
      <c r="O151" s="324">
        <f>SUM(O146:O150)</f>
        <v>0</v>
      </c>
      <c r="P151" s="324">
        <f>SUM(P146:P150)</f>
        <v>0</v>
      </c>
      <c r="Q151" s="324">
        <f>SUM(Q146:Q150)</f>
        <v>0</v>
      </c>
      <c r="R151" s="333">
        <v>0</v>
      </c>
      <c r="S151" s="324">
        <f>SUM(S146:S150)</f>
        <v>0</v>
      </c>
      <c r="T151" s="324">
        <f>SUM(T146:T150)</f>
        <v>0</v>
      </c>
      <c r="U151" s="334">
        <v>0</v>
      </c>
      <c r="V151" s="335">
        <v>0</v>
      </c>
    </row>
    <row r="152" spans="1:22" x14ac:dyDescent="0.25">
      <c r="A152" s="552"/>
      <c r="B152" s="552"/>
      <c r="C152" s="552"/>
      <c r="D152" s="552"/>
      <c r="E152" s="552"/>
      <c r="F152" s="552"/>
      <c r="G152" s="552"/>
      <c r="H152" s="584"/>
      <c r="I152" s="552" t="s">
        <v>18</v>
      </c>
      <c r="J152" s="330" t="s">
        <v>19</v>
      </c>
      <c r="K152" s="319">
        <v>0</v>
      </c>
      <c r="L152" s="319">
        <v>0</v>
      </c>
      <c r="M152" s="319">
        <v>0</v>
      </c>
      <c r="N152" s="319">
        <v>0</v>
      </c>
      <c r="O152" s="319">
        <v>0</v>
      </c>
      <c r="P152" s="319">
        <v>0</v>
      </c>
      <c r="Q152" s="319">
        <v>0</v>
      </c>
      <c r="R152" s="319">
        <f>SUM(O152:Q152)</f>
        <v>0</v>
      </c>
      <c r="S152" s="319">
        <f>SUM(P152:R152)</f>
        <v>0</v>
      </c>
      <c r="T152" s="319">
        <f t="shared" ref="T152:V152" si="23">SUM(Q152:S152)</f>
        <v>0</v>
      </c>
      <c r="U152" s="336">
        <f t="shared" si="23"/>
        <v>0</v>
      </c>
      <c r="V152" s="320">
        <f t="shared" si="23"/>
        <v>0</v>
      </c>
    </row>
    <row r="153" spans="1:22" x14ac:dyDescent="0.25">
      <c r="A153" s="552"/>
      <c r="B153" s="552"/>
      <c r="C153" s="552"/>
      <c r="D153" s="552"/>
      <c r="E153" s="552"/>
      <c r="F153" s="552"/>
      <c r="G153" s="552"/>
      <c r="H153" s="584"/>
      <c r="I153" s="552"/>
      <c r="J153" s="330" t="s">
        <v>22</v>
      </c>
      <c r="K153" s="319">
        <v>0</v>
      </c>
      <c r="L153" s="319">
        <v>0</v>
      </c>
      <c r="M153" s="319">
        <v>0</v>
      </c>
      <c r="N153" s="319">
        <v>0</v>
      </c>
      <c r="O153" s="319">
        <v>0</v>
      </c>
      <c r="P153" s="319">
        <v>0</v>
      </c>
      <c r="Q153" s="319">
        <v>0</v>
      </c>
      <c r="R153" s="319">
        <v>0</v>
      </c>
      <c r="S153" s="319">
        <v>0</v>
      </c>
      <c r="T153" s="319">
        <v>0</v>
      </c>
      <c r="U153" s="331">
        <v>0</v>
      </c>
      <c r="V153" s="320">
        <v>0</v>
      </c>
    </row>
    <row r="154" spans="1:22" x14ac:dyDescent="0.25">
      <c r="A154" s="552"/>
      <c r="B154" s="552"/>
      <c r="C154" s="552"/>
      <c r="D154" s="552"/>
      <c r="E154" s="552"/>
      <c r="F154" s="552"/>
      <c r="G154" s="552"/>
      <c r="H154" s="584"/>
      <c r="I154" s="552" t="s">
        <v>20</v>
      </c>
      <c r="J154" s="330" t="s">
        <v>42</v>
      </c>
      <c r="K154" s="319">
        <v>0</v>
      </c>
      <c r="L154" s="319">
        <v>0</v>
      </c>
      <c r="M154" s="319">
        <v>0</v>
      </c>
      <c r="N154" s="319">
        <f>SUM(K154:M154)</f>
        <v>0</v>
      </c>
      <c r="O154" s="319">
        <v>0</v>
      </c>
      <c r="P154" s="319">
        <v>0</v>
      </c>
      <c r="Q154" s="319">
        <v>0</v>
      </c>
      <c r="R154" s="319">
        <f>SUM(O154:Q154)</f>
        <v>0</v>
      </c>
      <c r="S154" s="319">
        <v>0</v>
      </c>
      <c r="T154" s="319">
        <v>0</v>
      </c>
      <c r="U154" s="331">
        <v>0</v>
      </c>
      <c r="V154" s="320">
        <v>0</v>
      </c>
    </row>
    <row r="155" spans="1:22" ht="30" x14ac:dyDescent="0.25">
      <c r="A155" s="552"/>
      <c r="B155" s="552"/>
      <c r="C155" s="552"/>
      <c r="D155" s="552"/>
      <c r="E155" s="552"/>
      <c r="F155" s="552"/>
      <c r="G155" s="552"/>
      <c r="H155" s="584"/>
      <c r="I155" s="552"/>
      <c r="J155" s="330" t="s">
        <v>21</v>
      </c>
      <c r="K155" s="319">
        <v>0</v>
      </c>
      <c r="L155" s="319">
        <v>0</v>
      </c>
      <c r="M155" s="319">
        <v>0</v>
      </c>
      <c r="N155" s="319">
        <v>0</v>
      </c>
      <c r="O155" s="319">
        <v>0</v>
      </c>
      <c r="P155" s="319">
        <v>0</v>
      </c>
      <c r="Q155" s="319">
        <v>0</v>
      </c>
      <c r="R155" s="319">
        <v>0</v>
      </c>
      <c r="S155" s="319">
        <v>0</v>
      </c>
      <c r="T155" s="319">
        <v>0</v>
      </c>
      <c r="U155" s="331">
        <v>0</v>
      </c>
      <c r="V155" s="320">
        <v>0</v>
      </c>
    </row>
    <row r="156" spans="1:22" ht="30" x14ac:dyDescent="0.25">
      <c r="A156" s="552"/>
      <c r="B156" s="552"/>
      <c r="C156" s="552"/>
      <c r="D156" s="552"/>
      <c r="E156" s="552"/>
      <c r="F156" s="552"/>
      <c r="G156" s="552"/>
      <c r="H156" s="568"/>
      <c r="I156" s="552"/>
      <c r="J156" s="330" t="s">
        <v>243</v>
      </c>
      <c r="K156" s="319">
        <v>0</v>
      </c>
      <c r="L156" s="319">
        <v>0</v>
      </c>
      <c r="M156" s="319">
        <v>0</v>
      </c>
      <c r="N156" s="319">
        <f>SUM(K156:M156)</f>
        <v>0</v>
      </c>
      <c r="O156" s="319">
        <v>0</v>
      </c>
      <c r="P156" s="319">
        <v>0</v>
      </c>
      <c r="Q156" s="319">
        <v>0</v>
      </c>
      <c r="R156" s="319">
        <v>0</v>
      </c>
      <c r="S156" s="319">
        <v>0</v>
      </c>
      <c r="T156" s="319">
        <v>0</v>
      </c>
      <c r="U156" s="319">
        <v>0</v>
      </c>
      <c r="V156" s="320">
        <v>0</v>
      </c>
    </row>
    <row r="157" spans="1:22" ht="25.5" x14ac:dyDescent="0.25">
      <c r="A157" s="552"/>
      <c r="B157" s="552"/>
      <c r="C157" s="552"/>
      <c r="D157" s="552"/>
      <c r="E157" s="552"/>
      <c r="F157" s="552" t="s">
        <v>260</v>
      </c>
      <c r="G157" s="552" t="s">
        <v>23</v>
      </c>
      <c r="H157" s="567">
        <v>2000</v>
      </c>
      <c r="I157" s="552" t="s">
        <v>17</v>
      </c>
      <c r="J157" s="328" t="s">
        <v>237</v>
      </c>
      <c r="K157" s="319">
        <v>0</v>
      </c>
      <c r="L157" s="319">
        <v>0</v>
      </c>
      <c r="M157" s="319">
        <v>0</v>
      </c>
      <c r="N157" s="319">
        <v>0</v>
      </c>
      <c r="O157" s="319">
        <v>0</v>
      </c>
      <c r="P157" s="319">
        <v>0</v>
      </c>
      <c r="Q157" s="319">
        <v>0</v>
      </c>
      <c r="R157" s="319">
        <f>SUM(O157:Q157)</f>
        <v>0</v>
      </c>
      <c r="S157" s="319">
        <f>SUM(P157:R157)</f>
        <v>0</v>
      </c>
      <c r="T157" s="319">
        <f>SUM(Q157:S157)</f>
        <v>0</v>
      </c>
      <c r="U157" s="329">
        <v>0</v>
      </c>
      <c r="V157" s="317">
        <f>SUM(S157:U157)</f>
        <v>0</v>
      </c>
    </row>
    <row r="158" spans="1:22" ht="30" x14ac:dyDescent="0.25">
      <c r="A158" s="552"/>
      <c r="B158" s="552"/>
      <c r="C158" s="552"/>
      <c r="D158" s="552"/>
      <c r="E158" s="552"/>
      <c r="F158" s="552"/>
      <c r="G158" s="552"/>
      <c r="H158" s="584"/>
      <c r="I158" s="552"/>
      <c r="J158" s="330" t="s">
        <v>238</v>
      </c>
      <c r="K158" s="319">
        <v>0</v>
      </c>
      <c r="L158" s="319">
        <v>0</v>
      </c>
      <c r="M158" s="319">
        <v>0</v>
      </c>
      <c r="N158" s="319">
        <f>SUM(K158:M158)</f>
        <v>0</v>
      </c>
      <c r="O158" s="319">
        <v>0</v>
      </c>
      <c r="P158" s="319">
        <v>0</v>
      </c>
      <c r="Q158" s="319">
        <v>0</v>
      </c>
      <c r="R158" s="319">
        <f t="shared" ref="R158:T161" si="24">SUM(O158:Q158)</f>
        <v>0</v>
      </c>
      <c r="S158" s="319">
        <f t="shared" si="24"/>
        <v>0</v>
      </c>
      <c r="T158" s="319">
        <f t="shared" si="24"/>
        <v>0</v>
      </c>
      <c r="U158" s="331">
        <v>0</v>
      </c>
      <c r="V158" s="320">
        <f>SUM(S158:U158)</f>
        <v>0</v>
      </c>
    </row>
    <row r="159" spans="1:22" ht="30" x14ac:dyDescent="0.25">
      <c r="A159" s="552"/>
      <c r="B159" s="552"/>
      <c r="C159" s="552"/>
      <c r="D159" s="552"/>
      <c r="E159" s="552"/>
      <c r="F159" s="552"/>
      <c r="G159" s="552"/>
      <c r="H159" s="584"/>
      <c r="I159" s="552"/>
      <c r="J159" s="330" t="s">
        <v>239</v>
      </c>
      <c r="K159" s="319">
        <v>0</v>
      </c>
      <c r="L159" s="319">
        <v>0</v>
      </c>
      <c r="M159" s="319">
        <v>0</v>
      </c>
      <c r="N159" s="319">
        <f>SUM(K159:M159)</f>
        <v>0</v>
      </c>
      <c r="O159" s="319">
        <v>0</v>
      </c>
      <c r="P159" s="319">
        <v>0</v>
      </c>
      <c r="Q159" s="319">
        <v>0</v>
      </c>
      <c r="R159" s="319">
        <f t="shared" si="24"/>
        <v>0</v>
      </c>
      <c r="S159" s="319">
        <f t="shared" si="24"/>
        <v>0</v>
      </c>
      <c r="T159" s="319">
        <f t="shared" si="24"/>
        <v>0</v>
      </c>
      <c r="U159" s="331">
        <v>0</v>
      </c>
      <c r="V159" s="320">
        <f>SUM(S159:U159)</f>
        <v>0</v>
      </c>
    </row>
    <row r="160" spans="1:22" ht="30" x14ac:dyDescent="0.25">
      <c r="A160" s="552"/>
      <c r="B160" s="552"/>
      <c r="C160" s="552"/>
      <c r="D160" s="552"/>
      <c r="E160" s="552"/>
      <c r="F160" s="552"/>
      <c r="G160" s="552"/>
      <c r="H160" s="584"/>
      <c r="I160" s="552"/>
      <c r="J160" s="330" t="s">
        <v>240</v>
      </c>
      <c r="K160" s="319">
        <v>0</v>
      </c>
      <c r="L160" s="319">
        <v>0</v>
      </c>
      <c r="M160" s="319">
        <v>0</v>
      </c>
      <c r="N160" s="319">
        <f>SUM(K160:M160)</f>
        <v>0</v>
      </c>
      <c r="O160" s="319">
        <v>0</v>
      </c>
      <c r="P160" s="319">
        <v>0</v>
      </c>
      <c r="Q160" s="319">
        <v>0</v>
      </c>
      <c r="R160" s="319">
        <f t="shared" si="24"/>
        <v>0</v>
      </c>
      <c r="S160" s="319">
        <f t="shared" si="24"/>
        <v>0</v>
      </c>
      <c r="T160" s="319">
        <f t="shared" si="24"/>
        <v>0</v>
      </c>
      <c r="U160" s="331">
        <v>0</v>
      </c>
      <c r="V160" s="320">
        <f>SUM(S160:U160)</f>
        <v>0</v>
      </c>
    </row>
    <row r="161" spans="1:22" ht="30" x14ac:dyDescent="0.25">
      <c r="A161" s="552"/>
      <c r="B161" s="552"/>
      <c r="C161" s="552"/>
      <c r="D161" s="552"/>
      <c r="E161" s="552"/>
      <c r="F161" s="552"/>
      <c r="G161" s="552"/>
      <c r="H161" s="584"/>
      <c r="I161" s="552"/>
      <c r="J161" s="330" t="s">
        <v>241</v>
      </c>
      <c r="K161" s="319">
        <v>0</v>
      </c>
      <c r="L161" s="319">
        <v>0</v>
      </c>
      <c r="M161" s="319">
        <v>0</v>
      </c>
      <c r="N161" s="319">
        <f>SUM(K161:M161)</f>
        <v>0</v>
      </c>
      <c r="O161" s="319">
        <v>0</v>
      </c>
      <c r="P161" s="319">
        <v>0</v>
      </c>
      <c r="Q161" s="319">
        <v>0</v>
      </c>
      <c r="R161" s="319">
        <f t="shared" si="24"/>
        <v>0</v>
      </c>
      <c r="S161" s="319">
        <f t="shared" si="24"/>
        <v>0</v>
      </c>
      <c r="T161" s="319">
        <f t="shared" si="24"/>
        <v>0</v>
      </c>
      <c r="U161" s="331">
        <v>0</v>
      </c>
      <c r="V161" s="320">
        <f>SUM(S161:U161)</f>
        <v>0</v>
      </c>
    </row>
    <row r="162" spans="1:22" ht="45" x14ac:dyDescent="0.25">
      <c r="A162" s="552"/>
      <c r="B162" s="552"/>
      <c r="C162" s="552"/>
      <c r="D162" s="552"/>
      <c r="E162" s="552"/>
      <c r="F162" s="552"/>
      <c r="G162" s="552"/>
      <c r="H162" s="584"/>
      <c r="I162" s="552"/>
      <c r="J162" s="332" t="s">
        <v>242</v>
      </c>
      <c r="K162" s="324">
        <f>SUM(K157:K161)</f>
        <v>0</v>
      </c>
      <c r="L162" s="324">
        <f>SUM(L157:L161)</f>
        <v>0</v>
      </c>
      <c r="M162" s="324">
        <v>0</v>
      </c>
      <c r="N162" s="333">
        <v>0</v>
      </c>
      <c r="O162" s="324">
        <f>SUM(O157:O161)</f>
        <v>0</v>
      </c>
      <c r="P162" s="324">
        <f>SUM(P157:P161)</f>
        <v>0</v>
      </c>
      <c r="Q162" s="324">
        <f>SUM(Q157:Q161)</f>
        <v>0</v>
      </c>
      <c r="R162" s="333">
        <v>0</v>
      </c>
      <c r="S162" s="324">
        <f>SUM(S157:S161)</f>
        <v>0</v>
      </c>
      <c r="T162" s="324">
        <f>SUM(T157:T161)</f>
        <v>0</v>
      </c>
      <c r="U162" s="334">
        <v>0</v>
      </c>
      <c r="V162" s="335">
        <v>0</v>
      </c>
    </row>
    <row r="163" spans="1:22" x14ac:dyDescent="0.25">
      <c r="A163" s="552"/>
      <c r="B163" s="552"/>
      <c r="C163" s="552"/>
      <c r="D163" s="552"/>
      <c r="E163" s="552"/>
      <c r="F163" s="552"/>
      <c r="G163" s="552"/>
      <c r="H163" s="584"/>
      <c r="I163" s="552" t="s">
        <v>18</v>
      </c>
      <c r="J163" s="330" t="s">
        <v>19</v>
      </c>
      <c r="K163" s="319">
        <v>0</v>
      </c>
      <c r="L163" s="319">
        <v>0</v>
      </c>
      <c r="M163" s="319">
        <v>0</v>
      </c>
      <c r="N163" s="319">
        <v>0</v>
      </c>
      <c r="O163" s="319">
        <v>0</v>
      </c>
      <c r="P163" s="319">
        <v>0</v>
      </c>
      <c r="Q163" s="319">
        <v>0</v>
      </c>
      <c r="R163" s="319">
        <f>SUM(O163:Q163)</f>
        <v>0</v>
      </c>
      <c r="S163" s="319">
        <f>SUM(P163:R163)</f>
        <v>0</v>
      </c>
      <c r="T163" s="319">
        <f t="shared" ref="T163:V163" si="25">SUM(Q163:S163)</f>
        <v>0</v>
      </c>
      <c r="U163" s="336">
        <f t="shared" si="25"/>
        <v>0</v>
      </c>
      <c r="V163" s="320">
        <f t="shared" si="25"/>
        <v>0</v>
      </c>
    </row>
    <row r="164" spans="1:22" x14ac:dyDescent="0.25">
      <c r="A164" s="552"/>
      <c r="B164" s="552"/>
      <c r="C164" s="552"/>
      <c r="D164" s="552"/>
      <c r="E164" s="552"/>
      <c r="F164" s="552"/>
      <c r="G164" s="552"/>
      <c r="H164" s="584"/>
      <c r="I164" s="552"/>
      <c r="J164" s="330" t="s">
        <v>22</v>
      </c>
      <c r="K164" s="319">
        <v>0</v>
      </c>
      <c r="L164" s="319">
        <v>0</v>
      </c>
      <c r="M164" s="319">
        <v>0</v>
      </c>
      <c r="N164" s="319">
        <v>0</v>
      </c>
      <c r="O164" s="319">
        <v>0</v>
      </c>
      <c r="P164" s="319">
        <v>0</v>
      </c>
      <c r="Q164" s="319">
        <v>0</v>
      </c>
      <c r="R164" s="319">
        <v>0</v>
      </c>
      <c r="S164" s="319">
        <v>0</v>
      </c>
      <c r="T164" s="319">
        <v>0</v>
      </c>
      <c r="U164" s="331">
        <v>0</v>
      </c>
      <c r="V164" s="320">
        <v>0</v>
      </c>
    </row>
    <row r="165" spans="1:22" x14ac:dyDescent="0.25">
      <c r="A165" s="552"/>
      <c r="B165" s="552"/>
      <c r="C165" s="552"/>
      <c r="D165" s="552"/>
      <c r="E165" s="552"/>
      <c r="F165" s="552"/>
      <c r="G165" s="552"/>
      <c r="H165" s="584"/>
      <c r="I165" s="552" t="s">
        <v>20</v>
      </c>
      <c r="J165" s="330" t="s">
        <v>42</v>
      </c>
      <c r="K165" s="319">
        <v>0</v>
      </c>
      <c r="L165" s="319">
        <v>0</v>
      </c>
      <c r="M165" s="319">
        <v>0</v>
      </c>
      <c r="N165" s="319">
        <f>SUM(K165:M165)</f>
        <v>0</v>
      </c>
      <c r="O165" s="319">
        <v>0</v>
      </c>
      <c r="P165" s="319">
        <v>0</v>
      </c>
      <c r="Q165" s="319">
        <v>0</v>
      </c>
      <c r="R165" s="319">
        <f>SUM(O165:Q165)</f>
        <v>0</v>
      </c>
      <c r="S165" s="319">
        <v>0</v>
      </c>
      <c r="T165" s="319">
        <v>0</v>
      </c>
      <c r="U165" s="331">
        <v>0</v>
      </c>
      <c r="V165" s="320">
        <v>0</v>
      </c>
    </row>
    <row r="166" spans="1:22" ht="30" x14ac:dyDescent="0.25">
      <c r="A166" s="552"/>
      <c r="B166" s="552"/>
      <c r="C166" s="552"/>
      <c r="D166" s="552"/>
      <c r="E166" s="552"/>
      <c r="F166" s="552"/>
      <c r="G166" s="552"/>
      <c r="H166" s="584"/>
      <c r="I166" s="552"/>
      <c r="J166" s="330" t="s">
        <v>21</v>
      </c>
      <c r="K166" s="319">
        <v>0</v>
      </c>
      <c r="L166" s="319">
        <v>0</v>
      </c>
      <c r="M166" s="319">
        <v>0</v>
      </c>
      <c r="N166" s="319">
        <v>0</v>
      </c>
      <c r="O166" s="319">
        <v>0</v>
      </c>
      <c r="P166" s="319">
        <v>0</v>
      </c>
      <c r="Q166" s="319">
        <v>0</v>
      </c>
      <c r="R166" s="319">
        <v>0</v>
      </c>
      <c r="S166" s="319">
        <v>0</v>
      </c>
      <c r="T166" s="319">
        <v>0</v>
      </c>
      <c r="U166" s="331">
        <v>0</v>
      </c>
      <c r="V166" s="320">
        <v>0</v>
      </c>
    </row>
    <row r="167" spans="1:22" ht="30" x14ac:dyDescent="0.25">
      <c r="A167" s="552"/>
      <c r="B167" s="552"/>
      <c r="C167" s="552"/>
      <c r="D167" s="552"/>
      <c r="E167" s="552"/>
      <c r="F167" s="552"/>
      <c r="G167" s="552"/>
      <c r="H167" s="568"/>
      <c r="I167" s="552"/>
      <c r="J167" s="330" t="s">
        <v>243</v>
      </c>
      <c r="K167" s="319">
        <v>0</v>
      </c>
      <c r="L167" s="319">
        <v>0</v>
      </c>
      <c r="M167" s="319">
        <v>0</v>
      </c>
      <c r="N167" s="319">
        <f>SUM(K167:M167)</f>
        <v>0</v>
      </c>
      <c r="O167" s="319">
        <v>0</v>
      </c>
      <c r="P167" s="319">
        <v>0</v>
      </c>
      <c r="Q167" s="319">
        <v>0</v>
      </c>
      <c r="R167" s="319">
        <v>0</v>
      </c>
      <c r="S167" s="319">
        <v>0</v>
      </c>
      <c r="T167" s="319">
        <v>0</v>
      </c>
      <c r="U167" s="319">
        <v>0</v>
      </c>
      <c r="V167" s="320">
        <v>0</v>
      </c>
    </row>
    <row r="168" spans="1:22" ht="25.5" x14ac:dyDescent="0.25">
      <c r="A168" s="552"/>
      <c r="B168" s="552"/>
      <c r="C168" s="552"/>
      <c r="D168" s="552"/>
      <c r="E168" s="552"/>
      <c r="F168" s="555" t="s">
        <v>261</v>
      </c>
      <c r="G168" s="552" t="s">
        <v>23</v>
      </c>
      <c r="H168" s="567">
        <v>30</v>
      </c>
      <c r="I168" s="552" t="s">
        <v>17</v>
      </c>
      <c r="J168" s="328" t="s">
        <v>237</v>
      </c>
      <c r="K168" s="319">
        <v>0</v>
      </c>
      <c r="L168" s="319">
        <v>0</v>
      </c>
      <c r="M168" s="319">
        <v>0</v>
      </c>
      <c r="N168" s="319">
        <v>0</v>
      </c>
      <c r="O168" s="319">
        <v>0</v>
      </c>
      <c r="P168" s="319">
        <v>0</v>
      </c>
      <c r="Q168" s="319">
        <v>0</v>
      </c>
      <c r="R168" s="319">
        <f>SUM(O168:Q168)</f>
        <v>0</v>
      </c>
      <c r="S168" s="319">
        <f>SUM(P168:R168)</f>
        <v>0</v>
      </c>
      <c r="T168" s="319">
        <f>SUM(Q168:S168)</f>
        <v>0</v>
      </c>
      <c r="U168" s="329">
        <v>0</v>
      </c>
      <c r="V168" s="317">
        <f>SUM(S168:U168)</f>
        <v>0</v>
      </c>
    </row>
    <row r="169" spans="1:22" ht="30" x14ac:dyDescent="0.25">
      <c r="A169" s="552"/>
      <c r="B169" s="552"/>
      <c r="C169" s="552"/>
      <c r="D169" s="552"/>
      <c r="E169" s="552"/>
      <c r="F169" s="555"/>
      <c r="G169" s="552"/>
      <c r="H169" s="584"/>
      <c r="I169" s="552"/>
      <c r="J169" s="330" t="s">
        <v>238</v>
      </c>
      <c r="K169" s="319">
        <v>0</v>
      </c>
      <c r="L169" s="319">
        <v>0</v>
      </c>
      <c r="M169" s="319">
        <v>0</v>
      </c>
      <c r="N169" s="319">
        <f>SUM(K169:M169)</f>
        <v>0</v>
      </c>
      <c r="O169" s="319">
        <v>0</v>
      </c>
      <c r="P169" s="319">
        <v>0</v>
      </c>
      <c r="Q169" s="319">
        <v>0</v>
      </c>
      <c r="R169" s="319">
        <f t="shared" ref="R169:T172" si="26">SUM(O169:Q169)</f>
        <v>0</v>
      </c>
      <c r="S169" s="319">
        <f t="shared" si="26"/>
        <v>0</v>
      </c>
      <c r="T169" s="319">
        <f t="shared" si="26"/>
        <v>0</v>
      </c>
      <c r="U169" s="331">
        <v>0</v>
      </c>
      <c r="V169" s="320">
        <f>SUM(S169:U169)</f>
        <v>0</v>
      </c>
    </row>
    <row r="170" spans="1:22" ht="30" x14ac:dyDescent="0.25">
      <c r="A170" s="552"/>
      <c r="B170" s="552"/>
      <c r="C170" s="552"/>
      <c r="D170" s="552"/>
      <c r="E170" s="552"/>
      <c r="F170" s="555"/>
      <c r="G170" s="552"/>
      <c r="H170" s="584"/>
      <c r="I170" s="552"/>
      <c r="J170" s="330" t="s">
        <v>239</v>
      </c>
      <c r="K170" s="319">
        <v>0</v>
      </c>
      <c r="L170" s="319">
        <v>0</v>
      </c>
      <c r="M170" s="319">
        <v>0</v>
      </c>
      <c r="N170" s="319">
        <f>SUM(K170:M170)</f>
        <v>0</v>
      </c>
      <c r="O170" s="319">
        <v>0</v>
      </c>
      <c r="P170" s="319">
        <v>0</v>
      </c>
      <c r="Q170" s="319">
        <v>0</v>
      </c>
      <c r="R170" s="319">
        <f t="shared" si="26"/>
        <v>0</v>
      </c>
      <c r="S170" s="319">
        <f t="shared" si="26"/>
        <v>0</v>
      </c>
      <c r="T170" s="319">
        <f t="shared" si="26"/>
        <v>0</v>
      </c>
      <c r="U170" s="331">
        <v>0</v>
      </c>
      <c r="V170" s="320">
        <f>SUM(S170:U170)</f>
        <v>0</v>
      </c>
    </row>
    <row r="171" spans="1:22" ht="30" x14ac:dyDescent="0.25">
      <c r="A171" s="552"/>
      <c r="B171" s="552"/>
      <c r="C171" s="552"/>
      <c r="D171" s="552"/>
      <c r="E171" s="552"/>
      <c r="F171" s="555"/>
      <c r="G171" s="552"/>
      <c r="H171" s="584"/>
      <c r="I171" s="552"/>
      <c r="J171" s="330" t="s">
        <v>240</v>
      </c>
      <c r="K171" s="319">
        <v>0</v>
      </c>
      <c r="L171" s="319">
        <v>0</v>
      </c>
      <c r="M171" s="319">
        <v>0</v>
      </c>
      <c r="N171" s="319">
        <f>SUM(K171:M171)</f>
        <v>0</v>
      </c>
      <c r="O171" s="319">
        <v>0</v>
      </c>
      <c r="P171" s="319">
        <v>0</v>
      </c>
      <c r="Q171" s="319">
        <v>0</v>
      </c>
      <c r="R171" s="319">
        <f t="shared" si="26"/>
        <v>0</v>
      </c>
      <c r="S171" s="319">
        <f t="shared" si="26"/>
        <v>0</v>
      </c>
      <c r="T171" s="319">
        <f t="shared" si="26"/>
        <v>0</v>
      </c>
      <c r="U171" s="331">
        <v>0</v>
      </c>
      <c r="V171" s="320">
        <f>SUM(S171:U171)</f>
        <v>0</v>
      </c>
    </row>
    <row r="172" spans="1:22" ht="30" x14ac:dyDescent="0.25">
      <c r="A172" s="552"/>
      <c r="B172" s="552"/>
      <c r="C172" s="552"/>
      <c r="D172" s="552"/>
      <c r="E172" s="552"/>
      <c r="F172" s="555"/>
      <c r="G172" s="552"/>
      <c r="H172" s="584"/>
      <c r="I172" s="552"/>
      <c r="J172" s="330" t="s">
        <v>241</v>
      </c>
      <c r="K172" s="319">
        <v>0</v>
      </c>
      <c r="L172" s="319">
        <v>0</v>
      </c>
      <c r="M172" s="319">
        <v>0</v>
      </c>
      <c r="N172" s="319">
        <f>SUM(K172:M172)</f>
        <v>0</v>
      </c>
      <c r="O172" s="319">
        <v>0</v>
      </c>
      <c r="P172" s="319">
        <v>0</v>
      </c>
      <c r="Q172" s="319">
        <v>0</v>
      </c>
      <c r="R172" s="319">
        <f t="shared" si="26"/>
        <v>0</v>
      </c>
      <c r="S172" s="319">
        <f t="shared" si="26"/>
        <v>0</v>
      </c>
      <c r="T172" s="319">
        <f t="shared" si="26"/>
        <v>0</v>
      </c>
      <c r="U172" s="331">
        <v>0</v>
      </c>
      <c r="V172" s="320">
        <f>SUM(S172:U172)</f>
        <v>0</v>
      </c>
    </row>
    <row r="173" spans="1:22" ht="45" x14ac:dyDescent="0.25">
      <c r="A173" s="552"/>
      <c r="B173" s="552"/>
      <c r="C173" s="552"/>
      <c r="D173" s="552"/>
      <c r="E173" s="552"/>
      <c r="F173" s="555"/>
      <c r="G173" s="552"/>
      <c r="H173" s="584"/>
      <c r="I173" s="552"/>
      <c r="J173" s="332" t="s">
        <v>242</v>
      </c>
      <c r="K173" s="324">
        <f>SUM(K168:K172)</f>
        <v>0</v>
      </c>
      <c r="L173" s="324">
        <f>SUM(L168:L172)</f>
        <v>0</v>
      </c>
      <c r="M173" s="324">
        <v>0</v>
      </c>
      <c r="N173" s="333">
        <v>0</v>
      </c>
      <c r="O173" s="324">
        <f>SUM(O168:O172)</f>
        <v>0</v>
      </c>
      <c r="P173" s="324">
        <f>SUM(P168:P172)</f>
        <v>0</v>
      </c>
      <c r="Q173" s="324">
        <f>SUM(Q168:Q172)</f>
        <v>0</v>
      </c>
      <c r="R173" s="333">
        <v>0</v>
      </c>
      <c r="S173" s="324">
        <f>SUM(S168:S172)</f>
        <v>0</v>
      </c>
      <c r="T173" s="324">
        <f>SUM(T168:T172)</f>
        <v>0</v>
      </c>
      <c r="U173" s="334">
        <v>0</v>
      </c>
      <c r="V173" s="335">
        <v>0</v>
      </c>
    </row>
    <row r="174" spans="1:22" x14ac:dyDescent="0.25">
      <c r="A174" s="552"/>
      <c r="B174" s="552"/>
      <c r="C174" s="552"/>
      <c r="D174" s="552"/>
      <c r="E174" s="552"/>
      <c r="F174" s="555"/>
      <c r="G174" s="552"/>
      <c r="H174" s="584"/>
      <c r="I174" s="552" t="s">
        <v>18</v>
      </c>
      <c r="J174" s="330" t="s">
        <v>19</v>
      </c>
      <c r="K174" s="319">
        <v>0</v>
      </c>
      <c r="L174" s="319">
        <v>0</v>
      </c>
      <c r="M174" s="319">
        <v>0</v>
      </c>
      <c r="N174" s="319">
        <v>0</v>
      </c>
      <c r="O174" s="319">
        <v>0</v>
      </c>
      <c r="P174" s="319">
        <v>0</v>
      </c>
      <c r="Q174" s="319">
        <v>0</v>
      </c>
      <c r="R174" s="319">
        <f>SUM(O174:Q174)</f>
        <v>0</v>
      </c>
      <c r="S174" s="319">
        <f>SUM(P174:R174)</f>
        <v>0</v>
      </c>
      <c r="T174" s="319">
        <f t="shared" ref="T174:V174" si="27">SUM(Q174:S174)</f>
        <v>0</v>
      </c>
      <c r="U174" s="336">
        <f t="shared" si="27"/>
        <v>0</v>
      </c>
      <c r="V174" s="320">
        <f t="shared" si="27"/>
        <v>0</v>
      </c>
    </row>
    <row r="175" spans="1:22" x14ac:dyDescent="0.25">
      <c r="A175" s="552"/>
      <c r="B175" s="552"/>
      <c r="C175" s="552"/>
      <c r="D175" s="552"/>
      <c r="E175" s="552"/>
      <c r="F175" s="555"/>
      <c r="G175" s="552"/>
      <c r="H175" s="584"/>
      <c r="I175" s="552"/>
      <c r="J175" s="330" t="s">
        <v>22</v>
      </c>
      <c r="K175" s="319">
        <v>0</v>
      </c>
      <c r="L175" s="319">
        <v>0</v>
      </c>
      <c r="M175" s="319">
        <v>0</v>
      </c>
      <c r="N175" s="319">
        <v>0</v>
      </c>
      <c r="O175" s="319">
        <v>0</v>
      </c>
      <c r="P175" s="319">
        <v>0</v>
      </c>
      <c r="Q175" s="319">
        <v>0</v>
      </c>
      <c r="R175" s="319">
        <v>0</v>
      </c>
      <c r="S175" s="319">
        <v>0</v>
      </c>
      <c r="T175" s="319">
        <v>0</v>
      </c>
      <c r="U175" s="331">
        <v>0</v>
      </c>
      <c r="V175" s="320">
        <v>0</v>
      </c>
    </row>
    <row r="176" spans="1:22" x14ac:dyDescent="0.25">
      <c r="A176" s="552"/>
      <c r="B176" s="552"/>
      <c r="C176" s="552"/>
      <c r="D176" s="552"/>
      <c r="E176" s="552"/>
      <c r="F176" s="555"/>
      <c r="G176" s="552"/>
      <c r="H176" s="584"/>
      <c r="I176" s="552" t="s">
        <v>20</v>
      </c>
      <c r="J176" s="330" t="s">
        <v>42</v>
      </c>
      <c r="K176" s="319">
        <v>0</v>
      </c>
      <c r="L176" s="319">
        <v>0</v>
      </c>
      <c r="M176" s="319">
        <v>0</v>
      </c>
      <c r="N176" s="319">
        <f>SUM(K176:M176)</f>
        <v>0</v>
      </c>
      <c r="O176" s="319">
        <v>0</v>
      </c>
      <c r="P176" s="319">
        <v>0</v>
      </c>
      <c r="Q176" s="319">
        <v>0</v>
      </c>
      <c r="R176" s="319">
        <f>SUM(O176:Q176)</f>
        <v>0</v>
      </c>
      <c r="S176" s="319">
        <v>0</v>
      </c>
      <c r="T176" s="319">
        <v>0</v>
      </c>
      <c r="U176" s="331">
        <v>0</v>
      </c>
      <c r="V176" s="320">
        <v>0</v>
      </c>
    </row>
    <row r="177" spans="1:22" ht="30" x14ac:dyDescent="0.25">
      <c r="A177" s="552"/>
      <c r="B177" s="552"/>
      <c r="C177" s="552"/>
      <c r="D177" s="552"/>
      <c r="E177" s="552"/>
      <c r="F177" s="555"/>
      <c r="G177" s="552"/>
      <c r="H177" s="584"/>
      <c r="I177" s="552"/>
      <c r="J177" s="330" t="s">
        <v>21</v>
      </c>
      <c r="K177" s="319">
        <v>0</v>
      </c>
      <c r="L177" s="319">
        <v>0</v>
      </c>
      <c r="M177" s="319">
        <v>0</v>
      </c>
      <c r="N177" s="319">
        <v>0</v>
      </c>
      <c r="O177" s="319">
        <v>0</v>
      </c>
      <c r="P177" s="319">
        <v>0</v>
      </c>
      <c r="Q177" s="319">
        <v>0</v>
      </c>
      <c r="R177" s="319">
        <v>0</v>
      </c>
      <c r="S177" s="319">
        <v>0</v>
      </c>
      <c r="T177" s="319">
        <v>0</v>
      </c>
      <c r="U177" s="331">
        <v>0</v>
      </c>
      <c r="V177" s="320">
        <v>0</v>
      </c>
    </row>
    <row r="178" spans="1:22" ht="30" x14ac:dyDescent="0.25">
      <c r="A178" s="552"/>
      <c r="B178" s="552"/>
      <c r="C178" s="552"/>
      <c r="D178" s="552"/>
      <c r="E178" s="552"/>
      <c r="F178" s="555"/>
      <c r="G178" s="552"/>
      <c r="H178" s="568"/>
      <c r="I178" s="552"/>
      <c r="J178" s="330" t="s">
        <v>243</v>
      </c>
      <c r="K178" s="319">
        <v>0</v>
      </c>
      <c r="L178" s="319">
        <v>0</v>
      </c>
      <c r="M178" s="319">
        <v>0</v>
      </c>
      <c r="N178" s="319">
        <f>SUM(K178:M178)</f>
        <v>0</v>
      </c>
      <c r="O178" s="319">
        <v>0</v>
      </c>
      <c r="P178" s="319">
        <v>0</v>
      </c>
      <c r="Q178" s="319">
        <v>0</v>
      </c>
      <c r="R178" s="319">
        <v>0</v>
      </c>
      <c r="S178" s="319">
        <v>0</v>
      </c>
      <c r="T178" s="319">
        <v>0</v>
      </c>
      <c r="U178" s="319">
        <v>0</v>
      </c>
      <c r="V178" s="320">
        <v>0</v>
      </c>
    </row>
    <row r="179" spans="1:22" ht="25.5" x14ac:dyDescent="0.25">
      <c r="A179" s="552"/>
      <c r="B179" s="552"/>
      <c r="C179" s="552"/>
      <c r="D179" s="552"/>
      <c r="E179" s="552"/>
      <c r="F179" s="552" t="s">
        <v>262</v>
      </c>
      <c r="G179" s="552" t="s">
        <v>23</v>
      </c>
      <c r="H179" s="567">
        <v>70</v>
      </c>
      <c r="I179" s="552" t="s">
        <v>17</v>
      </c>
      <c r="J179" s="328" t="s">
        <v>237</v>
      </c>
      <c r="K179" s="319">
        <v>0</v>
      </c>
      <c r="L179" s="319">
        <v>0</v>
      </c>
      <c r="M179" s="319">
        <v>0</v>
      </c>
      <c r="N179" s="319">
        <v>0</v>
      </c>
      <c r="O179" s="319">
        <v>0</v>
      </c>
      <c r="P179" s="319">
        <v>0</v>
      </c>
      <c r="Q179" s="319">
        <v>0</v>
      </c>
      <c r="R179" s="319">
        <f>SUM(O179:Q179)</f>
        <v>0</v>
      </c>
      <c r="S179" s="319">
        <f>SUM(P179:R179)</f>
        <v>0</v>
      </c>
      <c r="T179" s="319">
        <f>SUM(Q179:S179)</f>
        <v>0</v>
      </c>
      <c r="U179" s="329">
        <v>0</v>
      </c>
      <c r="V179" s="317">
        <f>SUM(S179:U179)</f>
        <v>0</v>
      </c>
    </row>
    <row r="180" spans="1:22" ht="30" x14ac:dyDescent="0.25">
      <c r="A180" s="552"/>
      <c r="B180" s="552"/>
      <c r="C180" s="552"/>
      <c r="D180" s="552"/>
      <c r="E180" s="552"/>
      <c r="F180" s="552"/>
      <c r="G180" s="552"/>
      <c r="H180" s="584"/>
      <c r="I180" s="552"/>
      <c r="J180" s="330" t="s">
        <v>238</v>
      </c>
      <c r="K180" s="319">
        <v>0</v>
      </c>
      <c r="L180" s="319">
        <v>0</v>
      </c>
      <c r="M180" s="319">
        <v>0</v>
      </c>
      <c r="N180" s="319">
        <f>SUM(K180:M180)</f>
        <v>0</v>
      </c>
      <c r="O180" s="319">
        <v>0</v>
      </c>
      <c r="P180" s="319">
        <v>0</v>
      </c>
      <c r="Q180" s="319">
        <v>0</v>
      </c>
      <c r="R180" s="319">
        <f t="shared" ref="R180:T183" si="28">SUM(O180:Q180)</f>
        <v>0</v>
      </c>
      <c r="S180" s="319">
        <f t="shared" si="28"/>
        <v>0</v>
      </c>
      <c r="T180" s="319">
        <f t="shared" si="28"/>
        <v>0</v>
      </c>
      <c r="U180" s="331">
        <v>0</v>
      </c>
      <c r="V180" s="320">
        <f>SUM(S180:U180)</f>
        <v>0</v>
      </c>
    </row>
    <row r="181" spans="1:22" ht="30" x14ac:dyDescent="0.25">
      <c r="A181" s="552"/>
      <c r="B181" s="552"/>
      <c r="C181" s="552"/>
      <c r="D181" s="552"/>
      <c r="E181" s="552"/>
      <c r="F181" s="552"/>
      <c r="G181" s="552"/>
      <c r="H181" s="584"/>
      <c r="I181" s="552"/>
      <c r="J181" s="330" t="s">
        <v>239</v>
      </c>
      <c r="K181" s="319">
        <v>0</v>
      </c>
      <c r="L181" s="319">
        <v>0</v>
      </c>
      <c r="M181" s="319">
        <v>0</v>
      </c>
      <c r="N181" s="319">
        <f>SUM(K181:M181)</f>
        <v>0</v>
      </c>
      <c r="O181" s="319">
        <v>0</v>
      </c>
      <c r="P181" s="319">
        <v>0</v>
      </c>
      <c r="Q181" s="319">
        <v>0</v>
      </c>
      <c r="R181" s="319">
        <f t="shared" si="28"/>
        <v>0</v>
      </c>
      <c r="S181" s="319">
        <f t="shared" si="28"/>
        <v>0</v>
      </c>
      <c r="T181" s="319">
        <f t="shared" si="28"/>
        <v>0</v>
      </c>
      <c r="U181" s="331">
        <v>0</v>
      </c>
      <c r="V181" s="320">
        <f>SUM(S181:U181)</f>
        <v>0</v>
      </c>
    </row>
    <row r="182" spans="1:22" ht="30" x14ac:dyDescent="0.25">
      <c r="A182" s="552"/>
      <c r="B182" s="552"/>
      <c r="C182" s="552"/>
      <c r="D182" s="552"/>
      <c r="E182" s="552"/>
      <c r="F182" s="552"/>
      <c r="G182" s="552"/>
      <c r="H182" s="584"/>
      <c r="I182" s="552"/>
      <c r="J182" s="330" t="s">
        <v>240</v>
      </c>
      <c r="K182" s="319">
        <v>0</v>
      </c>
      <c r="L182" s="319">
        <v>0</v>
      </c>
      <c r="M182" s="319">
        <v>0</v>
      </c>
      <c r="N182" s="319">
        <f>SUM(K182:M182)</f>
        <v>0</v>
      </c>
      <c r="O182" s="319">
        <v>0</v>
      </c>
      <c r="P182" s="319">
        <v>0</v>
      </c>
      <c r="Q182" s="319">
        <v>0</v>
      </c>
      <c r="R182" s="319">
        <f t="shared" si="28"/>
        <v>0</v>
      </c>
      <c r="S182" s="319">
        <f t="shared" si="28"/>
        <v>0</v>
      </c>
      <c r="T182" s="319">
        <f t="shared" si="28"/>
        <v>0</v>
      </c>
      <c r="U182" s="331">
        <v>0</v>
      </c>
      <c r="V182" s="320">
        <f>SUM(S182:U182)</f>
        <v>0</v>
      </c>
    </row>
    <row r="183" spans="1:22" ht="30" x14ac:dyDescent="0.25">
      <c r="A183" s="552"/>
      <c r="B183" s="552"/>
      <c r="C183" s="552"/>
      <c r="D183" s="552"/>
      <c r="E183" s="552"/>
      <c r="F183" s="552"/>
      <c r="G183" s="552"/>
      <c r="H183" s="584"/>
      <c r="I183" s="552"/>
      <c r="J183" s="330" t="s">
        <v>241</v>
      </c>
      <c r="K183" s="319">
        <v>0</v>
      </c>
      <c r="L183" s="319">
        <v>0</v>
      </c>
      <c r="M183" s="319">
        <v>0</v>
      </c>
      <c r="N183" s="319">
        <f>SUM(K183:M183)</f>
        <v>0</v>
      </c>
      <c r="O183" s="319">
        <v>0</v>
      </c>
      <c r="P183" s="319">
        <v>0</v>
      </c>
      <c r="Q183" s="319">
        <v>0</v>
      </c>
      <c r="R183" s="319">
        <f t="shared" si="28"/>
        <v>0</v>
      </c>
      <c r="S183" s="319">
        <f t="shared" si="28"/>
        <v>0</v>
      </c>
      <c r="T183" s="319">
        <f t="shared" si="28"/>
        <v>0</v>
      </c>
      <c r="U183" s="331">
        <v>0</v>
      </c>
      <c r="V183" s="320">
        <f>SUM(S183:U183)</f>
        <v>0</v>
      </c>
    </row>
    <row r="184" spans="1:22" ht="45" x14ac:dyDescent="0.25">
      <c r="A184" s="552"/>
      <c r="B184" s="552"/>
      <c r="C184" s="552"/>
      <c r="D184" s="552"/>
      <c r="E184" s="552"/>
      <c r="F184" s="552"/>
      <c r="G184" s="552"/>
      <c r="H184" s="584"/>
      <c r="I184" s="552"/>
      <c r="J184" s="332" t="s">
        <v>242</v>
      </c>
      <c r="K184" s="324">
        <f>SUM(K179:K183)</f>
        <v>0</v>
      </c>
      <c r="L184" s="324">
        <f>SUM(L179:L183)</f>
        <v>0</v>
      </c>
      <c r="M184" s="324">
        <v>0</v>
      </c>
      <c r="N184" s="333">
        <v>0</v>
      </c>
      <c r="O184" s="324">
        <f>SUM(O179:O183)</f>
        <v>0</v>
      </c>
      <c r="P184" s="324">
        <f>SUM(P179:P183)</f>
        <v>0</v>
      </c>
      <c r="Q184" s="324">
        <f>SUM(Q179:Q183)</f>
        <v>0</v>
      </c>
      <c r="R184" s="333">
        <v>0</v>
      </c>
      <c r="S184" s="324">
        <f>SUM(S179:S183)</f>
        <v>0</v>
      </c>
      <c r="T184" s="324">
        <f>SUM(T179:T183)</f>
        <v>0</v>
      </c>
      <c r="U184" s="334">
        <v>0</v>
      </c>
      <c r="V184" s="335">
        <v>0</v>
      </c>
    </row>
    <row r="185" spans="1:22" x14ac:dyDescent="0.25">
      <c r="A185" s="552"/>
      <c r="B185" s="552"/>
      <c r="C185" s="552"/>
      <c r="D185" s="552"/>
      <c r="E185" s="552"/>
      <c r="F185" s="552"/>
      <c r="G185" s="552"/>
      <c r="H185" s="584"/>
      <c r="I185" s="552" t="s">
        <v>18</v>
      </c>
      <c r="J185" s="330" t="s">
        <v>19</v>
      </c>
      <c r="K185" s="319">
        <v>0</v>
      </c>
      <c r="L185" s="319">
        <v>0</v>
      </c>
      <c r="M185" s="319">
        <v>0</v>
      </c>
      <c r="N185" s="319">
        <v>0</v>
      </c>
      <c r="O185" s="319">
        <v>0</v>
      </c>
      <c r="P185" s="319">
        <v>0</v>
      </c>
      <c r="Q185" s="319">
        <v>0</v>
      </c>
      <c r="R185" s="319">
        <f>SUM(O185:Q185)</f>
        <v>0</v>
      </c>
      <c r="S185" s="319">
        <f>SUM(P185:R185)</f>
        <v>0</v>
      </c>
      <c r="T185" s="319">
        <f t="shared" ref="T185:V185" si="29">SUM(Q185:S185)</f>
        <v>0</v>
      </c>
      <c r="U185" s="336">
        <f t="shared" si="29"/>
        <v>0</v>
      </c>
      <c r="V185" s="320">
        <f t="shared" si="29"/>
        <v>0</v>
      </c>
    </row>
    <row r="186" spans="1:22" x14ac:dyDescent="0.25">
      <c r="A186" s="552"/>
      <c r="B186" s="552"/>
      <c r="C186" s="552"/>
      <c r="D186" s="552"/>
      <c r="E186" s="552"/>
      <c r="F186" s="552"/>
      <c r="G186" s="552"/>
      <c r="H186" s="584"/>
      <c r="I186" s="552"/>
      <c r="J186" s="330" t="s">
        <v>22</v>
      </c>
      <c r="K186" s="319">
        <v>0</v>
      </c>
      <c r="L186" s="319">
        <v>0</v>
      </c>
      <c r="M186" s="319">
        <v>0</v>
      </c>
      <c r="N186" s="319">
        <v>0</v>
      </c>
      <c r="O186" s="319">
        <v>0</v>
      </c>
      <c r="P186" s="319">
        <v>0</v>
      </c>
      <c r="Q186" s="319">
        <v>0</v>
      </c>
      <c r="R186" s="319">
        <v>0</v>
      </c>
      <c r="S186" s="319">
        <v>0</v>
      </c>
      <c r="T186" s="319">
        <v>0</v>
      </c>
      <c r="U186" s="331">
        <v>0</v>
      </c>
      <c r="V186" s="320">
        <v>0</v>
      </c>
    </row>
    <row r="187" spans="1:22" x14ac:dyDescent="0.25">
      <c r="A187" s="552"/>
      <c r="B187" s="552"/>
      <c r="C187" s="552"/>
      <c r="D187" s="552"/>
      <c r="E187" s="552"/>
      <c r="F187" s="552"/>
      <c r="G187" s="552"/>
      <c r="H187" s="584"/>
      <c r="I187" s="552" t="s">
        <v>20</v>
      </c>
      <c r="J187" s="330" t="s">
        <v>42</v>
      </c>
      <c r="K187" s="319">
        <v>0</v>
      </c>
      <c r="L187" s="319">
        <v>0</v>
      </c>
      <c r="M187" s="319">
        <v>0</v>
      </c>
      <c r="N187" s="319">
        <f>SUM(K187:M187)</f>
        <v>0</v>
      </c>
      <c r="O187" s="319">
        <v>0</v>
      </c>
      <c r="P187" s="319">
        <v>0</v>
      </c>
      <c r="Q187" s="319">
        <v>0</v>
      </c>
      <c r="R187" s="319">
        <f>SUM(O187:Q187)</f>
        <v>0</v>
      </c>
      <c r="S187" s="319">
        <v>0</v>
      </c>
      <c r="T187" s="319">
        <v>0</v>
      </c>
      <c r="U187" s="331">
        <v>0</v>
      </c>
      <c r="V187" s="320">
        <v>0</v>
      </c>
    </row>
    <row r="188" spans="1:22" ht="30" x14ac:dyDescent="0.25">
      <c r="A188" s="552"/>
      <c r="B188" s="552"/>
      <c r="C188" s="552"/>
      <c r="D188" s="552"/>
      <c r="E188" s="552"/>
      <c r="F188" s="552"/>
      <c r="G188" s="552"/>
      <c r="H188" s="584"/>
      <c r="I188" s="552"/>
      <c r="J188" s="330" t="s">
        <v>21</v>
      </c>
      <c r="K188" s="319">
        <v>0</v>
      </c>
      <c r="L188" s="319">
        <v>0</v>
      </c>
      <c r="M188" s="319">
        <v>0</v>
      </c>
      <c r="N188" s="319">
        <v>0</v>
      </c>
      <c r="O188" s="319">
        <v>0</v>
      </c>
      <c r="P188" s="319">
        <v>0</v>
      </c>
      <c r="Q188" s="319">
        <v>0</v>
      </c>
      <c r="R188" s="319">
        <v>0</v>
      </c>
      <c r="S188" s="319">
        <v>0</v>
      </c>
      <c r="T188" s="319">
        <v>0</v>
      </c>
      <c r="U188" s="331">
        <v>0</v>
      </c>
      <c r="V188" s="320">
        <v>0</v>
      </c>
    </row>
    <row r="189" spans="1:22" ht="30" x14ac:dyDescent="0.25">
      <c r="A189" s="552"/>
      <c r="B189" s="552"/>
      <c r="C189" s="552"/>
      <c r="D189" s="552"/>
      <c r="E189" s="552"/>
      <c r="F189" s="552"/>
      <c r="G189" s="552"/>
      <c r="H189" s="568"/>
      <c r="I189" s="552"/>
      <c r="J189" s="330" t="s">
        <v>243</v>
      </c>
      <c r="K189" s="319">
        <v>0</v>
      </c>
      <c r="L189" s="319">
        <v>0</v>
      </c>
      <c r="M189" s="319">
        <v>0</v>
      </c>
      <c r="N189" s="319">
        <f>SUM(K189:M189)</f>
        <v>0</v>
      </c>
      <c r="O189" s="319">
        <v>0</v>
      </c>
      <c r="P189" s="319">
        <v>0</v>
      </c>
      <c r="Q189" s="319">
        <v>0</v>
      </c>
      <c r="R189" s="319">
        <v>0</v>
      </c>
      <c r="S189" s="319">
        <v>0</v>
      </c>
      <c r="T189" s="319">
        <v>0</v>
      </c>
      <c r="U189" s="319">
        <v>0</v>
      </c>
      <c r="V189" s="320">
        <v>0</v>
      </c>
    </row>
    <row r="190" spans="1:22" ht="25.5" x14ac:dyDescent="0.25">
      <c r="A190" s="552"/>
      <c r="B190" s="552"/>
      <c r="C190" s="552"/>
      <c r="D190" s="552"/>
      <c r="E190" s="552"/>
      <c r="F190" s="552" t="s">
        <v>263</v>
      </c>
      <c r="G190" s="552" t="s">
        <v>23</v>
      </c>
      <c r="H190" s="567">
        <v>200</v>
      </c>
      <c r="I190" s="552" t="s">
        <v>17</v>
      </c>
      <c r="J190" s="328" t="s">
        <v>237</v>
      </c>
      <c r="K190" s="319">
        <v>0</v>
      </c>
      <c r="L190" s="319">
        <v>0</v>
      </c>
      <c r="M190" s="319">
        <v>0</v>
      </c>
      <c r="N190" s="319">
        <v>0</v>
      </c>
      <c r="O190" s="319">
        <v>0</v>
      </c>
      <c r="P190" s="319">
        <v>0</v>
      </c>
      <c r="Q190" s="319">
        <v>0</v>
      </c>
      <c r="R190" s="319">
        <f>SUM(O190:Q190)</f>
        <v>0</v>
      </c>
      <c r="S190" s="319">
        <f>SUM(P190:R190)</f>
        <v>0</v>
      </c>
      <c r="T190" s="319">
        <f>SUM(Q190:S190)</f>
        <v>0</v>
      </c>
      <c r="U190" s="329">
        <v>0</v>
      </c>
      <c r="V190" s="317">
        <f>SUM(S190:U190)</f>
        <v>0</v>
      </c>
    </row>
    <row r="191" spans="1:22" ht="30" x14ac:dyDescent="0.25">
      <c r="A191" s="552"/>
      <c r="B191" s="552"/>
      <c r="C191" s="552"/>
      <c r="D191" s="552"/>
      <c r="E191" s="552"/>
      <c r="F191" s="552"/>
      <c r="G191" s="552"/>
      <c r="H191" s="584"/>
      <c r="I191" s="552"/>
      <c r="J191" s="330" t="s">
        <v>238</v>
      </c>
      <c r="K191" s="319">
        <v>0</v>
      </c>
      <c r="L191" s="319">
        <v>0</v>
      </c>
      <c r="M191" s="319">
        <v>0</v>
      </c>
      <c r="N191" s="319">
        <f>SUM(K191:M191)</f>
        <v>0</v>
      </c>
      <c r="O191" s="319">
        <v>0</v>
      </c>
      <c r="P191" s="319">
        <v>0</v>
      </c>
      <c r="Q191" s="319">
        <v>0</v>
      </c>
      <c r="R191" s="319">
        <f t="shared" ref="R191:T194" si="30">SUM(O191:Q191)</f>
        <v>0</v>
      </c>
      <c r="S191" s="319">
        <f t="shared" si="30"/>
        <v>0</v>
      </c>
      <c r="T191" s="319">
        <f t="shared" si="30"/>
        <v>0</v>
      </c>
      <c r="U191" s="331">
        <v>0</v>
      </c>
      <c r="V191" s="320">
        <f>SUM(S191:U191)</f>
        <v>0</v>
      </c>
    </row>
    <row r="192" spans="1:22" ht="30" x14ac:dyDescent="0.25">
      <c r="A192" s="552"/>
      <c r="B192" s="552"/>
      <c r="C192" s="552"/>
      <c r="D192" s="552"/>
      <c r="E192" s="552"/>
      <c r="F192" s="552"/>
      <c r="G192" s="552"/>
      <c r="H192" s="584"/>
      <c r="I192" s="552"/>
      <c r="J192" s="330" t="s">
        <v>239</v>
      </c>
      <c r="K192" s="319">
        <v>0</v>
      </c>
      <c r="L192" s="319">
        <v>0</v>
      </c>
      <c r="M192" s="319">
        <v>0</v>
      </c>
      <c r="N192" s="319">
        <f>SUM(K192:M192)</f>
        <v>0</v>
      </c>
      <c r="O192" s="319">
        <v>0</v>
      </c>
      <c r="P192" s="319">
        <v>0</v>
      </c>
      <c r="Q192" s="319">
        <v>0</v>
      </c>
      <c r="R192" s="319">
        <f t="shared" si="30"/>
        <v>0</v>
      </c>
      <c r="S192" s="319">
        <f t="shared" si="30"/>
        <v>0</v>
      </c>
      <c r="T192" s="319">
        <f t="shared" si="30"/>
        <v>0</v>
      </c>
      <c r="U192" s="331">
        <v>0</v>
      </c>
      <c r="V192" s="320">
        <f>SUM(S192:U192)</f>
        <v>0</v>
      </c>
    </row>
    <row r="193" spans="1:22" ht="30" x14ac:dyDescent="0.25">
      <c r="A193" s="552"/>
      <c r="B193" s="552"/>
      <c r="C193" s="552"/>
      <c r="D193" s="552"/>
      <c r="E193" s="552"/>
      <c r="F193" s="552"/>
      <c r="G193" s="552"/>
      <c r="H193" s="584"/>
      <c r="I193" s="552"/>
      <c r="J193" s="330" t="s">
        <v>240</v>
      </c>
      <c r="K193" s="319">
        <v>0</v>
      </c>
      <c r="L193" s="319">
        <v>0</v>
      </c>
      <c r="M193" s="319">
        <v>0</v>
      </c>
      <c r="N193" s="319">
        <f>SUM(K193:M193)</f>
        <v>0</v>
      </c>
      <c r="O193" s="319">
        <v>0</v>
      </c>
      <c r="P193" s="319">
        <v>0</v>
      </c>
      <c r="Q193" s="319">
        <v>0</v>
      </c>
      <c r="R193" s="319">
        <f t="shared" si="30"/>
        <v>0</v>
      </c>
      <c r="S193" s="319">
        <f t="shared" si="30"/>
        <v>0</v>
      </c>
      <c r="T193" s="319">
        <f t="shared" si="30"/>
        <v>0</v>
      </c>
      <c r="U193" s="331">
        <v>0</v>
      </c>
      <c r="V193" s="320">
        <f>SUM(S193:U193)</f>
        <v>0</v>
      </c>
    </row>
    <row r="194" spans="1:22" ht="30" x14ac:dyDescent="0.25">
      <c r="A194" s="552"/>
      <c r="B194" s="552"/>
      <c r="C194" s="552"/>
      <c r="D194" s="552"/>
      <c r="E194" s="552"/>
      <c r="F194" s="552"/>
      <c r="G194" s="552"/>
      <c r="H194" s="584"/>
      <c r="I194" s="552"/>
      <c r="J194" s="330" t="s">
        <v>241</v>
      </c>
      <c r="K194" s="319">
        <v>0</v>
      </c>
      <c r="L194" s="319">
        <v>0</v>
      </c>
      <c r="M194" s="319">
        <v>0</v>
      </c>
      <c r="N194" s="319">
        <f>SUM(K194:M194)</f>
        <v>0</v>
      </c>
      <c r="O194" s="319">
        <v>0</v>
      </c>
      <c r="P194" s="319">
        <v>0</v>
      </c>
      <c r="Q194" s="319">
        <v>0</v>
      </c>
      <c r="R194" s="319">
        <f t="shared" si="30"/>
        <v>0</v>
      </c>
      <c r="S194" s="319">
        <f t="shared" si="30"/>
        <v>0</v>
      </c>
      <c r="T194" s="319">
        <f t="shared" si="30"/>
        <v>0</v>
      </c>
      <c r="U194" s="331">
        <v>0</v>
      </c>
      <c r="V194" s="320">
        <f>SUM(S194:U194)</f>
        <v>0</v>
      </c>
    </row>
    <row r="195" spans="1:22" ht="45" x14ac:dyDescent="0.25">
      <c r="A195" s="552"/>
      <c r="B195" s="552"/>
      <c r="C195" s="552"/>
      <c r="D195" s="552"/>
      <c r="E195" s="552"/>
      <c r="F195" s="552"/>
      <c r="G195" s="552"/>
      <c r="H195" s="584"/>
      <c r="I195" s="552"/>
      <c r="J195" s="332" t="s">
        <v>242</v>
      </c>
      <c r="K195" s="324">
        <f>SUM(K190:K194)</f>
        <v>0</v>
      </c>
      <c r="L195" s="324">
        <f>SUM(L190:L194)</f>
        <v>0</v>
      </c>
      <c r="M195" s="324">
        <v>0</v>
      </c>
      <c r="N195" s="333">
        <v>0</v>
      </c>
      <c r="O195" s="324">
        <f>SUM(O190:O194)</f>
        <v>0</v>
      </c>
      <c r="P195" s="324">
        <f>SUM(P190:P194)</f>
        <v>0</v>
      </c>
      <c r="Q195" s="324">
        <f>SUM(Q190:Q194)</f>
        <v>0</v>
      </c>
      <c r="R195" s="333">
        <v>0</v>
      </c>
      <c r="S195" s="324">
        <f>SUM(S190:S194)</f>
        <v>0</v>
      </c>
      <c r="T195" s="324">
        <f>SUM(T190:T194)</f>
        <v>0</v>
      </c>
      <c r="U195" s="334">
        <v>0</v>
      </c>
      <c r="V195" s="335">
        <v>0</v>
      </c>
    </row>
    <row r="196" spans="1:22" x14ac:dyDescent="0.25">
      <c r="A196" s="552"/>
      <c r="B196" s="552"/>
      <c r="C196" s="552"/>
      <c r="D196" s="552"/>
      <c r="E196" s="552"/>
      <c r="F196" s="552"/>
      <c r="G196" s="552"/>
      <c r="H196" s="584"/>
      <c r="I196" s="552" t="s">
        <v>18</v>
      </c>
      <c r="J196" s="330" t="s">
        <v>19</v>
      </c>
      <c r="K196" s="319">
        <v>0</v>
      </c>
      <c r="L196" s="319">
        <v>0</v>
      </c>
      <c r="M196" s="319">
        <v>0</v>
      </c>
      <c r="N196" s="319">
        <v>0</v>
      </c>
      <c r="O196" s="319">
        <v>0</v>
      </c>
      <c r="P196" s="319">
        <v>0</v>
      </c>
      <c r="Q196" s="319">
        <v>0</v>
      </c>
      <c r="R196" s="319">
        <f>SUM(O196:Q196)</f>
        <v>0</v>
      </c>
      <c r="S196" s="319">
        <f>SUM(P196:R196)</f>
        <v>0</v>
      </c>
      <c r="T196" s="319">
        <f t="shared" ref="T196:V196" si="31">SUM(Q196:S196)</f>
        <v>0</v>
      </c>
      <c r="U196" s="336">
        <f t="shared" si="31"/>
        <v>0</v>
      </c>
      <c r="V196" s="320">
        <f t="shared" si="31"/>
        <v>0</v>
      </c>
    </row>
    <row r="197" spans="1:22" x14ac:dyDescent="0.25">
      <c r="A197" s="552"/>
      <c r="B197" s="552"/>
      <c r="C197" s="552"/>
      <c r="D197" s="552"/>
      <c r="E197" s="552"/>
      <c r="F197" s="552"/>
      <c r="G197" s="552"/>
      <c r="H197" s="584"/>
      <c r="I197" s="552"/>
      <c r="J197" s="330" t="s">
        <v>22</v>
      </c>
      <c r="K197" s="319">
        <v>0</v>
      </c>
      <c r="L197" s="319">
        <v>0</v>
      </c>
      <c r="M197" s="319">
        <v>0</v>
      </c>
      <c r="N197" s="319">
        <v>0</v>
      </c>
      <c r="O197" s="319">
        <v>0</v>
      </c>
      <c r="P197" s="319">
        <v>0</v>
      </c>
      <c r="Q197" s="319">
        <v>0</v>
      </c>
      <c r="R197" s="319">
        <v>0</v>
      </c>
      <c r="S197" s="319">
        <v>0</v>
      </c>
      <c r="T197" s="319">
        <v>0</v>
      </c>
      <c r="U197" s="331">
        <v>0</v>
      </c>
      <c r="V197" s="320">
        <v>0</v>
      </c>
    </row>
    <row r="198" spans="1:22" x14ac:dyDescent="0.25">
      <c r="A198" s="552"/>
      <c r="B198" s="552"/>
      <c r="C198" s="552"/>
      <c r="D198" s="552"/>
      <c r="E198" s="552"/>
      <c r="F198" s="552"/>
      <c r="G198" s="552"/>
      <c r="H198" s="584"/>
      <c r="I198" s="552" t="s">
        <v>20</v>
      </c>
      <c r="J198" s="330" t="s">
        <v>42</v>
      </c>
      <c r="K198" s="319">
        <v>0</v>
      </c>
      <c r="L198" s="319">
        <v>0</v>
      </c>
      <c r="M198" s="319">
        <v>0</v>
      </c>
      <c r="N198" s="319">
        <f>SUM(K198:M198)</f>
        <v>0</v>
      </c>
      <c r="O198" s="319">
        <v>0</v>
      </c>
      <c r="P198" s="319">
        <v>0</v>
      </c>
      <c r="Q198" s="319">
        <v>0</v>
      </c>
      <c r="R198" s="319">
        <f>SUM(O198:Q198)</f>
        <v>0</v>
      </c>
      <c r="S198" s="319">
        <v>0</v>
      </c>
      <c r="T198" s="319">
        <v>0</v>
      </c>
      <c r="U198" s="331">
        <v>0</v>
      </c>
      <c r="V198" s="320">
        <v>0</v>
      </c>
    </row>
    <row r="199" spans="1:22" ht="30" x14ac:dyDescent="0.25">
      <c r="A199" s="552"/>
      <c r="B199" s="552"/>
      <c r="C199" s="552"/>
      <c r="D199" s="552"/>
      <c r="E199" s="552"/>
      <c r="F199" s="552"/>
      <c r="G199" s="552"/>
      <c r="H199" s="584"/>
      <c r="I199" s="552"/>
      <c r="J199" s="330" t="s">
        <v>21</v>
      </c>
      <c r="K199" s="319">
        <v>0</v>
      </c>
      <c r="L199" s="319">
        <v>0</v>
      </c>
      <c r="M199" s="319">
        <v>0</v>
      </c>
      <c r="N199" s="319">
        <v>0</v>
      </c>
      <c r="O199" s="319">
        <v>0</v>
      </c>
      <c r="P199" s="319">
        <v>0</v>
      </c>
      <c r="Q199" s="319">
        <v>0</v>
      </c>
      <c r="R199" s="319">
        <v>0</v>
      </c>
      <c r="S199" s="319">
        <v>0</v>
      </c>
      <c r="T199" s="319">
        <v>0</v>
      </c>
      <c r="U199" s="331">
        <v>0</v>
      </c>
      <c r="V199" s="320">
        <v>0</v>
      </c>
    </row>
    <row r="200" spans="1:22" ht="30" x14ac:dyDescent="0.25">
      <c r="A200" s="552"/>
      <c r="B200" s="552"/>
      <c r="C200" s="552"/>
      <c r="D200" s="552"/>
      <c r="E200" s="552"/>
      <c r="F200" s="552"/>
      <c r="G200" s="552"/>
      <c r="H200" s="568"/>
      <c r="I200" s="552"/>
      <c r="J200" s="330" t="s">
        <v>243</v>
      </c>
      <c r="K200" s="319">
        <v>0</v>
      </c>
      <c r="L200" s="319">
        <v>0</v>
      </c>
      <c r="M200" s="319">
        <v>0</v>
      </c>
      <c r="N200" s="319">
        <f>SUM(K200:M200)</f>
        <v>0</v>
      </c>
      <c r="O200" s="319">
        <v>0</v>
      </c>
      <c r="P200" s="319">
        <v>0</v>
      </c>
      <c r="Q200" s="319">
        <v>0</v>
      </c>
      <c r="R200" s="319">
        <v>0</v>
      </c>
      <c r="S200" s="319">
        <v>0</v>
      </c>
      <c r="T200" s="319">
        <v>0</v>
      </c>
      <c r="U200" s="319">
        <v>0</v>
      </c>
      <c r="V200" s="320">
        <v>0</v>
      </c>
    </row>
    <row r="201" spans="1:22" ht="25.5" x14ac:dyDescent="0.25">
      <c r="A201" s="552"/>
      <c r="B201" s="552"/>
      <c r="C201" s="552"/>
      <c r="D201" s="552"/>
      <c r="E201" s="552"/>
      <c r="F201" s="552" t="s">
        <v>264</v>
      </c>
      <c r="G201" s="552" t="s">
        <v>265</v>
      </c>
      <c r="H201" s="567">
        <v>300</v>
      </c>
      <c r="I201" s="552" t="s">
        <v>17</v>
      </c>
      <c r="J201" s="328" t="s">
        <v>237</v>
      </c>
      <c r="K201" s="319">
        <v>0</v>
      </c>
      <c r="L201" s="319">
        <v>0</v>
      </c>
      <c r="M201" s="319">
        <v>0</v>
      </c>
      <c r="N201" s="319">
        <v>0</v>
      </c>
      <c r="O201" s="319">
        <v>0</v>
      </c>
      <c r="P201" s="319">
        <v>0</v>
      </c>
      <c r="Q201" s="319">
        <v>0</v>
      </c>
      <c r="R201" s="319">
        <f>SUM(O201:Q201)</f>
        <v>0</v>
      </c>
      <c r="S201" s="319">
        <f>SUM(P201:R201)</f>
        <v>0</v>
      </c>
      <c r="T201" s="319">
        <f>SUM(Q201:S201)</f>
        <v>0</v>
      </c>
      <c r="U201" s="329">
        <v>0</v>
      </c>
      <c r="V201" s="317">
        <f>SUM(S201:U201)</f>
        <v>0</v>
      </c>
    </row>
    <row r="202" spans="1:22" ht="30" x14ac:dyDescent="0.25">
      <c r="A202" s="552"/>
      <c r="B202" s="552"/>
      <c r="C202" s="552"/>
      <c r="D202" s="552"/>
      <c r="E202" s="552"/>
      <c r="F202" s="552"/>
      <c r="G202" s="552"/>
      <c r="H202" s="584"/>
      <c r="I202" s="552"/>
      <c r="J202" s="330" t="s">
        <v>238</v>
      </c>
      <c r="K202" s="319">
        <v>0</v>
      </c>
      <c r="L202" s="319">
        <v>0</v>
      </c>
      <c r="M202" s="319">
        <v>0</v>
      </c>
      <c r="N202" s="319">
        <f>SUM(K202:M202)</f>
        <v>0</v>
      </c>
      <c r="O202" s="319">
        <v>0</v>
      </c>
      <c r="P202" s="319">
        <v>0</v>
      </c>
      <c r="Q202" s="319">
        <v>0</v>
      </c>
      <c r="R202" s="319">
        <f t="shared" ref="R202:T205" si="32">SUM(O202:Q202)</f>
        <v>0</v>
      </c>
      <c r="S202" s="319">
        <f t="shared" si="32"/>
        <v>0</v>
      </c>
      <c r="T202" s="319">
        <f t="shared" si="32"/>
        <v>0</v>
      </c>
      <c r="U202" s="331">
        <v>0</v>
      </c>
      <c r="V202" s="320">
        <f>SUM(S202:U202)</f>
        <v>0</v>
      </c>
    </row>
    <row r="203" spans="1:22" ht="30" x14ac:dyDescent="0.25">
      <c r="A203" s="552"/>
      <c r="B203" s="552"/>
      <c r="C203" s="552"/>
      <c r="D203" s="552"/>
      <c r="E203" s="552"/>
      <c r="F203" s="552"/>
      <c r="G203" s="552"/>
      <c r="H203" s="584"/>
      <c r="I203" s="552"/>
      <c r="J203" s="330" t="s">
        <v>239</v>
      </c>
      <c r="K203" s="319">
        <v>5</v>
      </c>
      <c r="L203" s="319">
        <v>4</v>
      </c>
      <c r="M203" s="319">
        <v>0</v>
      </c>
      <c r="N203" s="319">
        <f>SUM(K203:M203)</f>
        <v>9</v>
      </c>
      <c r="O203" s="319">
        <v>0</v>
      </c>
      <c r="P203" s="319">
        <v>0</v>
      </c>
      <c r="Q203" s="319">
        <v>0</v>
      </c>
      <c r="R203" s="319">
        <f t="shared" si="32"/>
        <v>0</v>
      </c>
      <c r="S203" s="319">
        <f t="shared" si="32"/>
        <v>0</v>
      </c>
      <c r="T203" s="319">
        <f t="shared" si="32"/>
        <v>0</v>
      </c>
      <c r="U203" s="331">
        <v>0</v>
      </c>
      <c r="V203" s="320">
        <f>SUM(S203:U203)</f>
        <v>0</v>
      </c>
    </row>
    <row r="204" spans="1:22" ht="30" x14ac:dyDescent="0.25">
      <c r="A204" s="552"/>
      <c r="B204" s="552"/>
      <c r="C204" s="552"/>
      <c r="D204" s="552"/>
      <c r="E204" s="552"/>
      <c r="F204" s="552"/>
      <c r="G204" s="552"/>
      <c r="H204" s="584"/>
      <c r="I204" s="552"/>
      <c r="J204" s="330" t="s">
        <v>240</v>
      </c>
      <c r="K204" s="319">
        <v>1</v>
      </c>
      <c r="L204" s="319">
        <v>0</v>
      </c>
      <c r="M204" s="319">
        <v>0</v>
      </c>
      <c r="N204" s="319">
        <f>SUM(K204:M204)</f>
        <v>1</v>
      </c>
      <c r="O204" s="319">
        <v>0</v>
      </c>
      <c r="P204" s="319">
        <v>0</v>
      </c>
      <c r="Q204" s="319">
        <v>0</v>
      </c>
      <c r="R204" s="319">
        <f t="shared" si="32"/>
        <v>0</v>
      </c>
      <c r="S204" s="319">
        <f t="shared" si="32"/>
        <v>0</v>
      </c>
      <c r="T204" s="319">
        <f t="shared" si="32"/>
        <v>0</v>
      </c>
      <c r="U204" s="331">
        <v>0</v>
      </c>
      <c r="V204" s="320">
        <f>SUM(S204:U204)</f>
        <v>0</v>
      </c>
    </row>
    <row r="205" spans="1:22" ht="30" x14ac:dyDescent="0.25">
      <c r="A205" s="552"/>
      <c r="B205" s="552"/>
      <c r="C205" s="552"/>
      <c r="D205" s="552"/>
      <c r="E205" s="552"/>
      <c r="F205" s="552"/>
      <c r="G205" s="552"/>
      <c r="H205" s="584"/>
      <c r="I205" s="552"/>
      <c r="J205" s="330" t="s">
        <v>241</v>
      </c>
      <c r="K205" s="319">
        <v>0</v>
      </c>
      <c r="L205" s="319">
        <v>0</v>
      </c>
      <c r="M205" s="319">
        <v>0</v>
      </c>
      <c r="N205" s="319">
        <f>SUM(K205:M205)</f>
        <v>0</v>
      </c>
      <c r="O205" s="319">
        <v>0</v>
      </c>
      <c r="P205" s="319">
        <v>0</v>
      </c>
      <c r="Q205" s="319">
        <v>0</v>
      </c>
      <c r="R205" s="319">
        <f t="shared" si="32"/>
        <v>0</v>
      </c>
      <c r="S205" s="319">
        <f t="shared" si="32"/>
        <v>0</v>
      </c>
      <c r="T205" s="319">
        <f t="shared" si="32"/>
        <v>0</v>
      </c>
      <c r="U205" s="331">
        <v>0</v>
      </c>
      <c r="V205" s="320">
        <f>SUM(S205:U205)</f>
        <v>0</v>
      </c>
    </row>
    <row r="206" spans="1:22" ht="45" x14ac:dyDescent="0.25">
      <c r="A206" s="552"/>
      <c r="B206" s="552"/>
      <c r="C206" s="552"/>
      <c r="D206" s="552"/>
      <c r="E206" s="552"/>
      <c r="F206" s="552"/>
      <c r="G206" s="552"/>
      <c r="H206" s="584"/>
      <c r="I206" s="552"/>
      <c r="J206" s="332" t="s">
        <v>242</v>
      </c>
      <c r="K206" s="324">
        <f>SUM(K201:K205)</f>
        <v>6</v>
      </c>
      <c r="L206" s="324">
        <f>SUM(L201:L205)</f>
        <v>4</v>
      </c>
      <c r="M206" s="324">
        <v>0</v>
      </c>
      <c r="N206" s="333">
        <v>10</v>
      </c>
      <c r="O206" s="324">
        <f>SUM(O201:O205)</f>
        <v>0</v>
      </c>
      <c r="P206" s="324">
        <f>SUM(P201:P205)</f>
        <v>0</v>
      </c>
      <c r="Q206" s="324">
        <f>SUM(Q201:Q205)</f>
        <v>0</v>
      </c>
      <c r="R206" s="333">
        <v>0</v>
      </c>
      <c r="S206" s="324">
        <f>SUM(S201:S205)</f>
        <v>0</v>
      </c>
      <c r="T206" s="324">
        <f>SUM(T201:T205)</f>
        <v>0</v>
      </c>
      <c r="U206" s="334">
        <v>0</v>
      </c>
      <c r="V206" s="335">
        <v>0</v>
      </c>
    </row>
    <row r="207" spans="1:22" x14ac:dyDescent="0.25">
      <c r="A207" s="552"/>
      <c r="B207" s="552"/>
      <c r="C207" s="552"/>
      <c r="D207" s="552"/>
      <c r="E207" s="552"/>
      <c r="F207" s="552"/>
      <c r="G207" s="552"/>
      <c r="H207" s="584"/>
      <c r="I207" s="552" t="s">
        <v>18</v>
      </c>
      <c r="J207" s="330" t="s">
        <v>19</v>
      </c>
      <c r="K207" s="319">
        <v>0</v>
      </c>
      <c r="L207" s="319">
        <v>0</v>
      </c>
      <c r="M207" s="319">
        <v>0</v>
      </c>
      <c r="N207" s="319">
        <v>0</v>
      </c>
      <c r="O207" s="319">
        <v>0</v>
      </c>
      <c r="P207" s="319">
        <v>0</v>
      </c>
      <c r="Q207" s="319">
        <v>0</v>
      </c>
      <c r="R207" s="319">
        <f>SUM(O207:Q207)</f>
        <v>0</v>
      </c>
      <c r="S207" s="319">
        <f>SUM(P207:R207)</f>
        <v>0</v>
      </c>
      <c r="T207" s="319">
        <f t="shared" ref="T207:V207" si="33">SUM(Q207:S207)</f>
        <v>0</v>
      </c>
      <c r="U207" s="336">
        <f t="shared" si="33"/>
        <v>0</v>
      </c>
      <c r="V207" s="320">
        <f t="shared" si="33"/>
        <v>0</v>
      </c>
    </row>
    <row r="208" spans="1:22" x14ac:dyDescent="0.25">
      <c r="A208" s="552"/>
      <c r="B208" s="552"/>
      <c r="C208" s="552"/>
      <c r="D208" s="552"/>
      <c r="E208" s="552"/>
      <c r="F208" s="552"/>
      <c r="G208" s="552"/>
      <c r="H208" s="584"/>
      <c r="I208" s="552"/>
      <c r="J208" s="330" t="s">
        <v>22</v>
      </c>
      <c r="K208" s="319">
        <v>0</v>
      </c>
      <c r="L208" s="319">
        <v>0</v>
      </c>
      <c r="M208" s="319">
        <v>0</v>
      </c>
      <c r="N208" s="319">
        <v>0</v>
      </c>
      <c r="O208" s="319">
        <v>0</v>
      </c>
      <c r="P208" s="319">
        <v>0</v>
      </c>
      <c r="Q208" s="319">
        <v>0</v>
      </c>
      <c r="R208" s="319">
        <v>0</v>
      </c>
      <c r="S208" s="319">
        <v>0</v>
      </c>
      <c r="T208" s="319">
        <v>0</v>
      </c>
      <c r="U208" s="331">
        <v>0</v>
      </c>
      <c r="V208" s="320">
        <v>0</v>
      </c>
    </row>
    <row r="209" spans="1:22" x14ac:dyDescent="0.25">
      <c r="A209" s="552"/>
      <c r="B209" s="552"/>
      <c r="C209" s="552"/>
      <c r="D209" s="552"/>
      <c r="E209" s="552"/>
      <c r="F209" s="552"/>
      <c r="G209" s="552"/>
      <c r="H209" s="584"/>
      <c r="I209" s="552" t="s">
        <v>20</v>
      </c>
      <c r="J209" s="330" t="s">
        <v>42</v>
      </c>
      <c r="K209" s="319">
        <v>0</v>
      </c>
      <c r="L209" s="319">
        <v>0</v>
      </c>
      <c r="M209" s="319">
        <v>0</v>
      </c>
      <c r="N209" s="319">
        <f>SUM(K209:M209)</f>
        <v>0</v>
      </c>
      <c r="O209" s="319">
        <v>0</v>
      </c>
      <c r="P209" s="319">
        <v>0</v>
      </c>
      <c r="Q209" s="319">
        <v>0</v>
      </c>
      <c r="R209" s="319">
        <f>SUM(O209:Q209)</f>
        <v>0</v>
      </c>
      <c r="S209" s="319">
        <v>0</v>
      </c>
      <c r="T209" s="319">
        <v>0</v>
      </c>
      <c r="U209" s="331">
        <v>0</v>
      </c>
      <c r="V209" s="320">
        <v>0</v>
      </c>
    </row>
    <row r="210" spans="1:22" ht="30" x14ac:dyDescent="0.25">
      <c r="A210" s="552"/>
      <c r="B210" s="552"/>
      <c r="C210" s="552"/>
      <c r="D210" s="552"/>
      <c r="E210" s="552"/>
      <c r="F210" s="552"/>
      <c r="G210" s="552"/>
      <c r="H210" s="584"/>
      <c r="I210" s="552"/>
      <c r="J210" s="330" t="s">
        <v>21</v>
      </c>
      <c r="K210" s="319">
        <v>0</v>
      </c>
      <c r="L210" s="319">
        <v>0</v>
      </c>
      <c r="M210" s="319">
        <v>0</v>
      </c>
      <c r="N210" s="319">
        <v>0</v>
      </c>
      <c r="O210" s="319">
        <v>0</v>
      </c>
      <c r="P210" s="319">
        <v>0</v>
      </c>
      <c r="Q210" s="319">
        <v>0</v>
      </c>
      <c r="R210" s="319">
        <v>0</v>
      </c>
      <c r="S210" s="319">
        <v>0</v>
      </c>
      <c r="T210" s="319">
        <v>0</v>
      </c>
      <c r="U210" s="331">
        <v>0</v>
      </c>
      <c r="V210" s="320">
        <v>0</v>
      </c>
    </row>
    <row r="211" spans="1:22" ht="30" x14ac:dyDescent="0.25">
      <c r="A211" s="552"/>
      <c r="B211" s="552"/>
      <c r="C211" s="552"/>
      <c r="D211" s="552"/>
      <c r="E211" s="552"/>
      <c r="F211" s="552"/>
      <c r="G211" s="552"/>
      <c r="H211" s="568"/>
      <c r="I211" s="552"/>
      <c r="J211" s="330" t="s">
        <v>243</v>
      </c>
      <c r="K211" s="319">
        <v>0</v>
      </c>
      <c r="L211" s="319">
        <v>0</v>
      </c>
      <c r="M211" s="319">
        <v>0</v>
      </c>
      <c r="N211" s="319">
        <f>SUM(K211:M211)</f>
        <v>0</v>
      </c>
      <c r="O211" s="319">
        <v>0</v>
      </c>
      <c r="P211" s="319">
        <v>0</v>
      </c>
      <c r="Q211" s="319">
        <v>0</v>
      </c>
      <c r="R211" s="319">
        <v>0</v>
      </c>
      <c r="S211" s="319">
        <v>0</v>
      </c>
      <c r="T211" s="319">
        <v>0</v>
      </c>
      <c r="U211" s="319">
        <v>0</v>
      </c>
      <c r="V211" s="320">
        <v>0</v>
      </c>
    </row>
    <row r="212" spans="1:22" ht="25.5" x14ac:dyDescent="0.25">
      <c r="A212" s="552"/>
      <c r="B212" s="552"/>
      <c r="C212" s="552"/>
      <c r="D212" s="552"/>
      <c r="E212" s="552"/>
      <c r="F212" s="552" t="s">
        <v>266</v>
      </c>
      <c r="G212" s="552" t="s">
        <v>23</v>
      </c>
      <c r="H212" s="567">
        <v>250</v>
      </c>
      <c r="I212" s="552" t="s">
        <v>17</v>
      </c>
      <c r="J212" s="328" t="s">
        <v>237</v>
      </c>
      <c r="K212" s="319">
        <v>0</v>
      </c>
      <c r="L212" s="319">
        <v>0</v>
      </c>
      <c r="M212" s="319">
        <v>0</v>
      </c>
      <c r="N212" s="319">
        <v>0</v>
      </c>
      <c r="O212" s="319">
        <v>0</v>
      </c>
      <c r="P212" s="319">
        <v>0</v>
      </c>
      <c r="Q212" s="319">
        <v>0</v>
      </c>
      <c r="R212" s="319">
        <f>SUM(O212:Q212)</f>
        <v>0</v>
      </c>
      <c r="S212" s="319">
        <f>SUM(P212:R212)</f>
        <v>0</v>
      </c>
      <c r="T212" s="319">
        <f>SUM(Q212:S212)</f>
        <v>0</v>
      </c>
      <c r="U212" s="329">
        <v>0</v>
      </c>
      <c r="V212" s="317">
        <f>SUM(S212:U212)</f>
        <v>0</v>
      </c>
    </row>
    <row r="213" spans="1:22" ht="30" x14ac:dyDescent="0.25">
      <c r="A213" s="552"/>
      <c r="B213" s="552"/>
      <c r="C213" s="552"/>
      <c r="D213" s="552"/>
      <c r="E213" s="552"/>
      <c r="F213" s="552"/>
      <c r="G213" s="552"/>
      <c r="H213" s="584"/>
      <c r="I213" s="552"/>
      <c r="J213" s="330" t="s">
        <v>238</v>
      </c>
      <c r="K213" s="319">
        <v>0</v>
      </c>
      <c r="L213" s="319">
        <v>0</v>
      </c>
      <c r="M213" s="319">
        <v>0</v>
      </c>
      <c r="N213" s="319">
        <f>SUM(K213:M213)</f>
        <v>0</v>
      </c>
      <c r="O213" s="319">
        <v>0</v>
      </c>
      <c r="P213" s="319">
        <v>0</v>
      </c>
      <c r="Q213" s="319">
        <v>0</v>
      </c>
      <c r="R213" s="319">
        <f t="shared" ref="R213:T216" si="34">SUM(O213:Q213)</f>
        <v>0</v>
      </c>
      <c r="S213" s="319">
        <f t="shared" si="34"/>
        <v>0</v>
      </c>
      <c r="T213" s="319">
        <f t="shared" si="34"/>
        <v>0</v>
      </c>
      <c r="U213" s="331">
        <v>0</v>
      </c>
      <c r="V213" s="320">
        <f>SUM(S213:U213)</f>
        <v>0</v>
      </c>
    </row>
    <row r="214" spans="1:22" ht="30" x14ac:dyDescent="0.25">
      <c r="A214" s="552"/>
      <c r="B214" s="552"/>
      <c r="C214" s="552"/>
      <c r="D214" s="552"/>
      <c r="E214" s="552"/>
      <c r="F214" s="552"/>
      <c r="G214" s="552"/>
      <c r="H214" s="584"/>
      <c r="I214" s="552"/>
      <c r="J214" s="330" t="s">
        <v>239</v>
      </c>
      <c r="K214" s="319">
        <v>0</v>
      </c>
      <c r="L214" s="319">
        <v>0</v>
      </c>
      <c r="M214" s="319">
        <v>0</v>
      </c>
      <c r="N214" s="319">
        <f>SUM(K214:M214)</f>
        <v>0</v>
      </c>
      <c r="O214" s="319">
        <v>0</v>
      </c>
      <c r="P214" s="319">
        <v>0</v>
      </c>
      <c r="Q214" s="319">
        <v>0</v>
      </c>
      <c r="R214" s="319">
        <f t="shared" si="34"/>
        <v>0</v>
      </c>
      <c r="S214" s="319">
        <f t="shared" si="34"/>
        <v>0</v>
      </c>
      <c r="T214" s="319">
        <f t="shared" si="34"/>
        <v>0</v>
      </c>
      <c r="U214" s="331">
        <v>0</v>
      </c>
      <c r="V214" s="320">
        <f>SUM(S214:U214)</f>
        <v>0</v>
      </c>
    </row>
    <row r="215" spans="1:22" ht="30" x14ac:dyDescent="0.25">
      <c r="A215" s="552"/>
      <c r="B215" s="552"/>
      <c r="C215" s="552"/>
      <c r="D215" s="552"/>
      <c r="E215" s="552"/>
      <c r="F215" s="552"/>
      <c r="G215" s="552"/>
      <c r="H215" s="584"/>
      <c r="I215" s="552"/>
      <c r="J215" s="330" t="s">
        <v>240</v>
      </c>
      <c r="K215" s="319">
        <v>0</v>
      </c>
      <c r="L215" s="319">
        <v>0</v>
      </c>
      <c r="M215" s="319">
        <v>0</v>
      </c>
      <c r="N215" s="319">
        <f>SUM(K215:M215)</f>
        <v>0</v>
      </c>
      <c r="O215" s="319">
        <v>0</v>
      </c>
      <c r="P215" s="319">
        <v>0</v>
      </c>
      <c r="Q215" s="319">
        <v>0</v>
      </c>
      <c r="R215" s="319">
        <f t="shared" si="34"/>
        <v>0</v>
      </c>
      <c r="S215" s="319">
        <f t="shared" si="34"/>
        <v>0</v>
      </c>
      <c r="T215" s="319">
        <f t="shared" si="34"/>
        <v>0</v>
      </c>
      <c r="U215" s="331">
        <v>0</v>
      </c>
      <c r="V215" s="320">
        <f>SUM(S215:U215)</f>
        <v>0</v>
      </c>
    </row>
    <row r="216" spans="1:22" ht="30" x14ac:dyDescent="0.25">
      <c r="A216" s="552"/>
      <c r="B216" s="552"/>
      <c r="C216" s="552"/>
      <c r="D216" s="552"/>
      <c r="E216" s="552"/>
      <c r="F216" s="552"/>
      <c r="G216" s="552"/>
      <c r="H216" s="584"/>
      <c r="I216" s="552"/>
      <c r="J216" s="330" t="s">
        <v>241</v>
      </c>
      <c r="K216" s="319">
        <v>0</v>
      </c>
      <c r="L216" s="319">
        <v>0</v>
      </c>
      <c r="M216" s="319">
        <v>0</v>
      </c>
      <c r="N216" s="319">
        <f>SUM(K216:M216)</f>
        <v>0</v>
      </c>
      <c r="O216" s="319">
        <v>0</v>
      </c>
      <c r="P216" s="319">
        <v>0</v>
      </c>
      <c r="Q216" s="319">
        <v>0</v>
      </c>
      <c r="R216" s="319">
        <f t="shared" si="34"/>
        <v>0</v>
      </c>
      <c r="S216" s="319">
        <f t="shared" si="34"/>
        <v>0</v>
      </c>
      <c r="T216" s="319">
        <f t="shared" si="34"/>
        <v>0</v>
      </c>
      <c r="U216" s="331">
        <v>0</v>
      </c>
      <c r="V216" s="320">
        <f>SUM(S216:U216)</f>
        <v>0</v>
      </c>
    </row>
    <row r="217" spans="1:22" ht="45" x14ac:dyDescent="0.25">
      <c r="A217" s="552"/>
      <c r="B217" s="552"/>
      <c r="C217" s="552"/>
      <c r="D217" s="552"/>
      <c r="E217" s="552"/>
      <c r="F217" s="552"/>
      <c r="G217" s="552"/>
      <c r="H217" s="584"/>
      <c r="I217" s="552"/>
      <c r="J217" s="332" t="s">
        <v>242</v>
      </c>
      <c r="K217" s="324">
        <f>SUM(K212:K216)</f>
        <v>0</v>
      </c>
      <c r="L217" s="324">
        <f>SUM(L212:L216)</f>
        <v>0</v>
      </c>
      <c r="M217" s="324">
        <v>0</v>
      </c>
      <c r="N217" s="333">
        <v>0</v>
      </c>
      <c r="O217" s="324">
        <f>SUM(O212:O216)</f>
        <v>0</v>
      </c>
      <c r="P217" s="324">
        <f>SUM(P212:P216)</f>
        <v>0</v>
      </c>
      <c r="Q217" s="324">
        <f>SUM(Q212:Q216)</f>
        <v>0</v>
      </c>
      <c r="R217" s="333">
        <v>0</v>
      </c>
      <c r="S217" s="324">
        <f>SUM(S212:S216)</f>
        <v>0</v>
      </c>
      <c r="T217" s="324">
        <f>SUM(T212:T216)</f>
        <v>0</v>
      </c>
      <c r="U217" s="334">
        <v>0</v>
      </c>
      <c r="V217" s="335">
        <v>0</v>
      </c>
    </row>
    <row r="218" spans="1:22" x14ac:dyDescent="0.25">
      <c r="A218" s="552"/>
      <c r="B218" s="552"/>
      <c r="C218" s="552"/>
      <c r="D218" s="552"/>
      <c r="E218" s="552"/>
      <c r="F218" s="552"/>
      <c r="G218" s="552"/>
      <c r="H218" s="584"/>
      <c r="I218" s="552" t="s">
        <v>18</v>
      </c>
      <c r="J218" s="330" t="s">
        <v>19</v>
      </c>
      <c r="K218" s="319">
        <v>0</v>
      </c>
      <c r="L218" s="319">
        <v>0</v>
      </c>
      <c r="M218" s="319">
        <v>0</v>
      </c>
      <c r="N218" s="319">
        <v>0</v>
      </c>
      <c r="O218" s="319">
        <v>0</v>
      </c>
      <c r="P218" s="319">
        <v>0</v>
      </c>
      <c r="Q218" s="319">
        <v>0</v>
      </c>
      <c r="R218" s="319">
        <f>SUM(O218:Q218)</f>
        <v>0</v>
      </c>
      <c r="S218" s="319">
        <f>SUM(P218:R218)</f>
        <v>0</v>
      </c>
      <c r="T218" s="319">
        <f t="shared" ref="T218:V218" si="35">SUM(Q218:S218)</f>
        <v>0</v>
      </c>
      <c r="U218" s="336">
        <f t="shared" si="35"/>
        <v>0</v>
      </c>
      <c r="V218" s="320">
        <f t="shared" si="35"/>
        <v>0</v>
      </c>
    </row>
    <row r="219" spans="1:22" x14ac:dyDescent="0.25">
      <c r="A219" s="552"/>
      <c r="B219" s="552"/>
      <c r="C219" s="552"/>
      <c r="D219" s="552"/>
      <c r="E219" s="552"/>
      <c r="F219" s="552"/>
      <c r="G219" s="552"/>
      <c r="H219" s="584"/>
      <c r="I219" s="552"/>
      <c r="J219" s="330" t="s">
        <v>22</v>
      </c>
      <c r="K219" s="319">
        <v>0</v>
      </c>
      <c r="L219" s="319">
        <v>0</v>
      </c>
      <c r="M219" s="319">
        <v>0</v>
      </c>
      <c r="N219" s="319">
        <v>0</v>
      </c>
      <c r="O219" s="319">
        <v>0</v>
      </c>
      <c r="P219" s="319">
        <v>0</v>
      </c>
      <c r="Q219" s="319">
        <v>0</v>
      </c>
      <c r="R219" s="319">
        <v>0</v>
      </c>
      <c r="S219" s="319">
        <v>0</v>
      </c>
      <c r="T219" s="319">
        <v>0</v>
      </c>
      <c r="U219" s="331">
        <v>0</v>
      </c>
      <c r="V219" s="320">
        <v>0</v>
      </c>
    </row>
    <row r="220" spans="1:22" x14ac:dyDescent="0.25">
      <c r="A220" s="552"/>
      <c r="B220" s="552"/>
      <c r="C220" s="552"/>
      <c r="D220" s="552"/>
      <c r="E220" s="552"/>
      <c r="F220" s="552"/>
      <c r="G220" s="552"/>
      <c r="H220" s="584"/>
      <c r="I220" s="552" t="s">
        <v>20</v>
      </c>
      <c r="J220" s="330" t="s">
        <v>42</v>
      </c>
      <c r="K220" s="319">
        <v>0</v>
      </c>
      <c r="L220" s="319">
        <v>0</v>
      </c>
      <c r="M220" s="319">
        <v>0</v>
      </c>
      <c r="N220" s="319">
        <f>SUM(K220:M220)</f>
        <v>0</v>
      </c>
      <c r="O220" s="319">
        <v>0</v>
      </c>
      <c r="P220" s="319">
        <v>0</v>
      </c>
      <c r="Q220" s="319">
        <v>0</v>
      </c>
      <c r="R220" s="319">
        <f>SUM(O220:Q220)</f>
        <v>0</v>
      </c>
      <c r="S220" s="319">
        <v>0</v>
      </c>
      <c r="T220" s="319">
        <v>0</v>
      </c>
      <c r="U220" s="331">
        <v>0</v>
      </c>
      <c r="V220" s="320">
        <v>0</v>
      </c>
    </row>
    <row r="221" spans="1:22" ht="30" x14ac:dyDescent="0.25">
      <c r="A221" s="552"/>
      <c r="B221" s="552"/>
      <c r="C221" s="552"/>
      <c r="D221" s="552"/>
      <c r="E221" s="552"/>
      <c r="F221" s="552"/>
      <c r="G221" s="552"/>
      <c r="H221" s="584"/>
      <c r="I221" s="552"/>
      <c r="J221" s="330" t="s">
        <v>21</v>
      </c>
      <c r="K221" s="319">
        <v>0</v>
      </c>
      <c r="L221" s="319">
        <v>0</v>
      </c>
      <c r="M221" s="319">
        <v>0</v>
      </c>
      <c r="N221" s="319">
        <v>0</v>
      </c>
      <c r="O221" s="319">
        <v>0</v>
      </c>
      <c r="P221" s="319">
        <v>0</v>
      </c>
      <c r="Q221" s="319">
        <v>0</v>
      </c>
      <c r="R221" s="319">
        <v>0</v>
      </c>
      <c r="S221" s="319">
        <v>0</v>
      </c>
      <c r="T221" s="319">
        <v>0</v>
      </c>
      <c r="U221" s="331">
        <v>0</v>
      </c>
      <c r="V221" s="320">
        <v>0</v>
      </c>
    </row>
    <row r="222" spans="1:22" ht="30" x14ac:dyDescent="0.25">
      <c r="A222" s="552"/>
      <c r="B222" s="552"/>
      <c r="C222" s="552"/>
      <c r="D222" s="552"/>
      <c r="E222" s="552"/>
      <c r="F222" s="552"/>
      <c r="G222" s="552"/>
      <c r="H222" s="568"/>
      <c r="I222" s="552"/>
      <c r="J222" s="330" t="s">
        <v>243</v>
      </c>
      <c r="K222" s="319">
        <v>0</v>
      </c>
      <c r="L222" s="319">
        <v>0</v>
      </c>
      <c r="M222" s="319">
        <v>0</v>
      </c>
      <c r="N222" s="319">
        <f>SUM(K222:M222)</f>
        <v>0</v>
      </c>
      <c r="O222" s="319">
        <v>0</v>
      </c>
      <c r="P222" s="319">
        <v>0</v>
      </c>
      <c r="Q222" s="319">
        <v>0</v>
      </c>
      <c r="R222" s="319">
        <v>0</v>
      </c>
      <c r="S222" s="319">
        <v>0</v>
      </c>
      <c r="T222" s="319">
        <v>0</v>
      </c>
      <c r="U222" s="319">
        <v>0</v>
      </c>
      <c r="V222" s="320">
        <v>0</v>
      </c>
    </row>
    <row r="223" spans="1:22" ht="25.5" x14ac:dyDescent="0.25">
      <c r="A223" s="552"/>
      <c r="B223" s="552"/>
      <c r="C223" s="552"/>
      <c r="D223" s="552"/>
      <c r="E223" s="552"/>
      <c r="F223" s="552" t="s">
        <v>233</v>
      </c>
      <c r="G223" s="552" t="s">
        <v>23</v>
      </c>
      <c r="H223" s="567">
        <v>600</v>
      </c>
      <c r="I223" s="552" t="s">
        <v>17</v>
      </c>
      <c r="J223" s="328" t="s">
        <v>237</v>
      </c>
      <c r="K223" s="319">
        <v>0</v>
      </c>
      <c r="L223" s="319">
        <v>0</v>
      </c>
      <c r="M223" s="319">
        <v>0</v>
      </c>
      <c r="N223" s="319">
        <v>0</v>
      </c>
      <c r="O223" s="319">
        <v>0</v>
      </c>
      <c r="P223" s="319">
        <v>0</v>
      </c>
      <c r="Q223" s="319">
        <v>0</v>
      </c>
      <c r="R223" s="319">
        <f>SUM(O223:Q223)</f>
        <v>0</v>
      </c>
      <c r="S223" s="319">
        <f>SUM(P223:R223)</f>
        <v>0</v>
      </c>
      <c r="T223" s="319">
        <f>SUM(Q223:S223)</f>
        <v>0</v>
      </c>
      <c r="U223" s="329">
        <v>0</v>
      </c>
      <c r="V223" s="317">
        <f>SUM(S223:U223)</f>
        <v>0</v>
      </c>
    </row>
    <row r="224" spans="1:22" ht="30" x14ac:dyDescent="0.25">
      <c r="A224" s="552"/>
      <c r="B224" s="552"/>
      <c r="C224" s="552"/>
      <c r="D224" s="552"/>
      <c r="E224" s="552"/>
      <c r="F224" s="552"/>
      <c r="G224" s="552"/>
      <c r="H224" s="584"/>
      <c r="I224" s="552"/>
      <c r="J224" s="330" t="s">
        <v>238</v>
      </c>
      <c r="K224" s="319">
        <v>0</v>
      </c>
      <c r="L224" s="319">
        <v>0</v>
      </c>
      <c r="M224" s="319">
        <v>0</v>
      </c>
      <c r="N224" s="319">
        <f>SUM(K224:M224)</f>
        <v>0</v>
      </c>
      <c r="O224" s="319">
        <v>0</v>
      </c>
      <c r="P224" s="319">
        <v>0</v>
      </c>
      <c r="Q224" s="319">
        <v>0</v>
      </c>
      <c r="R224" s="319">
        <f t="shared" ref="R224:T227" si="36">SUM(O224:Q224)</f>
        <v>0</v>
      </c>
      <c r="S224" s="319">
        <f t="shared" si="36"/>
        <v>0</v>
      </c>
      <c r="T224" s="319">
        <f t="shared" si="36"/>
        <v>0</v>
      </c>
      <c r="U224" s="331">
        <v>0</v>
      </c>
      <c r="V224" s="320">
        <f>SUM(S224:U224)</f>
        <v>0</v>
      </c>
    </row>
    <row r="225" spans="1:22" ht="30" x14ac:dyDescent="0.25">
      <c r="A225" s="552"/>
      <c r="B225" s="552"/>
      <c r="C225" s="552"/>
      <c r="D225" s="552"/>
      <c r="E225" s="552"/>
      <c r="F225" s="552"/>
      <c r="G225" s="552"/>
      <c r="H225" s="584"/>
      <c r="I225" s="552"/>
      <c r="J225" s="330" t="s">
        <v>239</v>
      </c>
      <c r="K225" s="319">
        <v>0</v>
      </c>
      <c r="L225" s="319">
        <v>0</v>
      </c>
      <c r="M225" s="319">
        <v>0</v>
      </c>
      <c r="N225" s="319">
        <f>SUM(K225:M225)</f>
        <v>0</v>
      </c>
      <c r="O225" s="319">
        <v>0</v>
      </c>
      <c r="P225" s="319">
        <v>0</v>
      </c>
      <c r="Q225" s="319">
        <v>0</v>
      </c>
      <c r="R225" s="319">
        <f t="shared" si="36"/>
        <v>0</v>
      </c>
      <c r="S225" s="319">
        <f t="shared" si="36"/>
        <v>0</v>
      </c>
      <c r="T225" s="319">
        <f t="shared" si="36"/>
        <v>0</v>
      </c>
      <c r="U225" s="331">
        <v>0</v>
      </c>
      <c r="V225" s="320">
        <f>SUM(S225:U225)</f>
        <v>0</v>
      </c>
    </row>
    <row r="226" spans="1:22" ht="30" x14ac:dyDescent="0.25">
      <c r="A226" s="552"/>
      <c r="B226" s="552"/>
      <c r="C226" s="552"/>
      <c r="D226" s="552"/>
      <c r="E226" s="552"/>
      <c r="F226" s="552"/>
      <c r="G226" s="552"/>
      <c r="H226" s="584"/>
      <c r="I226" s="552"/>
      <c r="J226" s="330" t="s">
        <v>240</v>
      </c>
      <c r="K226" s="319">
        <v>0</v>
      </c>
      <c r="L226" s="319">
        <v>0</v>
      </c>
      <c r="M226" s="319">
        <v>0</v>
      </c>
      <c r="N226" s="319">
        <f>SUM(K226:M226)</f>
        <v>0</v>
      </c>
      <c r="O226" s="319">
        <v>0</v>
      </c>
      <c r="P226" s="319">
        <v>0</v>
      </c>
      <c r="Q226" s="319">
        <v>0</v>
      </c>
      <c r="R226" s="319">
        <f t="shared" si="36"/>
        <v>0</v>
      </c>
      <c r="S226" s="319">
        <f t="shared" si="36"/>
        <v>0</v>
      </c>
      <c r="T226" s="319">
        <f t="shared" si="36"/>
        <v>0</v>
      </c>
      <c r="U226" s="331">
        <v>0</v>
      </c>
      <c r="V226" s="320">
        <f>SUM(S226:U226)</f>
        <v>0</v>
      </c>
    </row>
    <row r="227" spans="1:22" ht="30" x14ac:dyDescent="0.25">
      <c r="A227" s="552"/>
      <c r="B227" s="552"/>
      <c r="C227" s="552"/>
      <c r="D227" s="552"/>
      <c r="E227" s="552"/>
      <c r="F227" s="552"/>
      <c r="G227" s="552"/>
      <c r="H227" s="584"/>
      <c r="I227" s="552"/>
      <c r="J227" s="330" t="s">
        <v>241</v>
      </c>
      <c r="K227" s="319">
        <v>0</v>
      </c>
      <c r="L227" s="319">
        <v>0</v>
      </c>
      <c r="M227" s="319">
        <v>0</v>
      </c>
      <c r="N227" s="319">
        <f>SUM(K227:M227)</f>
        <v>0</v>
      </c>
      <c r="O227" s="319">
        <v>0</v>
      </c>
      <c r="P227" s="319">
        <v>0</v>
      </c>
      <c r="Q227" s="319">
        <v>0</v>
      </c>
      <c r="R227" s="319">
        <f t="shared" si="36"/>
        <v>0</v>
      </c>
      <c r="S227" s="319">
        <f t="shared" si="36"/>
        <v>0</v>
      </c>
      <c r="T227" s="319">
        <f t="shared" si="36"/>
        <v>0</v>
      </c>
      <c r="U227" s="331">
        <v>0</v>
      </c>
      <c r="V227" s="320">
        <f>SUM(S227:U227)</f>
        <v>0</v>
      </c>
    </row>
    <row r="228" spans="1:22" ht="45" x14ac:dyDescent="0.25">
      <c r="A228" s="552"/>
      <c r="B228" s="552"/>
      <c r="C228" s="552"/>
      <c r="D228" s="552"/>
      <c r="E228" s="552"/>
      <c r="F228" s="552"/>
      <c r="G228" s="552"/>
      <c r="H228" s="584"/>
      <c r="I228" s="552"/>
      <c r="J228" s="332" t="s">
        <v>242</v>
      </c>
      <c r="K228" s="324">
        <f>SUM(K223:K227)</f>
        <v>0</v>
      </c>
      <c r="L228" s="324">
        <f>SUM(L223:L227)</f>
        <v>0</v>
      </c>
      <c r="M228" s="324">
        <v>0</v>
      </c>
      <c r="N228" s="333">
        <v>0</v>
      </c>
      <c r="O228" s="324">
        <f>SUM(O223:O227)</f>
        <v>0</v>
      </c>
      <c r="P228" s="324">
        <f>SUM(P223:P227)</f>
        <v>0</v>
      </c>
      <c r="Q228" s="324">
        <f>SUM(Q223:Q227)</f>
        <v>0</v>
      </c>
      <c r="R228" s="333">
        <v>0</v>
      </c>
      <c r="S228" s="324">
        <f>SUM(S223:S227)</f>
        <v>0</v>
      </c>
      <c r="T228" s="324">
        <f>SUM(T223:T227)</f>
        <v>0</v>
      </c>
      <c r="U228" s="334">
        <v>0</v>
      </c>
      <c r="V228" s="335">
        <v>0</v>
      </c>
    </row>
    <row r="229" spans="1:22" x14ac:dyDescent="0.25">
      <c r="A229" s="552"/>
      <c r="B229" s="552"/>
      <c r="C229" s="552"/>
      <c r="D229" s="552"/>
      <c r="E229" s="552"/>
      <c r="F229" s="552"/>
      <c r="G229" s="552"/>
      <c r="H229" s="584"/>
      <c r="I229" s="552" t="s">
        <v>18</v>
      </c>
      <c r="J229" s="330" t="s">
        <v>19</v>
      </c>
      <c r="K229" s="319">
        <v>0</v>
      </c>
      <c r="L229" s="319">
        <v>0</v>
      </c>
      <c r="M229" s="319">
        <v>0</v>
      </c>
      <c r="N229" s="319">
        <v>0</v>
      </c>
      <c r="O229" s="319">
        <v>0</v>
      </c>
      <c r="P229" s="319">
        <v>0</v>
      </c>
      <c r="Q229" s="319">
        <v>0</v>
      </c>
      <c r="R229" s="319">
        <f>SUM(O229:Q229)</f>
        <v>0</v>
      </c>
      <c r="S229" s="319">
        <f>SUM(P229:R229)</f>
        <v>0</v>
      </c>
      <c r="T229" s="319">
        <f t="shared" ref="T229:V229" si="37">SUM(Q229:S229)</f>
        <v>0</v>
      </c>
      <c r="U229" s="336">
        <f t="shared" si="37"/>
        <v>0</v>
      </c>
      <c r="V229" s="320">
        <f t="shared" si="37"/>
        <v>0</v>
      </c>
    </row>
    <row r="230" spans="1:22" x14ac:dyDescent="0.25">
      <c r="A230" s="552"/>
      <c r="B230" s="552"/>
      <c r="C230" s="552"/>
      <c r="D230" s="552"/>
      <c r="E230" s="552"/>
      <c r="F230" s="552"/>
      <c r="G230" s="552"/>
      <c r="H230" s="584"/>
      <c r="I230" s="552"/>
      <c r="J230" s="330" t="s">
        <v>22</v>
      </c>
      <c r="K230" s="319">
        <v>0</v>
      </c>
      <c r="L230" s="319">
        <v>0</v>
      </c>
      <c r="M230" s="319">
        <v>0</v>
      </c>
      <c r="N230" s="319">
        <v>0</v>
      </c>
      <c r="O230" s="319">
        <v>0</v>
      </c>
      <c r="P230" s="319">
        <v>0</v>
      </c>
      <c r="Q230" s="319">
        <v>0</v>
      </c>
      <c r="R230" s="319">
        <v>0</v>
      </c>
      <c r="S230" s="319">
        <v>0</v>
      </c>
      <c r="T230" s="319">
        <v>0</v>
      </c>
      <c r="U230" s="331">
        <v>0</v>
      </c>
      <c r="V230" s="320">
        <v>0</v>
      </c>
    </row>
    <row r="231" spans="1:22" x14ac:dyDescent="0.25">
      <c r="A231" s="552"/>
      <c r="B231" s="552"/>
      <c r="C231" s="552"/>
      <c r="D231" s="552"/>
      <c r="E231" s="552"/>
      <c r="F231" s="552"/>
      <c r="G231" s="552"/>
      <c r="H231" s="584"/>
      <c r="I231" s="552" t="s">
        <v>20</v>
      </c>
      <c r="J231" s="330" t="s">
        <v>42</v>
      </c>
      <c r="K231" s="319">
        <v>0</v>
      </c>
      <c r="L231" s="319">
        <v>0</v>
      </c>
      <c r="M231" s="319">
        <v>0</v>
      </c>
      <c r="N231" s="319">
        <f>SUM(K231:M231)</f>
        <v>0</v>
      </c>
      <c r="O231" s="319">
        <v>0</v>
      </c>
      <c r="P231" s="319">
        <v>0</v>
      </c>
      <c r="Q231" s="319">
        <v>0</v>
      </c>
      <c r="R231" s="319">
        <f>SUM(O231:Q231)</f>
        <v>0</v>
      </c>
      <c r="S231" s="319">
        <v>0</v>
      </c>
      <c r="T231" s="319">
        <v>0</v>
      </c>
      <c r="U231" s="331">
        <v>0</v>
      </c>
      <c r="V231" s="320">
        <v>0</v>
      </c>
    </row>
    <row r="232" spans="1:22" ht="30" x14ac:dyDescent="0.25">
      <c r="A232" s="552"/>
      <c r="B232" s="552"/>
      <c r="C232" s="552"/>
      <c r="D232" s="552"/>
      <c r="E232" s="552"/>
      <c r="F232" s="552"/>
      <c r="G232" s="552"/>
      <c r="H232" s="584"/>
      <c r="I232" s="552"/>
      <c r="J232" s="330" t="s">
        <v>21</v>
      </c>
      <c r="K232" s="319">
        <v>0</v>
      </c>
      <c r="L232" s="319">
        <v>0</v>
      </c>
      <c r="M232" s="319">
        <v>0</v>
      </c>
      <c r="N232" s="319">
        <v>0</v>
      </c>
      <c r="O232" s="319">
        <v>0</v>
      </c>
      <c r="P232" s="319">
        <v>0</v>
      </c>
      <c r="Q232" s="319">
        <v>0</v>
      </c>
      <c r="R232" s="319">
        <v>0</v>
      </c>
      <c r="S232" s="319">
        <v>0</v>
      </c>
      <c r="T232" s="319">
        <v>0</v>
      </c>
      <c r="U232" s="331">
        <v>0</v>
      </c>
      <c r="V232" s="320">
        <v>0</v>
      </c>
    </row>
    <row r="233" spans="1:22" ht="30" x14ac:dyDescent="0.25">
      <c r="A233" s="552"/>
      <c r="B233" s="552"/>
      <c r="C233" s="552"/>
      <c r="D233" s="552"/>
      <c r="E233" s="552"/>
      <c r="F233" s="552"/>
      <c r="G233" s="552"/>
      <c r="H233" s="568"/>
      <c r="I233" s="552"/>
      <c r="J233" s="318" t="s">
        <v>243</v>
      </c>
      <c r="K233" s="319">
        <v>0</v>
      </c>
      <c r="L233" s="319">
        <v>0</v>
      </c>
      <c r="M233" s="319">
        <v>0</v>
      </c>
      <c r="N233" s="319">
        <f>SUM(K233:M233)</f>
        <v>0</v>
      </c>
      <c r="O233" s="319">
        <v>0</v>
      </c>
      <c r="P233" s="319">
        <v>0</v>
      </c>
      <c r="Q233" s="319">
        <v>0</v>
      </c>
      <c r="R233" s="319">
        <v>0</v>
      </c>
      <c r="S233" s="319">
        <v>0</v>
      </c>
      <c r="T233" s="319">
        <v>0</v>
      </c>
      <c r="U233" s="319">
        <v>0</v>
      </c>
      <c r="V233" s="320">
        <v>0</v>
      </c>
    </row>
    <row r="234" spans="1:22" ht="25.5" x14ac:dyDescent="0.25">
      <c r="A234" s="552" t="s">
        <v>267</v>
      </c>
      <c r="B234" s="552"/>
      <c r="C234" s="552"/>
      <c r="D234" s="552"/>
      <c r="E234" s="552" t="s">
        <v>255</v>
      </c>
      <c r="F234" s="555" t="s">
        <v>268</v>
      </c>
      <c r="G234" s="552" t="s">
        <v>23</v>
      </c>
      <c r="H234" s="567">
        <v>200</v>
      </c>
      <c r="I234" s="552" t="s">
        <v>17</v>
      </c>
      <c r="J234" s="315" t="s">
        <v>237</v>
      </c>
      <c r="K234" s="319">
        <v>0</v>
      </c>
      <c r="L234" s="319">
        <v>0</v>
      </c>
      <c r="M234" s="319">
        <v>0</v>
      </c>
      <c r="N234" s="319">
        <v>0</v>
      </c>
      <c r="O234" s="319">
        <v>0</v>
      </c>
      <c r="P234" s="319">
        <v>0</v>
      </c>
      <c r="Q234" s="319">
        <v>0</v>
      </c>
      <c r="R234" s="319">
        <f>SUM(O234:Q234)</f>
        <v>0</v>
      </c>
      <c r="S234" s="319">
        <f>SUM(P234:R234)</f>
        <v>0</v>
      </c>
      <c r="T234" s="319">
        <f>SUM(Q234:S234)</f>
        <v>0</v>
      </c>
      <c r="U234" s="316">
        <v>0</v>
      </c>
      <c r="V234" s="317">
        <f>SUM(S234:U234)</f>
        <v>0</v>
      </c>
    </row>
    <row r="235" spans="1:22" ht="30" x14ac:dyDescent="0.25">
      <c r="A235" s="552"/>
      <c r="B235" s="552"/>
      <c r="C235" s="552"/>
      <c r="D235" s="552"/>
      <c r="E235" s="552"/>
      <c r="F235" s="555"/>
      <c r="G235" s="552"/>
      <c r="H235" s="584"/>
      <c r="I235" s="552"/>
      <c r="J235" s="318" t="s">
        <v>238</v>
      </c>
      <c r="K235" s="341">
        <v>0</v>
      </c>
      <c r="L235" s="341">
        <v>0</v>
      </c>
      <c r="M235" s="341">
        <v>0</v>
      </c>
      <c r="N235" s="342">
        <v>0</v>
      </c>
      <c r="O235" s="341">
        <v>0</v>
      </c>
      <c r="P235" s="341">
        <v>1</v>
      </c>
      <c r="Q235" s="341">
        <v>0</v>
      </c>
      <c r="R235" s="342">
        <v>1</v>
      </c>
      <c r="S235" s="341">
        <v>0</v>
      </c>
      <c r="T235" s="341">
        <v>0</v>
      </c>
      <c r="U235" s="341">
        <v>0</v>
      </c>
      <c r="V235" s="343">
        <v>0</v>
      </c>
    </row>
    <row r="236" spans="1:22" ht="30" x14ac:dyDescent="0.25">
      <c r="A236" s="552"/>
      <c r="B236" s="552"/>
      <c r="C236" s="552"/>
      <c r="D236" s="552"/>
      <c r="E236" s="552"/>
      <c r="F236" s="555"/>
      <c r="G236" s="552"/>
      <c r="H236" s="584"/>
      <c r="I236" s="552"/>
      <c r="J236" s="318" t="s">
        <v>239</v>
      </c>
      <c r="K236" s="341">
        <v>1</v>
      </c>
      <c r="L236" s="341">
        <v>4</v>
      </c>
      <c r="M236" s="341">
        <v>0</v>
      </c>
      <c r="N236" s="342">
        <v>5</v>
      </c>
      <c r="O236" s="341">
        <v>3</v>
      </c>
      <c r="P236" s="341">
        <v>1</v>
      </c>
      <c r="Q236" s="341">
        <v>0</v>
      </c>
      <c r="R236" s="342">
        <v>4</v>
      </c>
      <c r="S236" s="341">
        <v>4</v>
      </c>
      <c r="T236" s="341">
        <v>1</v>
      </c>
      <c r="U236" s="341">
        <v>0</v>
      </c>
      <c r="V236" s="343">
        <v>5</v>
      </c>
    </row>
    <row r="237" spans="1:22" ht="30" x14ac:dyDescent="0.25">
      <c r="A237" s="552"/>
      <c r="B237" s="552"/>
      <c r="C237" s="552"/>
      <c r="D237" s="552"/>
      <c r="E237" s="552"/>
      <c r="F237" s="555"/>
      <c r="G237" s="552"/>
      <c r="H237" s="584"/>
      <c r="I237" s="552"/>
      <c r="J237" s="318" t="s">
        <v>240</v>
      </c>
      <c r="K237" s="341">
        <v>1</v>
      </c>
      <c r="L237" s="341">
        <v>0</v>
      </c>
      <c r="M237" s="341">
        <v>0</v>
      </c>
      <c r="N237" s="342">
        <v>1</v>
      </c>
      <c r="O237" s="341">
        <v>1</v>
      </c>
      <c r="P237" s="341">
        <v>1</v>
      </c>
      <c r="Q237" s="341">
        <v>0</v>
      </c>
      <c r="R237" s="342">
        <v>2</v>
      </c>
      <c r="S237" s="341">
        <v>4</v>
      </c>
      <c r="T237" s="341">
        <v>2</v>
      </c>
      <c r="U237" s="341">
        <v>0</v>
      </c>
      <c r="V237" s="343">
        <v>6</v>
      </c>
    </row>
    <row r="238" spans="1:22" ht="30" x14ac:dyDescent="0.25">
      <c r="A238" s="552"/>
      <c r="B238" s="552"/>
      <c r="C238" s="552"/>
      <c r="D238" s="552"/>
      <c r="E238" s="552"/>
      <c r="F238" s="555"/>
      <c r="G238" s="552"/>
      <c r="H238" s="584"/>
      <c r="I238" s="552"/>
      <c r="J238" s="318" t="s">
        <v>241</v>
      </c>
      <c r="K238" s="319">
        <v>0</v>
      </c>
      <c r="L238" s="319">
        <v>0</v>
      </c>
      <c r="M238" s="319">
        <v>0</v>
      </c>
      <c r="N238" s="319">
        <f>SUM(K238:M238)</f>
        <v>0</v>
      </c>
      <c r="O238" s="319">
        <v>0</v>
      </c>
      <c r="P238" s="319">
        <v>0</v>
      </c>
      <c r="Q238" s="319">
        <v>0</v>
      </c>
      <c r="R238" s="319">
        <f t="shared" ref="R238:T238" si="38">SUM(O238:Q238)</f>
        <v>0</v>
      </c>
      <c r="S238" s="319">
        <f t="shared" si="38"/>
        <v>0</v>
      </c>
      <c r="T238" s="319">
        <f t="shared" si="38"/>
        <v>0</v>
      </c>
      <c r="U238" s="319">
        <v>0</v>
      </c>
      <c r="V238" s="320">
        <f>SUM(S238:U238)</f>
        <v>0</v>
      </c>
    </row>
    <row r="239" spans="1:22" ht="45" x14ac:dyDescent="0.25">
      <c r="A239" s="552"/>
      <c r="B239" s="552"/>
      <c r="C239" s="552"/>
      <c r="D239" s="552"/>
      <c r="E239" s="552"/>
      <c r="F239" s="555"/>
      <c r="G239" s="552"/>
      <c r="H239" s="584"/>
      <c r="I239" s="552"/>
      <c r="J239" s="323" t="s">
        <v>242</v>
      </c>
      <c r="K239" s="344">
        <v>2</v>
      </c>
      <c r="L239" s="344">
        <v>4</v>
      </c>
      <c r="M239" s="344">
        <v>0</v>
      </c>
      <c r="N239" s="345">
        <v>6</v>
      </c>
      <c r="O239" s="344">
        <v>4</v>
      </c>
      <c r="P239" s="344">
        <v>3</v>
      </c>
      <c r="Q239" s="344">
        <v>0</v>
      </c>
      <c r="R239" s="345">
        <v>7</v>
      </c>
      <c r="S239" s="344">
        <v>8</v>
      </c>
      <c r="T239" s="344">
        <v>3</v>
      </c>
      <c r="U239" s="344">
        <v>0</v>
      </c>
      <c r="V239" s="346">
        <v>11</v>
      </c>
    </row>
    <row r="240" spans="1:22" x14ac:dyDescent="0.25">
      <c r="A240" s="552"/>
      <c r="B240" s="552"/>
      <c r="C240" s="552"/>
      <c r="D240" s="552"/>
      <c r="E240" s="552"/>
      <c r="F240" s="555"/>
      <c r="G240" s="552"/>
      <c r="H240" s="584"/>
      <c r="I240" s="552" t="s">
        <v>18</v>
      </c>
      <c r="J240" s="318" t="s">
        <v>19</v>
      </c>
      <c r="K240" s="341">
        <v>2</v>
      </c>
      <c r="L240" s="341">
        <v>4</v>
      </c>
      <c r="M240" s="341">
        <v>0</v>
      </c>
      <c r="N240" s="342">
        <v>6</v>
      </c>
      <c r="O240" s="341">
        <v>3</v>
      </c>
      <c r="P240" s="341">
        <v>3</v>
      </c>
      <c r="Q240" s="341">
        <v>0</v>
      </c>
      <c r="R240" s="342">
        <v>6</v>
      </c>
      <c r="S240" s="341">
        <v>8</v>
      </c>
      <c r="T240" s="341">
        <v>2</v>
      </c>
      <c r="U240" s="341">
        <v>0</v>
      </c>
      <c r="V240" s="343">
        <v>10</v>
      </c>
    </row>
    <row r="241" spans="1:22" x14ac:dyDescent="0.25">
      <c r="A241" s="552"/>
      <c r="B241" s="552"/>
      <c r="C241" s="552"/>
      <c r="D241" s="552"/>
      <c r="E241" s="552"/>
      <c r="F241" s="555"/>
      <c r="G241" s="552"/>
      <c r="H241" s="584"/>
      <c r="I241" s="552"/>
      <c r="J241" s="318" t="s">
        <v>22</v>
      </c>
      <c r="K241" s="341">
        <v>0</v>
      </c>
      <c r="L241" s="341">
        <v>0</v>
      </c>
      <c r="M241" s="341">
        <v>0</v>
      </c>
      <c r="N241" s="342">
        <v>0</v>
      </c>
      <c r="O241" s="341">
        <v>1</v>
      </c>
      <c r="P241" s="341">
        <v>0</v>
      </c>
      <c r="Q241" s="341">
        <v>0</v>
      </c>
      <c r="R241" s="342">
        <v>1</v>
      </c>
      <c r="S241" s="341">
        <v>0</v>
      </c>
      <c r="T241" s="341">
        <v>1</v>
      </c>
      <c r="U241" s="341">
        <v>0</v>
      </c>
      <c r="V241" s="343">
        <v>1</v>
      </c>
    </row>
    <row r="242" spans="1:22" x14ac:dyDescent="0.25">
      <c r="A242" s="552"/>
      <c r="B242" s="552"/>
      <c r="C242" s="552"/>
      <c r="D242" s="552"/>
      <c r="E242" s="552"/>
      <c r="F242" s="555"/>
      <c r="G242" s="552"/>
      <c r="H242" s="584"/>
      <c r="I242" s="552" t="s">
        <v>20</v>
      </c>
      <c r="J242" s="318" t="s">
        <v>42</v>
      </c>
      <c r="K242" s="341">
        <v>0</v>
      </c>
      <c r="L242" s="341">
        <v>0</v>
      </c>
      <c r="M242" s="341">
        <v>0</v>
      </c>
      <c r="N242" s="342">
        <v>0</v>
      </c>
      <c r="O242" s="341">
        <v>0</v>
      </c>
      <c r="P242" s="341">
        <v>0</v>
      </c>
      <c r="Q242" s="341">
        <v>0</v>
      </c>
      <c r="R242" s="342">
        <v>0</v>
      </c>
      <c r="S242" s="341">
        <v>0</v>
      </c>
      <c r="T242" s="341">
        <v>0</v>
      </c>
      <c r="U242" s="341">
        <v>0</v>
      </c>
      <c r="V242" s="343">
        <v>0</v>
      </c>
    </row>
    <row r="243" spans="1:22" ht="30" x14ac:dyDescent="0.25">
      <c r="A243" s="552"/>
      <c r="B243" s="552"/>
      <c r="C243" s="552"/>
      <c r="D243" s="552"/>
      <c r="E243" s="552"/>
      <c r="F243" s="555"/>
      <c r="G243" s="552"/>
      <c r="H243" s="584"/>
      <c r="I243" s="552"/>
      <c r="J243" s="318" t="s">
        <v>21</v>
      </c>
      <c r="K243" s="347">
        <v>0</v>
      </c>
      <c r="L243" s="347">
        <v>0</v>
      </c>
      <c r="M243" s="347">
        <v>0</v>
      </c>
      <c r="N243" s="348">
        <v>0</v>
      </c>
      <c r="O243" s="347">
        <v>0</v>
      </c>
      <c r="P243" s="347">
        <v>0</v>
      </c>
      <c r="Q243" s="347">
        <v>0</v>
      </c>
      <c r="R243" s="348">
        <v>0</v>
      </c>
      <c r="S243" s="347">
        <v>0</v>
      </c>
      <c r="T243" s="347">
        <v>0</v>
      </c>
      <c r="U243" s="347">
        <v>0</v>
      </c>
      <c r="V243" s="349">
        <v>0</v>
      </c>
    </row>
    <row r="244" spans="1:22" ht="30" x14ac:dyDescent="0.25">
      <c r="A244" s="552"/>
      <c r="B244" s="552"/>
      <c r="C244" s="552"/>
      <c r="D244" s="552"/>
      <c r="E244" s="552"/>
      <c r="F244" s="555"/>
      <c r="G244" s="552"/>
      <c r="H244" s="568"/>
      <c r="I244" s="552"/>
      <c r="J244" s="318" t="s">
        <v>243</v>
      </c>
      <c r="K244" s="316">
        <v>0</v>
      </c>
      <c r="L244" s="316">
        <v>0</v>
      </c>
      <c r="M244" s="316">
        <v>0</v>
      </c>
      <c r="N244" s="316">
        <f>SUM(K244:M244)</f>
        <v>0</v>
      </c>
      <c r="O244" s="316">
        <v>0</v>
      </c>
      <c r="P244" s="316">
        <v>0</v>
      </c>
      <c r="Q244" s="316">
        <v>0</v>
      </c>
      <c r="R244" s="316">
        <v>0</v>
      </c>
      <c r="S244" s="316">
        <v>0</v>
      </c>
      <c r="T244" s="316">
        <v>0</v>
      </c>
      <c r="U244" s="316">
        <v>0</v>
      </c>
      <c r="V244" s="317">
        <v>0</v>
      </c>
    </row>
    <row r="245" spans="1:22" ht="25.5" x14ac:dyDescent="0.25">
      <c r="A245" s="552"/>
      <c r="B245" s="552"/>
      <c r="C245" s="552"/>
      <c r="D245" s="552"/>
      <c r="E245" s="552" t="s">
        <v>269</v>
      </c>
      <c r="F245" s="552" t="s">
        <v>270</v>
      </c>
      <c r="G245" s="552" t="s">
        <v>23</v>
      </c>
      <c r="H245" s="567">
        <v>2000</v>
      </c>
      <c r="I245" s="552" t="s">
        <v>17</v>
      </c>
      <c r="J245" s="328" t="s">
        <v>237</v>
      </c>
      <c r="K245" s="316">
        <v>0</v>
      </c>
      <c r="L245" s="316">
        <v>0</v>
      </c>
      <c r="M245" s="316">
        <v>0</v>
      </c>
      <c r="N245" s="316">
        <v>0</v>
      </c>
      <c r="O245" s="316">
        <v>0</v>
      </c>
      <c r="P245" s="316">
        <v>0</v>
      </c>
      <c r="Q245" s="316">
        <v>0</v>
      </c>
      <c r="R245" s="316">
        <f>SUM(O245:Q245)</f>
        <v>0</v>
      </c>
      <c r="S245" s="316">
        <f>SUM(P245:R245)</f>
        <v>0</v>
      </c>
      <c r="T245" s="316">
        <f>SUM(Q245:S245)</f>
        <v>0</v>
      </c>
      <c r="U245" s="329">
        <v>0</v>
      </c>
      <c r="V245" s="317">
        <f>SUM(S245:U245)</f>
        <v>0</v>
      </c>
    </row>
    <row r="246" spans="1:22" ht="30" x14ac:dyDescent="0.25">
      <c r="A246" s="552"/>
      <c r="B246" s="552"/>
      <c r="C246" s="552"/>
      <c r="D246" s="552"/>
      <c r="E246" s="552"/>
      <c r="F246" s="552"/>
      <c r="G246" s="552"/>
      <c r="H246" s="584"/>
      <c r="I246" s="552"/>
      <c r="J246" s="330" t="s">
        <v>238</v>
      </c>
      <c r="K246" s="319">
        <v>0</v>
      </c>
      <c r="L246" s="319">
        <v>0</v>
      </c>
      <c r="M246" s="319">
        <v>0</v>
      </c>
      <c r="N246" s="319">
        <f>SUM(K246:M246)</f>
        <v>0</v>
      </c>
      <c r="O246" s="319">
        <v>0</v>
      </c>
      <c r="P246" s="319">
        <v>0</v>
      </c>
      <c r="Q246" s="319">
        <v>0</v>
      </c>
      <c r="R246" s="319">
        <f t="shared" ref="R246:T249" si="39">SUM(O246:Q246)</f>
        <v>0</v>
      </c>
      <c r="S246" s="319">
        <f t="shared" si="39"/>
        <v>0</v>
      </c>
      <c r="T246" s="319">
        <f t="shared" si="39"/>
        <v>0</v>
      </c>
      <c r="U246" s="331">
        <v>0</v>
      </c>
      <c r="V246" s="320">
        <f>SUM(S246:U246)</f>
        <v>0</v>
      </c>
    </row>
    <row r="247" spans="1:22" ht="30" x14ac:dyDescent="0.25">
      <c r="A247" s="552"/>
      <c r="B247" s="552"/>
      <c r="C247" s="552"/>
      <c r="D247" s="552"/>
      <c r="E247" s="552"/>
      <c r="F247" s="552"/>
      <c r="G247" s="552"/>
      <c r="H247" s="584"/>
      <c r="I247" s="552"/>
      <c r="J247" s="330" t="s">
        <v>239</v>
      </c>
      <c r="K247" s="319">
        <v>0</v>
      </c>
      <c r="L247" s="319">
        <v>0</v>
      </c>
      <c r="M247" s="319">
        <v>0</v>
      </c>
      <c r="N247" s="319">
        <f>SUM(K247:M247)</f>
        <v>0</v>
      </c>
      <c r="O247" s="319">
        <v>0</v>
      </c>
      <c r="P247" s="319">
        <v>0</v>
      </c>
      <c r="Q247" s="319">
        <v>0</v>
      </c>
      <c r="R247" s="319">
        <f t="shared" si="39"/>
        <v>0</v>
      </c>
      <c r="S247" s="319">
        <f t="shared" si="39"/>
        <v>0</v>
      </c>
      <c r="T247" s="319">
        <f t="shared" si="39"/>
        <v>0</v>
      </c>
      <c r="U247" s="331">
        <v>0</v>
      </c>
      <c r="V247" s="320">
        <f>SUM(S247:U247)</f>
        <v>0</v>
      </c>
    </row>
    <row r="248" spans="1:22" ht="30" x14ac:dyDescent="0.25">
      <c r="A248" s="552"/>
      <c r="B248" s="552"/>
      <c r="C248" s="552"/>
      <c r="D248" s="552"/>
      <c r="E248" s="552"/>
      <c r="F248" s="552"/>
      <c r="G248" s="552"/>
      <c r="H248" s="584"/>
      <c r="I248" s="552"/>
      <c r="J248" s="330" t="s">
        <v>240</v>
      </c>
      <c r="K248" s="319">
        <v>0</v>
      </c>
      <c r="L248" s="319">
        <v>0</v>
      </c>
      <c r="M248" s="319">
        <v>0</v>
      </c>
      <c r="N248" s="319">
        <f>SUM(K248:M248)</f>
        <v>0</v>
      </c>
      <c r="O248" s="319">
        <v>0</v>
      </c>
      <c r="P248" s="319">
        <v>0</v>
      </c>
      <c r="Q248" s="319">
        <v>0</v>
      </c>
      <c r="R248" s="319">
        <f t="shared" si="39"/>
        <v>0</v>
      </c>
      <c r="S248" s="319">
        <f t="shared" si="39"/>
        <v>0</v>
      </c>
      <c r="T248" s="319">
        <f t="shared" si="39"/>
        <v>0</v>
      </c>
      <c r="U248" s="331">
        <v>0</v>
      </c>
      <c r="V248" s="320">
        <f>SUM(S248:U248)</f>
        <v>0</v>
      </c>
    </row>
    <row r="249" spans="1:22" ht="30" x14ac:dyDescent="0.25">
      <c r="A249" s="552"/>
      <c r="B249" s="552"/>
      <c r="C249" s="552"/>
      <c r="D249" s="552"/>
      <c r="E249" s="552"/>
      <c r="F249" s="552"/>
      <c r="G249" s="552"/>
      <c r="H249" s="584"/>
      <c r="I249" s="552"/>
      <c r="J249" s="330" t="s">
        <v>241</v>
      </c>
      <c r="K249" s="319">
        <v>0</v>
      </c>
      <c r="L249" s="319">
        <v>0</v>
      </c>
      <c r="M249" s="319">
        <v>0</v>
      </c>
      <c r="N249" s="319">
        <f>SUM(K249:M249)</f>
        <v>0</v>
      </c>
      <c r="O249" s="319">
        <v>0</v>
      </c>
      <c r="P249" s="319">
        <v>0</v>
      </c>
      <c r="Q249" s="319">
        <v>0</v>
      </c>
      <c r="R249" s="319">
        <f t="shared" si="39"/>
        <v>0</v>
      </c>
      <c r="S249" s="319">
        <f t="shared" si="39"/>
        <v>0</v>
      </c>
      <c r="T249" s="319">
        <f t="shared" si="39"/>
        <v>0</v>
      </c>
      <c r="U249" s="331">
        <v>0</v>
      </c>
      <c r="V249" s="320">
        <f>SUM(S249:U249)</f>
        <v>0</v>
      </c>
    </row>
    <row r="250" spans="1:22" ht="45" x14ac:dyDescent="0.25">
      <c r="A250" s="552"/>
      <c r="B250" s="552"/>
      <c r="C250" s="552"/>
      <c r="D250" s="552"/>
      <c r="E250" s="552"/>
      <c r="F250" s="552"/>
      <c r="G250" s="552"/>
      <c r="H250" s="584"/>
      <c r="I250" s="552"/>
      <c r="J250" s="332" t="s">
        <v>242</v>
      </c>
      <c r="K250" s="324">
        <f>SUM(K245:K249)</f>
        <v>0</v>
      </c>
      <c r="L250" s="324">
        <f>SUM(L245:L249)</f>
        <v>0</v>
      </c>
      <c r="M250" s="324">
        <v>0</v>
      </c>
      <c r="N250" s="333">
        <v>0</v>
      </c>
      <c r="O250" s="324">
        <f>SUM(O245:O249)</f>
        <v>0</v>
      </c>
      <c r="P250" s="324">
        <f>SUM(P245:P249)</f>
        <v>0</v>
      </c>
      <c r="Q250" s="324">
        <f>SUM(Q245:Q249)</f>
        <v>0</v>
      </c>
      <c r="R250" s="333">
        <v>0</v>
      </c>
      <c r="S250" s="324">
        <f>SUM(S245:S249)</f>
        <v>0</v>
      </c>
      <c r="T250" s="324">
        <f>SUM(T245:T249)</f>
        <v>0</v>
      </c>
      <c r="U250" s="334">
        <v>0</v>
      </c>
      <c r="V250" s="335">
        <v>0</v>
      </c>
    </row>
    <row r="251" spans="1:22" x14ac:dyDescent="0.25">
      <c r="A251" s="552"/>
      <c r="B251" s="552"/>
      <c r="C251" s="552"/>
      <c r="D251" s="552"/>
      <c r="E251" s="552"/>
      <c r="F251" s="552"/>
      <c r="G251" s="552"/>
      <c r="H251" s="584"/>
      <c r="I251" s="552" t="s">
        <v>18</v>
      </c>
      <c r="J251" s="330" t="s">
        <v>19</v>
      </c>
      <c r="K251" s="319">
        <v>0</v>
      </c>
      <c r="L251" s="319">
        <v>0</v>
      </c>
      <c r="M251" s="319">
        <v>0</v>
      </c>
      <c r="N251" s="319">
        <v>0</v>
      </c>
      <c r="O251" s="319">
        <v>0</v>
      </c>
      <c r="P251" s="319">
        <v>0</v>
      </c>
      <c r="Q251" s="319">
        <v>0</v>
      </c>
      <c r="R251" s="319">
        <f>SUM(O251:Q251)</f>
        <v>0</v>
      </c>
      <c r="S251" s="319">
        <f>SUM(P251:R251)</f>
        <v>0</v>
      </c>
      <c r="T251" s="319">
        <f t="shared" ref="T251:V251" si="40">SUM(Q251:S251)</f>
        <v>0</v>
      </c>
      <c r="U251" s="336">
        <f t="shared" si="40"/>
        <v>0</v>
      </c>
      <c r="V251" s="320">
        <f t="shared" si="40"/>
        <v>0</v>
      </c>
    </row>
    <row r="252" spans="1:22" x14ac:dyDescent="0.25">
      <c r="A252" s="552"/>
      <c r="B252" s="552"/>
      <c r="C252" s="552"/>
      <c r="D252" s="552"/>
      <c r="E252" s="552"/>
      <c r="F252" s="552"/>
      <c r="G252" s="552"/>
      <c r="H252" s="584"/>
      <c r="I252" s="552"/>
      <c r="J252" s="330" t="s">
        <v>22</v>
      </c>
      <c r="K252" s="319">
        <v>0</v>
      </c>
      <c r="L252" s="319">
        <v>0</v>
      </c>
      <c r="M252" s="319">
        <v>0</v>
      </c>
      <c r="N252" s="319">
        <v>0</v>
      </c>
      <c r="O252" s="319">
        <v>0</v>
      </c>
      <c r="P252" s="319">
        <v>0</v>
      </c>
      <c r="Q252" s="319">
        <v>0</v>
      </c>
      <c r="R252" s="319">
        <v>0</v>
      </c>
      <c r="S252" s="319">
        <v>0</v>
      </c>
      <c r="T252" s="319">
        <v>0</v>
      </c>
      <c r="U252" s="331">
        <v>0</v>
      </c>
      <c r="V252" s="320">
        <v>0</v>
      </c>
    </row>
    <row r="253" spans="1:22" x14ac:dyDescent="0.25">
      <c r="A253" s="552"/>
      <c r="B253" s="552"/>
      <c r="C253" s="552"/>
      <c r="D253" s="552"/>
      <c r="E253" s="552"/>
      <c r="F253" s="552"/>
      <c r="G253" s="552"/>
      <c r="H253" s="584"/>
      <c r="I253" s="552" t="s">
        <v>20</v>
      </c>
      <c r="J253" s="330" t="s">
        <v>42</v>
      </c>
      <c r="K253" s="319">
        <v>0</v>
      </c>
      <c r="L253" s="319">
        <v>0</v>
      </c>
      <c r="M253" s="319">
        <v>0</v>
      </c>
      <c r="N253" s="319">
        <f>SUM(K253:M253)</f>
        <v>0</v>
      </c>
      <c r="O253" s="319">
        <v>0</v>
      </c>
      <c r="P253" s="319">
        <v>0</v>
      </c>
      <c r="Q253" s="319">
        <v>0</v>
      </c>
      <c r="R253" s="319">
        <f>SUM(O253:Q253)</f>
        <v>0</v>
      </c>
      <c r="S253" s="319">
        <v>0</v>
      </c>
      <c r="T253" s="319">
        <v>0</v>
      </c>
      <c r="U253" s="331">
        <v>0</v>
      </c>
      <c r="V253" s="320">
        <v>0</v>
      </c>
    </row>
    <row r="254" spans="1:22" ht="30" x14ac:dyDescent="0.25">
      <c r="A254" s="552"/>
      <c r="B254" s="552"/>
      <c r="C254" s="552"/>
      <c r="D254" s="552"/>
      <c r="E254" s="552"/>
      <c r="F254" s="552"/>
      <c r="G254" s="552"/>
      <c r="H254" s="584"/>
      <c r="I254" s="552"/>
      <c r="J254" s="330" t="s">
        <v>21</v>
      </c>
      <c r="K254" s="319">
        <v>0</v>
      </c>
      <c r="L254" s="319">
        <v>0</v>
      </c>
      <c r="M254" s="319">
        <v>0</v>
      </c>
      <c r="N254" s="319">
        <v>0</v>
      </c>
      <c r="O254" s="319">
        <v>0</v>
      </c>
      <c r="P254" s="319">
        <v>0</v>
      </c>
      <c r="Q254" s="319">
        <v>0</v>
      </c>
      <c r="R254" s="319">
        <v>0</v>
      </c>
      <c r="S254" s="319">
        <v>0</v>
      </c>
      <c r="T254" s="319">
        <v>0</v>
      </c>
      <c r="U254" s="331">
        <v>0</v>
      </c>
      <c r="V254" s="320">
        <v>0</v>
      </c>
    </row>
    <row r="255" spans="1:22" ht="30" x14ac:dyDescent="0.25">
      <c r="A255" s="552"/>
      <c r="B255" s="552"/>
      <c r="C255" s="552"/>
      <c r="D255" s="552"/>
      <c r="E255" s="552"/>
      <c r="F255" s="552"/>
      <c r="G255" s="552"/>
      <c r="H255" s="568"/>
      <c r="I255" s="552"/>
      <c r="J255" s="330" t="s">
        <v>243</v>
      </c>
      <c r="K255" s="321">
        <v>0</v>
      </c>
      <c r="L255" s="321">
        <v>0</v>
      </c>
      <c r="M255" s="321">
        <v>0</v>
      </c>
      <c r="N255" s="321">
        <f t="shared" ref="N255:N260" si="41">SUM(K255:M255)</f>
        <v>0</v>
      </c>
      <c r="O255" s="321">
        <v>0</v>
      </c>
      <c r="P255" s="321">
        <v>0</v>
      </c>
      <c r="Q255" s="321">
        <v>0</v>
      </c>
      <c r="R255" s="321">
        <v>0</v>
      </c>
      <c r="S255" s="321">
        <v>0</v>
      </c>
      <c r="T255" s="321">
        <v>0</v>
      </c>
      <c r="U255" s="350">
        <v>0</v>
      </c>
      <c r="V255" s="322">
        <v>0</v>
      </c>
    </row>
    <row r="256" spans="1:22" ht="25.5" x14ac:dyDescent="0.25">
      <c r="A256" s="552" t="s">
        <v>232</v>
      </c>
      <c r="B256" s="552"/>
      <c r="C256" s="552"/>
      <c r="D256" s="552"/>
      <c r="E256" s="552" t="s">
        <v>269</v>
      </c>
      <c r="F256" s="552" t="s">
        <v>271</v>
      </c>
      <c r="G256" s="552" t="s">
        <v>23</v>
      </c>
      <c r="H256" s="567">
        <v>1500</v>
      </c>
      <c r="I256" s="552" t="s">
        <v>17</v>
      </c>
      <c r="J256" s="315" t="s">
        <v>237</v>
      </c>
      <c r="K256" s="319">
        <v>14</v>
      </c>
      <c r="L256" s="319">
        <v>10</v>
      </c>
      <c r="M256" s="319">
        <v>0</v>
      </c>
      <c r="N256" s="319">
        <f t="shared" si="41"/>
        <v>24</v>
      </c>
      <c r="O256" s="319">
        <v>14</v>
      </c>
      <c r="P256" s="319">
        <v>10</v>
      </c>
      <c r="Q256" s="319">
        <v>0</v>
      </c>
      <c r="R256" s="319">
        <f>SUM(O256:Q256)</f>
        <v>24</v>
      </c>
      <c r="S256" s="319">
        <v>23</v>
      </c>
      <c r="T256" s="319">
        <v>19</v>
      </c>
      <c r="U256" s="319">
        <v>0</v>
      </c>
      <c r="V256" s="320">
        <f>SUM(S256:U256)</f>
        <v>42</v>
      </c>
    </row>
    <row r="257" spans="1:22" ht="30" x14ac:dyDescent="0.25">
      <c r="A257" s="552"/>
      <c r="B257" s="552"/>
      <c r="C257" s="552"/>
      <c r="D257" s="552"/>
      <c r="E257" s="552"/>
      <c r="F257" s="552"/>
      <c r="G257" s="552"/>
      <c r="H257" s="584"/>
      <c r="I257" s="552"/>
      <c r="J257" s="318" t="s">
        <v>238</v>
      </c>
      <c r="K257" s="319">
        <v>20</v>
      </c>
      <c r="L257" s="319">
        <v>18</v>
      </c>
      <c r="M257" s="319">
        <v>0</v>
      </c>
      <c r="N257" s="319">
        <f t="shared" si="41"/>
        <v>38</v>
      </c>
      <c r="O257" s="319">
        <v>30</v>
      </c>
      <c r="P257" s="319">
        <v>25</v>
      </c>
      <c r="Q257" s="319">
        <v>0</v>
      </c>
      <c r="R257" s="319">
        <f>SUM(O257:Q257)</f>
        <v>55</v>
      </c>
      <c r="S257" s="319">
        <v>19</v>
      </c>
      <c r="T257" s="319">
        <v>6</v>
      </c>
      <c r="U257" s="319">
        <v>0</v>
      </c>
      <c r="V257" s="320">
        <f>SUM(S257:U257)</f>
        <v>25</v>
      </c>
    </row>
    <row r="258" spans="1:22" ht="30" x14ac:dyDescent="0.25">
      <c r="A258" s="552"/>
      <c r="B258" s="552"/>
      <c r="C258" s="552"/>
      <c r="D258" s="552"/>
      <c r="E258" s="552"/>
      <c r="F258" s="552"/>
      <c r="G258" s="552"/>
      <c r="H258" s="584"/>
      <c r="I258" s="552"/>
      <c r="J258" s="318" t="s">
        <v>239</v>
      </c>
      <c r="K258" s="319">
        <v>5</v>
      </c>
      <c r="L258" s="319">
        <v>5</v>
      </c>
      <c r="M258" s="319">
        <v>0</v>
      </c>
      <c r="N258" s="319">
        <f t="shared" si="41"/>
        <v>10</v>
      </c>
      <c r="O258" s="319">
        <v>10</v>
      </c>
      <c r="P258" s="319">
        <v>5</v>
      </c>
      <c r="Q258" s="319">
        <v>0</v>
      </c>
      <c r="R258" s="319">
        <f>SUM(O258:Q258)</f>
        <v>15</v>
      </c>
      <c r="S258" s="319">
        <v>22</v>
      </c>
      <c r="T258" s="319">
        <v>7</v>
      </c>
      <c r="U258" s="319">
        <v>0</v>
      </c>
      <c r="V258" s="320">
        <f>SUM(S258:U258)</f>
        <v>29</v>
      </c>
    </row>
    <row r="259" spans="1:22" ht="30" x14ac:dyDescent="0.25">
      <c r="A259" s="552"/>
      <c r="B259" s="552"/>
      <c r="C259" s="552"/>
      <c r="D259" s="552"/>
      <c r="E259" s="552"/>
      <c r="F259" s="552"/>
      <c r="G259" s="552"/>
      <c r="H259" s="584"/>
      <c r="I259" s="552"/>
      <c r="J259" s="318" t="s">
        <v>240</v>
      </c>
      <c r="K259" s="319">
        <v>15</v>
      </c>
      <c r="L259" s="319">
        <v>5</v>
      </c>
      <c r="M259" s="319">
        <v>0</v>
      </c>
      <c r="N259" s="319">
        <f t="shared" si="41"/>
        <v>20</v>
      </c>
      <c r="O259" s="319">
        <v>25</v>
      </c>
      <c r="P259" s="319">
        <v>5</v>
      </c>
      <c r="Q259" s="319">
        <v>0</v>
      </c>
      <c r="R259" s="319">
        <f>SUM(O259:Q259)</f>
        <v>30</v>
      </c>
      <c r="S259" s="319">
        <v>24</v>
      </c>
      <c r="T259" s="319">
        <v>1</v>
      </c>
      <c r="U259" s="319">
        <v>0</v>
      </c>
      <c r="V259" s="320">
        <f>SUM(S259:U259)</f>
        <v>25</v>
      </c>
    </row>
    <row r="260" spans="1:22" ht="30" x14ac:dyDescent="0.25">
      <c r="A260" s="552"/>
      <c r="B260" s="552"/>
      <c r="C260" s="552"/>
      <c r="D260" s="552"/>
      <c r="E260" s="552"/>
      <c r="F260" s="552"/>
      <c r="G260" s="552"/>
      <c r="H260" s="584"/>
      <c r="I260" s="552"/>
      <c r="J260" s="318" t="s">
        <v>241</v>
      </c>
      <c r="K260" s="319">
        <v>11</v>
      </c>
      <c r="L260" s="319">
        <v>9</v>
      </c>
      <c r="M260" s="319">
        <v>0</v>
      </c>
      <c r="N260" s="319">
        <f t="shared" si="41"/>
        <v>20</v>
      </c>
      <c r="O260" s="319">
        <v>11</v>
      </c>
      <c r="P260" s="319">
        <v>9</v>
      </c>
      <c r="Q260" s="319">
        <v>0</v>
      </c>
      <c r="R260" s="319">
        <f>SUM(O260:Q260)</f>
        <v>20</v>
      </c>
      <c r="S260" s="319">
        <v>10</v>
      </c>
      <c r="T260" s="319">
        <v>4</v>
      </c>
      <c r="U260" s="319">
        <v>0</v>
      </c>
      <c r="V260" s="320">
        <f>SUM(S260:U260)</f>
        <v>14</v>
      </c>
    </row>
    <row r="261" spans="1:22" ht="45" x14ac:dyDescent="0.25">
      <c r="A261" s="552"/>
      <c r="B261" s="552"/>
      <c r="C261" s="552"/>
      <c r="D261" s="552"/>
      <c r="E261" s="552"/>
      <c r="F261" s="552"/>
      <c r="G261" s="552"/>
      <c r="H261" s="584"/>
      <c r="I261" s="552"/>
      <c r="J261" s="323" t="s">
        <v>242</v>
      </c>
      <c r="K261" s="324">
        <f>SUM(K256:K260)</f>
        <v>65</v>
      </c>
      <c r="L261" s="324">
        <f>SUM(L256:L260)</f>
        <v>47</v>
      </c>
      <c r="M261" s="324">
        <v>0</v>
      </c>
      <c r="N261" s="333">
        <v>112</v>
      </c>
      <c r="O261" s="324">
        <f>SUM(O256:O260)</f>
        <v>90</v>
      </c>
      <c r="P261" s="324">
        <f>SUM(P256:P260)</f>
        <v>54</v>
      </c>
      <c r="Q261" s="324">
        <f>SUM(Q256:Q260)</f>
        <v>0</v>
      </c>
      <c r="R261" s="333">
        <v>144</v>
      </c>
      <c r="S261" s="324">
        <f>SUM(S256:S260)</f>
        <v>98</v>
      </c>
      <c r="T261" s="324">
        <f>SUM(T256:T260)</f>
        <v>37</v>
      </c>
      <c r="U261" s="324">
        <v>0</v>
      </c>
      <c r="V261" s="335">
        <v>135</v>
      </c>
    </row>
    <row r="262" spans="1:22" x14ac:dyDescent="0.25">
      <c r="A262" s="552"/>
      <c r="B262" s="552"/>
      <c r="C262" s="552"/>
      <c r="D262" s="552"/>
      <c r="E262" s="552"/>
      <c r="F262" s="552"/>
      <c r="G262" s="552"/>
      <c r="H262" s="584"/>
      <c r="I262" s="552" t="s">
        <v>18</v>
      </c>
      <c r="J262" s="318" t="s">
        <v>19</v>
      </c>
      <c r="K262" s="319">
        <v>65</v>
      </c>
      <c r="L262" s="319">
        <v>47</v>
      </c>
      <c r="M262" s="319">
        <v>0</v>
      </c>
      <c r="N262" s="319">
        <f>SUM(K262:M262)</f>
        <v>112</v>
      </c>
      <c r="O262" s="319">
        <v>90</v>
      </c>
      <c r="P262" s="319">
        <v>54</v>
      </c>
      <c r="Q262" s="319">
        <v>0</v>
      </c>
      <c r="R262" s="319">
        <f>SUM(O262:Q262)</f>
        <v>144</v>
      </c>
      <c r="S262" s="319">
        <v>98</v>
      </c>
      <c r="T262" s="319">
        <v>37</v>
      </c>
      <c r="U262" s="319">
        <v>0</v>
      </c>
      <c r="V262" s="320">
        <f>SUM(S262:U262)</f>
        <v>135</v>
      </c>
    </row>
    <row r="263" spans="1:22" x14ac:dyDescent="0.25">
      <c r="A263" s="552"/>
      <c r="B263" s="552"/>
      <c r="C263" s="552"/>
      <c r="D263" s="552"/>
      <c r="E263" s="552"/>
      <c r="F263" s="552"/>
      <c r="G263" s="552"/>
      <c r="H263" s="584"/>
      <c r="I263" s="552"/>
      <c r="J263" s="318" t="s">
        <v>22</v>
      </c>
      <c r="K263" s="319">
        <v>0</v>
      </c>
      <c r="L263" s="319">
        <v>0</v>
      </c>
      <c r="M263" s="319">
        <v>0</v>
      </c>
      <c r="N263" s="319">
        <v>0</v>
      </c>
      <c r="O263" s="319">
        <v>0</v>
      </c>
      <c r="P263" s="319">
        <v>0</v>
      </c>
      <c r="Q263" s="319">
        <v>0</v>
      </c>
      <c r="R263" s="319">
        <v>0</v>
      </c>
      <c r="S263" s="319">
        <v>0</v>
      </c>
      <c r="T263" s="319">
        <v>0</v>
      </c>
      <c r="U263" s="319">
        <v>0</v>
      </c>
      <c r="V263" s="320">
        <v>0</v>
      </c>
    </row>
    <row r="264" spans="1:22" x14ac:dyDescent="0.25">
      <c r="A264" s="552"/>
      <c r="B264" s="552"/>
      <c r="C264" s="552"/>
      <c r="D264" s="552"/>
      <c r="E264" s="552"/>
      <c r="F264" s="552"/>
      <c r="G264" s="552"/>
      <c r="H264" s="584"/>
      <c r="I264" s="552" t="s">
        <v>20</v>
      </c>
      <c r="J264" s="318" t="s">
        <v>42</v>
      </c>
      <c r="K264" s="319">
        <v>11</v>
      </c>
      <c r="L264" s="319">
        <v>9</v>
      </c>
      <c r="M264" s="319">
        <v>0</v>
      </c>
      <c r="N264" s="319">
        <f>SUM(K264:M264)</f>
        <v>20</v>
      </c>
      <c r="O264" s="319">
        <v>11</v>
      </c>
      <c r="P264" s="319">
        <v>9</v>
      </c>
      <c r="Q264" s="319">
        <v>0</v>
      </c>
      <c r="R264" s="319">
        <f>SUM(O264:Q264)</f>
        <v>20</v>
      </c>
      <c r="S264" s="319">
        <v>0</v>
      </c>
      <c r="T264" s="319">
        <v>1</v>
      </c>
      <c r="U264" s="319">
        <v>0</v>
      </c>
      <c r="V264" s="320">
        <v>1</v>
      </c>
    </row>
    <row r="265" spans="1:22" ht="30" x14ac:dyDescent="0.25">
      <c r="A265" s="552"/>
      <c r="B265" s="552"/>
      <c r="C265" s="552"/>
      <c r="D265" s="552"/>
      <c r="E265" s="552"/>
      <c r="F265" s="552"/>
      <c r="G265" s="552"/>
      <c r="H265" s="584"/>
      <c r="I265" s="552"/>
      <c r="J265" s="318" t="s">
        <v>21</v>
      </c>
      <c r="K265" s="319">
        <v>0</v>
      </c>
      <c r="L265" s="319">
        <v>0</v>
      </c>
      <c r="M265" s="319">
        <v>0</v>
      </c>
      <c r="N265" s="319">
        <v>0</v>
      </c>
      <c r="O265" s="319">
        <v>0</v>
      </c>
      <c r="P265" s="319">
        <v>0</v>
      </c>
      <c r="Q265" s="319">
        <v>0</v>
      </c>
      <c r="R265" s="319">
        <v>0</v>
      </c>
      <c r="S265" s="319">
        <v>0</v>
      </c>
      <c r="T265" s="319">
        <v>0</v>
      </c>
      <c r="U265" s="319">
        <v>0</v>
      </c>
      <c r="V265" s="320">
        <v>0</v>
      </c>
    </row>
    <row r="266" spans="1:22" ht="30" x14ac:dyDescent="0.25">
      <c r="A266" s="552"/>
      <c r="B266" s="552"/>
      <c r="C266" s="552"/>
      <c r="D266" s="552"/>
      <c r="E266" s="552"/>
      <c r="F266" s="552"/>
      <c r="G266" s="552"/>
      <c r="H266" s="568"/>
      <c r="I266" s="552"/>
      <c r="J266" s="318" t="s">
        <v>243</v>
      </c>
      <c r="K266" s="319">
        <v>3</v>
      </c>
      <c r="L266" s="319">
        <v>3</v>
      </c>
      <c r="M266" s="319">
        <v>0</v>
      </c>
      <c r="N266" s="319">
        <f>SUM(K266:M266)</f>
        <v>6</v>
      </c>
      <c r="O266" s="319">
        <v>0</v>
      </c>
      <c r="P266" s="319">
        <v>0</v>
      </c>
      <c r="Q266" s="319">
        <v>0</v>
      </c>
      <c r="R266" s="319">
        <v>0</v>
      </c>
      <c r="S266" s="319">
        <v>0</v>
      </c>
      <c r="T266" s="319">
        <v>0</v>
      </c>
      <c r="U266" s="319">
        <v>0</v>
      </c>
      <c r="V266" s="320">
        <v>0</v>
      </c>
    </row>
    <row r="267" spans="1:22" ht="25.5" x14ac:dyDescent="0.25">
      <c r="A267" s="552"/>
      <c r="B267" s="552"/>
      <c r="C267" s="552"/>
      <c r="D267" s="552"/>
      <c r="E267" s="552"/>
      <c r="F267" s="552" t="s">
        <v>272</v>
      </c>
      <c r="G267" s="552" t="s">
        <v>23</v>
      </c>
      <c r="H267" s="567">
        <v>250</v>
      </c>
      <c r="I267" s="552" t="s">
        <v>17</v>
      </c>
      <c r="J267" s="328" t="s">
        <v>237</v>
      </c>
      <c r="K267" s="316">
        <v>0</v>
      </c>
      <c r="L267" s="316">
        <v>0</v>
      </c>
      <c r="M267" s="316">
        <v>0</v>
      </c>
      <c r="N267" s="316">
        <v>0</v>
      </c>
      <c r="O267" s="316">
        <v>0</v>
      </c>
      <c r="P267" s="316">
        <v>0</v>
      </c>
      <c r="Q267" s="316">
        <v>0</v>
      </c>
      <c r="R267" s="316">
        <f>SUM(O267:Q267)</f>
        <v>0</v>
      </c>
      <c r="S267" s="316">
        <f>SUM(P267:R267)</f>
        <v>0</v>
      </c>
      <c r="T267" s="316">
        <f>SUM(Q267:S267)</f>
        <v>0</v>
      </c>
      <c r="U267" s="329">
        <v>0</v>
      </c>
      <c r="V267" s="317">
        <f>SUM(S267:U267)</f>
        <v>0</v>
      </c>
    </row>
    <row r="268" spans="1:22" ht="30" x14ac:dyDescent="0.25">
      <c r="A268" s="552"/>
      <c r="B268" s="552"/>
      <c r="C268" s="552"/>
      <c r="D268" s="552"/>
      <c r="E268" s="552"/>
      <c r="F268" s="552"/>
      <c r="G268" s="552"/>
      <c r="H268" s="584"/>
      <c r="I268" s="552"/>
      <c r="J268" s="330" t="s">
        <v>238</v>
      </c>
      <c r="K268" s="319">
        <v>0</v>
      </c>
      <c r="L268" s="319">
        <v>0</v>
      </c>
      <c r="M268" s="319">
        <v>0</v>
      </c>
      <c r="N268" s="319">
        <f>SUM(K268:M268)</f>
        <v>0</v>
      </c>
      <c r="O268" s="319">
        <v>0</v>
      </c>
      <c r="P268" s="319">
        <v>0</v>
      </c>
      <c r="Q268" s="319">
        <v>0</v>
      </c>
      <c r="R268" s="319">
        <f t="shared" ref="R268:T271" si="42">SUM(O268:Q268)</f>
        <v>0</v>
      </c>
      <c r="S268" s="319">
        <f t="shared" si="42"/>
        <v>0</v>
      </c>
      <c r="T268" s="319">
        <f t="shared" si="42"/>
        <v>0</v>
      </c>
      <c r="U268" s="331">
        <v>0</v>
      </c>
      <c r="V268" s="320">
        <f>SUM(S268:U268)</f>
        <v>0</v>
      </c>
    </row>
    <row r="269" spans="1:22" ht="30" x14ac:dyDescent="0.25">
      <c r="A269" s="552"/>
      <c r="B269" s="552"/>
      <c r="C269" s="552"/>
      <c r="D269" s="552"/>
      <c r="E269" s="552"/>
      <c r="F269" s="552"/>
      <c r="G269" s="552"/>
      <c r="H269" s="584"/>
      <c r="I269" s="552"/>
      <c r="J269" s="330" t="s">
        <v>239</v>
      </c>
      <c r="K269" s="319">
        <v>0</v>
      </c>
      <c r="L269" s="319">
        <v>0</v>
      </c>
      <c r="M269" s="319">
        <v>0</v>
      </c>
      <c r="N269" s="319">
        <f>SUM(K269:M269)</f>
        <v>0</v>
      </c>
      <c r="O269" s="319">
        <v>0</v>
      </c>
      <c r="P269" s="319">
        <v>0</v>
      </c>
      <c r="Q269" s="319">
        <v>0</v>
      </c>
      <c r="R269" s="319">
        <f t="shared" si="42"/>
        <v>0</v>
      </c>
      <c r="S269" s="319">
        <f t="shared" si="42"/>
        <v>0</v>
      </c>
      <c r="T269" s="319">
        <f t="shared" si="42"/>
        <v>0</v>
      </c>
      <c r="U269" s="331">
        <v>0</v>
      </c>
      <c r="V269" s="320">
        <f>SUM(S269:U269)</f>
        <v>0</v>
      </c>
    </row>
    <row r="270" spans="1:22" ht="30" x14ac:dyDescent="0.25">
      <c r="A270" s="552"/>
      <c r="B270" s="552"/>
      <c r="C270" s="552"/>
      <c r="D270" s="552"/>
      <c r="E270" s="552"/>
      <c r="F270" s="552"/>
      <c r="G270" s="552"/>
      <c r="H270" s="584"/>
      <c r="I270" s="552"/>
      <c r="J270" s="330" t="s">
        <v>240</v>
      </c>
      <c r="K270" s="319">
        <v>0</v>
      </c>
      <c r="L270" s="319">
        <v>0</v>
      </c>
      <c r="M270" s="319">
        <v>0</v>
      </c>
      <c r="N270" s="319">
        <f>SUM(K270:M270)</f>
        <v>0</v>
      </c>
      <c r="O270" s="319">
        <v>0</v>
      </c>
      <c r="P270" s="319">
        <v>0</v>
      </c>
      <c r="Q270" s="319">
        <v>0</v>
      </c>
      <c r="R270" s="319">
        <f t="shared" si="42"/>
        <v>0</v>
      </c>
      <c r="S270" s="319">
        <f t="shared" si="42"/>
        <v>0</v>
      </c>
      <c r="T270" s="319">
        <f t="shared" si="42"/>
        <v>0</v>
      </c>
      <c r="U270" s="331">
        <v>0</v>
      </c>
      <c r="V270" s="320">
        <f>SUM(S270:U270)</f>
        <v>0</v>
      </c>
    </row>
    <row r="271" spans="1:22" ht="30" x14ac:dyDescent="0.25">
      <c r="A271" s="552"/>
      <c r="B271" s="552"/>
      <c r="C271" s="552"/>
      <c r="D271" s="552"/>
      <c r="E271" s="552"/>
      <c r="F271" s="552"/>
      <c r="G271" s="552"/>
      <c r="H271" s="584"/>
      <c r="I271" s="552"/>
      <c r="J271" s="330" t="s">
        <v>241</v>
      </c>
      <c r="K271" s="319">
        <v>0</v>
      </c>
      <c r="L271" s="319">
        <v>0</v>
      </c>
      <c r="M271" s="319">
        <v>0</v>
      </c>
      <c r="N271" s="319">
        <f>SUM(K271:M271)</f>
        <v>0</v>
      </c>
      <c r="O271" s="319">
        <v>0</v>
      </c>
      <c r="P271" s="319">
        <v>0</v>
      </c>
      <c r="Q271" s="319">
        <v>0</v>
      </c>
      <c r="R271" s="319">
        <f t="shared" si="42"/>
        <v>0</v>
      </c>
      <c r="S271" s="319">
        <f t="shared" si="42"/>
        <v>0</v>
      </c>
      <c r="T271" s="319">
        <f t="shared" si="42"/>
        <v>0</v>
      </c>
      <c r="U271" s="331">
        <v>0</v>
      </c>
      <c r="V271" s="320">
        <f>SUM(S271:U271)</f>
        <v>0</v>
      </c>
    </row>
    <row r="272" spans="1:22" ht="45" x14ac:dyDescent="0.25">
      <c r="A272" s="552"/>
      <c r="B272" s="552"/>
      <c r="C272" s="552"/>
      <c r="D272" s="552"/>
      <c r="E272" s="552"/>
      <c r="F272" s="552"/>
      <c r="G272" s="552"/>
      <c r="H272" s="584"/>
      <c r="I272" s="552"/>
      <c r="J272" s="332" t="s">
        <v>242</v>
      </c>
      <c r="K272" s="324">
        <f>SUM(K267:K271)</f>
        <v>0</v>
      </c>
      <c r="L272" s="324">
        <f>SUM(L267:L271)</f>
        <v>0</v>
      </c>
      <c r="M272" s="324">
        <v>0</v>
      </c>
      <c r="N272" s="333">
        <v>0</v>
      </c>
      <c r="O272" s="324">
        <f>SUM(O267:O271)</f>
        <v>0</v>
      </c>
      <c r="P272" s="324">
        <f>SUM(P267:P271)</f>
        <v>0</v>
      </c>
      <c r="Q272" s="324">
        <f>SUM(Q267:Q271)</f>
        <v>0</v>
      </c>
      <c r="R272" s="333">
        <v>0</v>
      </c>
      <c r="S272" s="324">
        <f>SUM(S267:S271)</f>
        <v>0</v>
      </c>
      <c r="T272" s="324">
        <f>SUM(T267:T271)</f>
        <v>0</v>
      </c>
      <c r="U272" s="334">
        <v>0</v>
      </c>
      <c r="V272" s="335">
        <v>0</v>
      </c>
    </row>
    <row r="273" spans="1:22" x14ac:dyDescent="0.25">
      <c r="A273" s="552"/>
      <c r="B273" s="552"/>
      <c r="C273" s="552"/>
      <c r="D273" s="552"/>
      <c r="E273" s="552"/>
      <c r="F273" s="552"/>
      <c r="G273" s="552"/>
      <c r="H273" s="584"/>
      <c r="I273" s="552" t="s">
        <v>18</v>
      </c>
      <c r="J273" s="330" t="s">
        <v>19</v>
      </c>
      <c r="K273" s="319">
        <v>0</v>
      </c>
      <c r="L273" s="319">
        <v>0</v>
      </c>
      <c r="M273" s="319">
        <v>0</v>
      </c>
      <c r="N273" s="319">
        <v>0</v>
      </c>
      <c r="O273" s="319">
        <v>0</v>
      </c>
      <c r="P273" s="319">
        <v>0</v>
      </c>
      <c r="Q273" s="319">
        <v>0</v>
      </c>
      <c r="R273" s="319">
        <f>SUM(O273:Q273)</f>
        <v>0</v>
      </c>
      <c r="S273" s="319">
        <f>SUM(P273:R273)</f>
        <v>0</v>
      </c>
      <c r="T273" s="319">
        <f t="shared" ref="T273:V273" si="43">SUM(Q273:S273)</f>
        <v>0</v>
      </c>
      <c r="U273" s="336">
        <f t="shared" si="43"/>
        <v>0</v>
      </c>
      <c r="V273" s="320">
        <f t="shared" si="43"/>
        <v>0</v>
      </c>
    </row>
    <row r="274" spans="1:22" x14ac:dyDescent="0.25">
      <c r="A274" s="552"/>
      <c r="B274" s="552"/>
      <c r="C274" s="552"/>
      <c r="D274" s="552"/>
      <c r="E274" s="552"/>
      <c r="F274" s="552"/>
      <c r="G274" s="552"/>
      <c r="H274" s="584"/>
      <c r="I274" s="552"/>
      <c r="J274" s="330" t="s">
        <v>22</v>
      </c>
      <c r="K274" s="319">
        <v>0</v>
      </c>
      <c r="L274" s="319">
        <v>0</v>
      </c>
      <c r="M274" s="319">
        <v>0</v>
      </c>
      <c r="N274" s="319">
        <v>0</v>
      </c>
      <c r="O274" s="319">
        <v>0</v>
      </c>
      <c r="P274" s="319">
        <v>0</v>
      </c>
      <c r="Q274" s="319">
        <v>0</v>
      </c>
      <c r="R274" s="319">
        <v>0</v>
      </c>
      <c r="S274" s="319">
        <v>0</v>
      </c>
      <c r="T274" s="319">
        <v>0</v>
      </c>
      <c r="U274" s="331">
        <v>0</v>
      </c>
      <c r="V274" s="320">
        <v>0</v>
      </c>
    </row>
    <row r="275" spans="1:22" x14ac:dyDescent="0.25">
      <c r="A275" s="552"/>
      <c r="B275" s="552"/>
      <c r="C275" s="552"/>
      <c r="D275" s="552"/>
      <c r="E275" s="552"/>
      <c r="F275" s="552"/>
      <c r="G275" s="552"/>
      <c r="H275" s="584"/>
      <c r="I275" s="552" t="s">
        <v>20</v>
      </c>
      <c r="J275" s="330" t="s">
        <v>42</v>
      </c>
      <c r="K275" s="319">
        <v>0</v>
      </c>
      <c r="L275" s="319">
        <v>0</v>
      </c>
      <c r="M275" s="319">
        <v>0</v>
      </c>
      <c r="N275" s="319">
        <f>SUM(K275:M275)</f>
        <v>0</v>
      </c>
      <c r="O275" s="319">
        <v>0</v>
      </c>
      <c r="P275" s="319">
        <v>0</v>
      </c>
      <c r="Q275" s="319">
        <v>0</v>
      </c>
      <c r="R275" s="319">
        <f>SUM(O275:Q275)</f>
        <v>0</v>
      </c>
      <c r="S275" s="319">
        <v>0</v>
      </c>
      <c r="T275" s="319">
        <v>0</v>
      </c>
      <c r="U275" s="331">
        <v>0</v>
      </c>
      <c r="V275" s="320">
        <v>0</v>
      </c>
    </row>
    <row r="276" spans="1:22" ht="30" x14ac:dyDescent="0.25">
      <c r="A276" s="552"/>
      <c r="B276" s="552"/>
      <c r="C276" s="552"/>
      <c r="D276" s="552"/>
      <c r="E276" s="552"/>
      <c r="F276" s="552"/>
      <c r="G276" s="552"/>
      <c r="H276" s="584"/>
      <c r="I276" s="552"/>
      <c r="J276" s="330" t="s">
        <v>21</v>
      </c>
      <c r="K276" s="319">
        <v>0</v>
      </c>
      <c r="L276" s="319">
        <v>0</v>
      </c>
      <c r="M276" s="319">
        <v>0</v>
      </c>
      <c r="N276" s="319">
        <v>0</v>
      </c>
      <c r="O276" s="319">
        <v>0</v>
      </c>
      <c r="P276" s="319">
        <v>0</v>
      </c>
      <c r="Q276" s="319">
        <v>0</v>
      </c>
      <c r="R276" s="319">
        <v>0</v>
      </c>
      <c r="S276" s="319">
        <v>0</v>
      </c>
      <c r="T276" s="319">
        <v>0</v>
      </c>
      <c r="U276" s="331">
        <v>0</v>
      </c>
      <c r="V276" s="320">
        <v>0</v>
      </c>
    </row>
    <row r="277" spans="1:22" ht="30" x14ac:dyDescent="0.25">
      <c r="A277" s="552"/>
      <c r="B277" s="552"/>
      <c r="C277" s="552"/>
      <c r="D277" s="552"/>
      <c r="E277" s="552"/>
      <c r="F277" s="552"/>
      <c r="G277" s="552"/>
      <c r="H277" s="568"/>
      <c r="I277" s="552"/>
      <c r="J277" s="330" t="s">
        <v>243</v>
      </c>
      <c r="K277" s="319">
        <v>0</v>
      </c>
      <c r="L277" s="319">
        <v>0</v>
      </c>
      <c r="M277" s="319">
        <v>0</v>
      </c>
      <c r="N277" s="319">
        <f>SUM(K277:M277)</f>
        <v>0</v>
      </c>
      <c r="O277" s="319">
        <v>0</v>
      </c>
      <c r="P277" s="319">
        <v>0</v>
      </c>
      <c r="Q277" s="319">
        <v>0</v>
      </c>
      <c r="R277" s="319">
        <v>0</v>
      </c>
      <c r="S277" s="319">
        <v>0</v>
      </c>
      <c r="T277" s="319">
        <v>0</v>
      </c>
      <c r="U277" s="319">
        <v>0</v>
      </c>
      <c r="V277" s="320">
        <v>0</v>
      </c>
    </row>
    <row r="278" spans="1:22" ht="25.5" x14ac:dyDescent="0.25">
      <c r="A278" s="552"/>
      <c r="B278" s="552"/>
      <c r="C278" s="552"/>
      <c r="D278" s="552"/>
      <c r="E278" s="552"/>
      <c r="F278" s="552" t="s">
        <v>273</v>
      </c>
      <c r="G278" s="552" t="s">
        <v>23</v>
      </c>
      <c r="H278" s="567">
        <v>100</v>
      </c>
      <c r="I278" s="552" t="s">
        <v>17</v>
      </c>
      <c r="J278" s="328" t="s">
        <v>237</v>
      </c>
      <c r="K278" s="319">
        <v>0</v>
      </c>
      <c r="L278" s="319">
        <v>0</v>
      </c>
      <c r="M278" s="319">
        <v>0</v>
      </c>
      <c r="N278" s="319">
        <v>0</v>
      </c>
      <c r="O278" s="319">
        <v>0</v>
      </c>
      <c r="P278" s="319">
        <v>0</v>
      </c>
      <c r="Q278" s="319">
        <v>0</v>
      </c>
      <c r="R278" s="319">
        <f>SUM(O278:Q278)</f>
        <v>0</v>
      </c>
      <c r="S278" s="319">
        <f>SUM(P278:R278)</f>
        <v>0</v>
      </c>
      <c r="T278" s="319">
        <f>SUM(Q278:S278)</f>
        <v>0</v>
      </c>
      <c r="U278" s="329">
        <v>0</v>
      </c>
      <c r="V278" s="317">
        <f>SUM(S278:U278)</f>
        <v>0</v>
      </c>
    </row>
    <row r="279" spans="1:22" ht="30" x14ac:dyDescent="0.25">
      <c r="A279" s="552"/>
      <c r="B279" s="552"/>
      <c r="C279" s="552"/>
      <c r="D279" s="552"/>
      <c r="E279" s="552"/>
      <c r="F279" s="552"/>
      <c r="G279" s="552"/>
      <c r="H279" s="584"/>
      <c r="I279" s="552"/>
      <c r="J279" s="330" t="s">
        <v>238</v>
      </c>
      <c r="K279" s="319">
        <v>0</v>
      </c>
      <c r="L279" s="319">
        <v>0</v>
      </c>
      <c r="M279" s="319">
        <v>0</v>
      </c>
      <c r="N279" s="319">
        <f>SUM(K279:M279)</f>
        <v>0</v>
      </c>
      <c r="O279" s="319">
        <v>0</v>
      </c>
      <c r="P279" s="319">
        <v>0</v>
      </c>
      <c r="Q279" s="319">
        <v>0</v>
      </c>
      <c r="R279" s="319">
        <f t="shared" ref="R279:T282" si="44">SUM(O279:Q279)</f>
        <v>0</v>
      </c>
      <c r="S279" s="319">
        <f t="shared" si="44"/>
        <v>0</v>
      </c>
      <c r="T279" s="319">
        <f t="shared" si="44"/>
        <v>0</v>
      </c>
      <c r="U279" s="331">
        <v>0</v>
      </c>
      <c r="V279" s="320">
        <f>SUM(S279:U279)</f>
        <v>0</v>
      </c>
    </row>
    <row r="280" spans="1:22" ht="30" x14ac:dyDescent="0.25">
      <c r="A280" s="552"/>
      <c r="B280" s="552"/>
      <c r="C280" s="552"/>
      <c r="D280" s="552"/>
      <c r="E280" s="552"/>
      <c r="F280" s="552"/>
      <c r="G280" s="552"/>
      <c r="H280" s="584"/>
      <c r="I280" s="552"/>
      <c r="J280" s="330" t="s">
        <v>239</v>
      </c>
      <c r="K280" s="319">
        <v>0</v>
      </c>
      <c r="L280" s="319">
        <v>0</v>
      </c>
      <c r="M280" s="319">
        <v>0</v>
      </c>
      <c r="N280" s="319">
        <f>SUM(K280:M280)</f>
        <v>0</v>
      </c>
      <c r="O280" s="319">
        <v>0</v>
      </c>
      <c r="P280" s="319">
        <v>0</v>
      </c>
      <c r="Q280" s="319">
        <v>0</v>
      </c>
      <c r="R280" s="319">
        <f t="shared" si="44"/>
        <v>0</v>
      </c>
      <c r="S280" s="319">
        <f t="shared" si="44"/>
        <v>0</v>
      </c>
      <c r="T280" s="319">
        <f t="shared" si="44"/>
        <v>0</v>
      </c>
      <c r="U280" s="331">
        <v>0</v>
      </c>
      <c r="V280" s="320">
        <f>SUM(S280:U280)</f>
        <v>0</v>
      </c>
    </row>
    <row r="281" spans="1:22" ht="30" x14ac:dyDescent="0.25">
      <c r="A281" s="552"/>
      <c r="B281" s="552"/>
      <c r="C281" s="552"/>
      <c r="D281" s="552"/>
      <c r="E281" s="552"/>
      <c r="F281" s="552"/>
      <c r="G281" s="552"/>
      <c r="H281" s="584"/>
      <c r="I281" s="552"/>
      <c r="J281" s="330" t="s">
        <v>240</v>
      </c>
      <c r="K281" s="319">
        <v>0</v>
      </c>
      <c r="L281" s="319">
        <v>0</v>
      </c>
      <c r="M281" s="319">
        <v>0</v>
      </c>
      <c r="N281" s="319">
        <f>SUM(K281:M281)</f>
        <v>0</v>
      </c>
      <c r="O281" s="319">
        <v>0</v>
      </c>
      <c r="P281" s="319">
        <v>0</v>
      </c>
      <c r="Q281" s="319">
        <v>0</v>
      </c>
      <c r="R281" s="319">
        <f t="shared" si="44"/>
        <v>0</v>
      </c>
      <c r="S281" s="319">
        <f t="shared" si="44"/>
        <v>0</v>
      </c>
      <c r="T281" s="319">
        <f t="shared" si="44"/>
        <v>0</v>
      </c>
      <c r="U281" s="331">
        <v>0</v>
      </c>
      <c r="V281" s="320">
        <f>SUM(S281:U281)</f>
        <v>0</v>
      </c>
    </row>
    <row r="282" spans="1:22" ht="30" x14ac:dyDescent="0.25">
      <c r="A282" s="552"/>
      <c r="B282" s="552"/>
      <c r="C282" s="552"/>
      <c r="D282" s="552"/>
      <c r="E282" s="552"/>
      <c r="F282" s="552"/>
      <c r="G282" s="552"/>
      <c r="H282" s="584"/>
      <c r="I282" s="552"/>
      <c r="J282" s="330" t="s">
        <v>241</v>
      </c>
      <c r="K282" s="319">
        <v>0</v>
      </c>
      <c r="L282" s="319">
        <v>0</v>
      </c>
      <c r="M282" s="319">
        <v>0</v>
      </c>
      <c r="N282" s="319">
        <f>SUM(K282:M282)</f>
        <v>0</v>
      </c>
      <c r="O282" s="319">
        <v>0</v>
      </c>
      <c r="P282" s="319">
        <v>0</v>
      </c>
      <c r="Q282" s="319">
        <v>0</v>
      </c>
      <c r="R282" s="319">
        <f t="shared" si="44"/>
        <v>0</v>
      </c>
      <c r="S282" s="319">
        <f t="shared" si="44"/>
        <v>0</v>
      </c>
      <c r="T282" s="319">
        <f t="shared" si="44"/>
        <v>0</v>
      </c>
      <c r="U282" s="331">
        <v>0</v>
      </c>
      <c r="V282" s="320">
        <f>SUM(S282:U282)</f>
        <v>0</v>
      </c>
    </row>
    <row r="283" spans="1:22" ht="45" x14ac:dyDescent="0.25">
      <c r="A283" s="552"/>
      <c r="B283" s="552"/>
      <c r="C283" s="552"/>
      <c r="D283" s="552"/>
      <c r="E283" s="552"/>
      <c r="F283" s="552"/>
      <c r="G283" s="552"/>
      <c r="H283" s="584"/>
      <c r="I283" s="552"/>
      <c r="J283" s="332" t="s">
        <v>242</v>
      </c>
      <c r="K283" s="324">
        <f>SUM(K278:K282)</f>
        <v>0</v>
      </c>
      <c r="L283" s="324">
        <f>SUM(L278:L282)</f>
        <v>0</v>
      </c>
      <c r="M283" s="324">
        <v>0</v>
      </c>
      <c r="N283" s="333">
        <v>0</v>
      </c>
      <c r="O283" s="324">
        <f>SUM(O278:O282)</f>
        <v>0</v>
      </c>
      <c r="P283" s="324">
        <f>SUM(P278:P282)</f>
        <v>0</v>
      </c>
      <c r="Q283" s="324">
        <f>SUM(Q278:Q282)</f>
        <v>0</v>
      </c>
      <c r="R283" s="333">
        <v>0</v>
      </c>
      <c r="S283" s="324">
        <f>SUM(S278:S282)</f>
        <v>0</v>
      </c>
      <c r="T283" s="324">
        <f>SUM(T278:T282)</f>
        <v>0</v>
      </c>
      <c r="U283" s="334">
        <v>0</v>
      </c>
      <c r="V283" s="335">
        <v>0</v>
      </c>
    </row>
    <row r="284" spans="1:22" x14ac:dyDescent="0.25">
      <c r="A284" s="552"/>
      <c r="B284" s="552"/>
      <c r="C284" s="552"/>
      <c r="D284" s="552"/>
      <c r="E284" s="552"/>
      <c r="F284" s="552"/>
      <c r="G284" s="552"/>
      <c r="H284" s="584"/>
      <c r="I284" s="552" t="s">
        <v>18</v>
      </c>
      <c r="J284" s="330" t="s">
        <v>19</v>
      </c>
      <c r="K284" s="319">
        <v>0</v>
      </c>
      <c r="L284" s="319">
        <v>0</v>
      </c>
      <c r="M284" s="319">
        <v>0</v>
      </c>
      <c r="N284" s="319">
        <v>0</v>
      </c>
      <c r="O284" s="319">
        <v>0</v>
      </c>
      <c r="P284" s="319">
        <v>0</v>
      </c>
      <c r="Q284" s="319">
        <v>0</v>
      </c>
      <c r="R284" s="319">
        <f>SUM(O284:Q284)</f>
        <v>0</v>
      </c>
      <c r="S284" s="319">
        <f>SUM(P284:R284)</f>
        <v>0</v>
      </c>
      <c r="T284" s="319">
        <f t="shared" ref="T284:V284" si="45">SUM(Q284:S284)</f>
        <v>0</v>
      </c>
      <c r="U284" s="336">
        <f t="shared" si="45"/>
        <v>0</v>
      </c>
      <c r="V284" s="320">
        <f t="shared" si="45"/>
        <v>0</v>
      </c>
    </row>
    <row r="285" spans="1:22" x14ac:dyDescent="0.25">
      <c r="A285" s="552"/>
      <c r="B285" s="552"/>
      <c r="C285" s="552"/>
      <c r="D285" s="552"/>
      <c r="E285" s="552"/>
      <c r="F285" s="552"/>
      <c r="G285" s="552"/>
      <c r="H285" s="584"/>
      <c r="I285" s="552"/>
      <c r="J285" s="330" t="s">
        <v>22</v>
      </c>
      <c r="K285" s="319">
        <v>0</v>
      </c>
      <c r="L285" s="319">
        <v>0</v>
      </c>
      <c r="M285" s="319">
        <v>0</v>
      </c>
      <c r="N285" s="319">
        <v>0</v>
      </c>
      <c r="O285" s="319">
        <v>0</v>
      </c>
      <c r="P285" s="319">
        <v>0</v>
      </c>
      <c r="Q285" s="319">
        <v>0</v>
      </c>
      <c r="R285" s="319">
        <v>0</v>
      </c>
      <c r="S285" s="319">
        <v>0</v>
      </c>
      <c r="T285" s="319">
        <v>0</v>
      </c>
      <c r="U285" s="331">
        <v>0</v>
      </c>
      <c r="V285" s="320">
        <v>0</v>
      </c>
    </row>
    <row r="286" spans="1:22" x14ac:dyDescent="0.25">
      <c r="A286" s="552"/>
      <c r="B286" s="552"/>
      <c r="C286" s="552"/>
      <c r="D286" s="552"/>
      <c r="E286" s="552"/>
      <c r="F286" s="552"/>
      <c r="G286" s="552"/>
      <c r="H286" s="584"/>
      <c r="I286" s="552" t="s">
        <v>20</v>
      </c>
      <c r="J286" s="330" t="s">
        <v>42</v>
      </c>
      <c r="K286" s="319">
        <v>0</v>
      </c>
      <c r="L286" s="319">
        <v>0</v>
      </c>
      <c r="M286" s="319">
        <v>0</v>
      </c>
      <c r="N286" s="319">
        <f>SUM(K286:M286)</f>
        <v>0</v>
      </c>
      <c r="O286" s="319">
        <v>0</v>
      </c>
      <c r="P286" s="319">
        <v>0</v>
      </c>
      <c r="Q286" s="319">
        <v>0</v>
      </c>
      <c r="R286" s="319">
        <f>SUM(O286:Q286)</f>
        <v>0</v>
      </c>
      <c r="S286" s="319">
        <v>0</v>
      </c>
      <c r="T286" s="319">
        <v>0</v>
      </c>
      <c r="U286" s="331">
        <v>0</v>
      </c>
      <c r="V286" s="320">
        <v>0</v>
      </c>
    </row>
    <row r="287" spans="1:22" ht="30" x14ac:dyDescent="0.25">
      <c r="A287" s="552"/>
      <c r="B287" s="552"/>
      <c r="C287" s="552"/>
      <c r="D287" s="552"/>
      <c r="E287" s="552"/>
      <c r="F287" s="552"/>
      <c r="G287" s="552"/>
      <c r="H287" s="584"/>
      <c r="I287" s="552"/>
      <c r="J287" s="330" t="s">
        <v>21</v>
      </c>
      <c r="K287" s="319">
        <v>0</v>
      </c>
      <c r="L287" s="319">
        <v>0</v>
      </c>
      <c r="M287" s="319">
        <v>0</v>
      </c>
      <c r="N287" s="319">
        <v>0</v>
      </c>
      <c r="O287" s="319">
        <v>0</v>
      </c>
      <c r="P287" s="319">
        <v>0</v>
      </c>
      <c r="Q287" s="319">
        <v>0</v>
      </c>
      <c r="R287" s="319">
        <v>0</v>
      </c>
      <c r="S287" s="319">
        <v>0</v>
      </c>
      <c r="T287" s="319">
        <v>0</v>
      </c>
      <c r="U287" s="331">
        <v>0</v>
      </c>
      <c r="V287" s="320">
        <v>0</v>
      </c>
    </row>
    <row r="288" spans="1:22" ht="30" x14ac:dyDescent="0.25">
      <c r="A288" s="552"/>
      <c r="B288" s="552"/>
      <c r="C288" s="552"/>
      <c r="D288" s="552"/>
      <c r="E288" s="552"/>
      <c r="F288" s="552"/>
      <c r="G288" s="552"/>
      <c r="H288" s="568"/>
      <c r="I288" s="552"/>
      <c r="J288" s="330" t="s">
        <v>243</v>
      </c>
      <c r="K288" s="319">
        <v>0</v>
      </c>
      <c r="L288" s="319">
        <v>0</v>
      </c>
      <c r="M288" s="319">
        <v>0</v>
      </c>
      <c r="N288" s="319">
        <f>SUM(K288:M288)</f>
        <v>0</v>
      </c>
      <c r="O288" s="319">
        <v>0</v>
      </c>
      <c r="P288" s="319">
        <v>0</v>
      </c>
      <c r="Q288" s="319">
        <v>0</v>
      </c>
      <c r="R288" s="319">
        <v>0</v>
      </c>
      <c r="S288" s="319">
        <v>0</v>
      </c>
      <c r="T288" s="319">
        <v>0</v>
      </c>
      <c r="U288" s="319">
        <v>0</v>
      </c>
      <c r="V288" s="320">
        <v>0</v>
      </c>
    </row>
    <row r="289" spans="1:22" ht="25.5" x14ac:dyDescent="0.25">
      <c r="A289" s="552"/>
      <c r="B289" s="552"/>
      <c r="C289" s="552"/>
      <c r="D289" s="552"/>
      <c r="E289" s="552"/>
      <c r="F289" s="552" t="s">
        <v>274</v>
      </c>
      <c r="G289" s="552" t="s">
        <v>23</v>
      </c>
      <c r="H289" s="567">
        <v>500</v>
      </c>
      <c r="I289" s="552" t="s">
        <v>17</v>
      </c>
      <c r="J289" s="328" t="s">
        <v>237</v>
      </c>
      <c r="K289" s="319">
        <v>0</v>
      </c>
      <c r="L289" s="319">
        <v>0</v>
      </c>
      <c r="M289" s="319">
        <v>0</v>
      </c>
      <c r="N289" s="319">
        <v>0</v>
      </c>
      <c r="O289" s="319">
        <v>0</v>
      </c>
      <c r="P289" s="319">
        <v>0</v>
      </c>
      <c r="Q289" s="319">
        <v>0</v>
      </c>
      <c r="R289" s="319">
        <f>SUM(O289:Q289)</f>
        <v>0</v>
      </c>
      <c r="S289" s="319">
        <f>SUM(P289:R289)</f>
        <v>0</v>
      </c>
      <c r="T289" s="319">
        <f>SUM(Q289:S289)</f>
        <v>0</v>
      </c>
      <c r="U289" s="329">
        <v>0</v>
      </c>
      <c r="V289" s="317">
        <f>SUM(S289:U289)</f>
        <v>0</v>
      </c>
    </row>
    <row r="290" spans="1:22" ht="30" x14ac:dyDescent="0.25">
      <c r="A290" s="552"/>
      <c r="B290" s="552"/>
      <c r="C290" s="552"/>
      <c r="D290" s="552"/>
      <c r="E290" s="552"/>
      <c r="F290" s="552"/>
      <c r="G290" s="552"/>
      <c r="H290" s="584"/>
      <c r="I290" s="552"/>
      <c r="J290" s="330" t="s">
        <v>238</v>
      </c>
      <c r="K290" s="319">
        <v>0</v>
      </c>
      <c r="L290" s="319">
        <v>0</v>
      </c>
      <c r="M290" s="319">
        <v>0</v>
      </c>
      <c r="N290" s="319">
        <f>SUM(K290:M290)</f>
        <v>0</v>
      </c>
      <c r="O290" s="319">
        <v>0</v>
      </c>
      <c r="P290" s="319">
        <v>0</v>
      </c>
      <c r="Q290" s="319">
        <v>0</v>
      </c>
      <c r="R290" s="319">
        <f t="shared" ref="R290:T293" si="46">SUM(O290:Q290)</f>
        <v>0</v>
      </c>
      <c r="S290" s="319">
        <f t="shared" si="46"/>
        <v>0</v>
      </c>
      <c r="T290" s="319">
        <f t="shared" si="46"/>
        <v>0</v>
      </c>
      <c r="U290" s="331">
        <v>0</v>
      </c>
      <c r="V290" s="320">
        <f>SUM(S290:U290)</f>
        <v>0</v>
      </c>
    </row>
    <row r="291" spans="1:22" ht="30" x14ac:dyDescent="0.25">
      <c r="A291" s="552"/>
      <c r="B291" s="552"/>
      <c r="C291" s="552"/>
      <c r="D291" s="552"/>
      <c r="E291" s="552"/>
      <c r="F291" s="552"/>
      <c r="G291" s="552"/>
      <c r="H291" s="584"/>
      <c r="I291" s="552"/>
      <c r="J291" s="330" t="s">
        <v>239</v>
      </c>
      <c r="K291" s="319">
        <v>0</v>
      </c>
      <c r="L291" s="319">
        <v>0</v>
      </c>
      <c r="M291" s="319">
        <v>0</v>
      </c>
      <c r="N291" s="319">
        <f>SUM(K291:M291)</f>
        <v>0</v>
      </c>
      <c r="O291" s="319">
        <v>0</v>
      </c>
      <c r="P291" s="319">
        <v>0</v>
      </c>
      <c r="Q291" s="319">
        <v>0</v>
      </c>
      <c r="R291" s="319">
        <f t="shared" si="46"/>
        <v>0</v>
      </c>
      <c r="S291" s="319">
        <f t="shared" si="46"/>
        <v>0</v>
      </c>
      <c r="T291" s="319">
        <f t="shared" si="46"/>
        <v>0</v>
      </c>
      <c r="U291" s="331">
        <v>0</v>
      </c>
      <c r="V291" s="320">
        <f>SUM(S291:U291)</f>
        <v>0</v>
      </c>
    </row>
    <row r="292" spans="1:22" ht="30" x14ac:dyDescent="0.25">
      <c r="A292" s="552"/>
      <c r="B292" s="552"/>
      <c r="C292" s="552"/>
      <c r="D292" s="552"/>
      <c r="E292" s="552"/>
      <c r="F292" s="552"/>
      <c r="G292" s="552"/>
      <c r="H292" s="584"/>
      <c r="I292" s="552"/>
      <c r="J292" s="330" t="s">
        <v>240</v>
      </c>
      <c r="K292" s="319">
        <v>0</v>
      </c>
      <c r="L292" s="319">
        <v>0</v>
      </c>
      <c r="M292" s="319">
        <v>0</v>
      </c>
      <c r="N292" s="319">
        <f>SUM(K292:M292)</f>
        <v>0</v>
      </c>
      <c r="O292" s="319">
        <v>0</v>
      </c>
      <c r="P292" s="319">
        <v>0</v>
      </c>
      <c r="Q292" s="319">
        <v>0</v>
      </c>
      <c r="R292" s="319">
        <f t="shared" si="46"/>
        <v>0</v>
      </c>
      <c r="S292" s="319">
        <f t="shared" si="46"/>
        <v>0</v>
      </c>
      <c r="T292" s="319">
        <f t="shared" si="46"/>
        <v>0</v>
      </c>
      <c r="U292" s="331">
        <v>0</v>
      </c>
      <c r="V292" s="320">
        <f>SUM(S292:U292)</f>
        <v>0</v>
      </c>
    </row>
    <row r="293" spans="1:22" ht="30" x14ac:dyDescent="0.25">
      <c r="A293" s="552"/>
      <c r="B293" s="552"/>
      <c r="C293" s="552"/>
      <c r="D293" s="552"/>
      <c r="E293" s="552"/>
      <c r="F293" s="552"/>
      <c r="G293" s="552"/>
      <c r="H293" s="584"/>
      <c r="I293" s="552"/>
      <c r="J293" s="330" t="s">
        <v>241</v>
      </c>
      <c r="K293" s="319">
        <v>0</v>
      </c>
      <c r="L293" s="319">
        <v>0</v>
      </c>
      <c r="M293" s="319">
        <v>0</v>
      </c>
      <c r="N293" s="319">
        <f>SUM(K293:M293)</f>
        <v>0</v>
      </c>
      <c r="O293" s="319">
        <v>0</v>
      </c>
      <c r="P293" s="319">
        <v>0</v>
      </c>
      <c r="Q293" s="319">
        <v>0</v>
      </c>
      <c r="R293" s="319">
        <f t="shared" si="46"/>
        <v>0</v>
      </c>
      <c r="S293" s="319">
        <f t="shared" si="46"/>
        <v>0</v>
      </c>
      <c r="T293" s="319">
        <f t="shared" si="46"/>
        <v>0</v>
      </c>
      <c r="U293" s="331">
        <v>0</v>
      </c>
      <c r="V293" s="320">
        <f>SUM(S293:U293)</f>
        <v>0</v>
      </c>
    </row>
    <row r="294" spans="1:22" ht="45" x14ac:dyDescent="0.25">
      <c r="A294" s="552"/>
      <c r="B294" s="552"/>
      <c r="C294" s="552"/>
      <c r="D294" s="552"/>
      <c r="E294" s="552"/>
      <c r="F294" s="552"/>
      <c r="G294" s="552"/>
      <c r="H294" s="584"/>
      <c r="I294" s="552"/>
      <c r="J294" s="332" t="s">
        <v>242</v>
      </c>
      <c r="K294" s="324">
        <f>SUM(K289:K293)</f>
        <v>0</v>
      </c>
      <c r="L294" s="324">
        <f>SUM(L289:L293)</f>
        <v>0</v>
      </c>
      <c r="M294" s="324">
        <v>0</v>
      </c>
      <c r="N294" s="333">
        <v>0</v>
      </c>
      <c r="O294" s="324">
        <f>SUM(O289:O293)</f>
        <v>0</v>
      </c>
      <c r="P294" s="324">
        <f>SUM(P289:P293)</f>
        <v>0</v>
      </c>
      <c r="Q294" s="324">
        <f>SUM(Q289:Q293)</f>
        <v>0</v>
      </c>
      <c r="R294" s="333">
        <v>0</v>
      </c>
      <c r="S294" s="324">
        <f>SUM(S289:S293)</f>
        <v>0</v>
      </c>
      <c r="T294" s="324">
        <f>SUM(T289:T293)</f>
        <v>0</v>
      </c>
      <c r="U294" s="334">
        <v>0</v>
      </c>
      <c r="V294" s="335">
        <v>0</v>
      </c>
    </row>
    <row r="295" spans="1:22" x14ac:dyDescent="0.25">
      <c r="A295" s="552"/>
      <c r="B295" s="552"/>
      <c r="C295" s="552"/>
      <c r="D295" s="552"/>
      <c r="E295" s="552"/>
      <c r="F295" s="552"/>
      <c r="G295" s="552"/>
      <c r="H295" s="584"/>
      <c r="I295" s="552" t="s">
        <v>18</v>
      </c>
      <c r="J295" s="330" t="s">
        <v>19</v>
      </c>
      <c r="K295" s="319">
        <v>0</v>
      </c>
      <c r="L295" s="319">
        <v>0</v>
      </c>
      <c r="M295" s="319">
        <v>0</v>
      </c>
      <c r="N295" s="319">
        <v>0</v>
      </c>
      <c r="O295" s="319">
        <v>0</v>
      </c>
      <c r="P295" s="319">
        <v>0</v>
      </c>
      <c r="Q295" s="319">
        <v>0</v>
      </c>
      <c r="R295" s="319">
        <f>SUM(O295:Q295)</f>
        <v>0</v>
      </c>
      <c r="S295" s="319">
        <f>SUM(P295:R295)</f>
        <v>0</v>
      </c>
      <c r="T295" s="319">
        <f t="shared" ref="T295:V295" si="47">SUM(Q295:S295)</f>
        <v>0</v>
      </c>
      <c r="U295" s="336">
        <f t="shared" si="47"/>
        <v>0</v>
      </c>
      <c r="V295" s="320">
        <f t="shared" si="47"/>
        <v>0</v>
      </c>
    </row>
    <row r="296" spans="1:22" x14ac:dyDescent="0.25">
      <c r="A296" s="552"/>
      <c r="B296" s="552"/>
      <c r="C296" s="552"/>
      <c r="D296" s="552"/>
      <c r="E296" s="552"/>
      <c r="F296" s="552"/>
      <c r="G296" s="552"/>
      <c r="H296" s="584"/>
      <c r="I296" s="552"/>
      <c r="J296" s="330" t="s">
        <v>22</v>
      </c>
      <c r="K296" s="319">
        <v>0</v>
      </c>
      <c r="L296" s="319">
        <v>0</v>
      </c>
      <c r="M296" s="319">
        <v>0</v>
      </c>
      <c r="N296" s="319">
        <v>0</v>
      </c>
      <c r="O296" s="319">
        <v>0</v>
      </c>
      <c r="P296" s="319">
        <v>0</v>
      </c>
      <c r="Q296" s="319">
        <v>0</v>
      </c>
      <c r="R296" s="319">
        <v>0</v>
      </c>
      <c r="S296" s="319">
        <v>0</v>
      </c>
      <c r="T296" s="319">
        <v>0</v>
      </c>
      <c r="U296" s="331">
        <v>0</v>
      </c>
      <c r="V296" s="320">
        <v>0</v>
      </c>
    </row>
    <row r="297" spans="1:22" x14ac:dyDescent="0.25">
      <c r="A297" s="552"/>
      <c r="B297" s="552"/>
      <c r="C297" s="552"/>
      <c r="D297" s="552"/>
      <c r="E297" s="552"/>
      <c r="F297" s="552"/>
      <c r="G297" s="552"/>
      <c r="H297" s="584"/>
      <c r="I297" s="552" t="s">
        <v>20</v>
      </c>
      <c r="J297" s="318" t="s">
        <v>42</v>
      </c>
      <c r="K297" s="319">
        <v>0</v>
      </c>
      <c r="L297" s="319">
        <v>0</v>
      </c>
      <c r="M297" s="319">
        <v>0</v>
      </c>
      <c r="N297" s="319">
        <f>SUM(K297:M297)</f>
        <v>0</v>
      </c>
      <c r="O297" s="319">
        <v>0</v>
      </c>
      <c r="P297" s="319">
        <v>0</v>
      </c>
      <c r="Q297" s="319">
        <v>0</v>
      </c>
      <c r="R297" s="319">
        <f>SUM(O297:Q297)</f>
        <v>0</v>
      </c>
      <c r="S297" s="319">
        <v>0</v>
      </c>
      <c r="T297" s="319">
        <v>0</v>
      </c>
      <c r="U297" s="319">
        <v>0</v>
      </c>
      <c r="V297" s="320">
        <v>0</v>
      </c>
    </row>
    <row r="298" spans="1:22" ht="30" x14ac:dyDescent="0.25">
      <c r="A298" s="552"/>
      <c r="B298" s="552"/>
      <c r="C298" s="552"/>
      <c r="D298" s="552"/>
      <c r="E298" s="552"/>
      <c r="F298" s="552"/>
      <c r="G298" s="552"/>
      <c r="H298" s="584"/>
      <c r="I298" s="552"/>
      <c r="J298" s="318" t="s">
        <v>21</v>
      </c>
      <c r="K298" s="319">
        <v>0</v>
      </c>
      <c r="L298" s="319">
        <v>0</v>
      </c>
      <c r="M298" s="319">
        <v>0</v>
      </c>
      <c r="N298" s="319">
        <v>0</v>
      </c>
      <c r="O298" s="319">
        <v>0</v>
      </c>
      <c r="P298" s="319">
        <v>0</v>
      </c>
      <c r="Q298" s="319">
        <v>0</v>
      </c>
      <c r="R298" s="319">
        <v>0</v>
      </c>
      <c r="S298" s="319">
        <v>0</v>
      </c>
      <c r="T298" s="319">
        <v>0</v>
      </c>
      <c r="U298" s="319">
        <v>0</v>
      </c>
      <c r="V298" s="320">
        <v>0</v>
      </c>
    </row>
    <row r="299" spans="1:22" ht="30" x14ac:dyDescent="0.25">
      <c r="A299" s="552"/>
      <c r="B299" s="552"/>
      <c r="C299" s="552"/>
      <c r="D299" s="552"/>
      <c r="E299" s="552"/>
      <c r="F299" s="552"/>
      <c r="G299" s="552"/>
      <c r="H299" s="568"/>
      <c r="I299" s="552"/>
      <c r="J299" s="318" t="s">
        <v>243</v>
      </c>
      <c r="K299" s="319">
        <v>0</v>
      </c>
      <c r="L299" s="319">
        <v>0</v>
      </c>
      <c r="M299" s="319">
        <v>0</v>
      </c>
      <c r="N299" s="319">
        <f>SUM(K299:M299)</f>
        <v>0</v>
      </c>
      <c r="O299" s="319">
        <v>0</v>
      </c>
      <c r="P299" s="319">
        <v>0</v>
      </c>
      <c r="Q299" s="319">
        <v>0</v>
      </c>
      <c r="R299" s="319">
        <v>0</v>
      </c>
      <c r="S299" s="319">
        <v>0</v>
      </c>
      <c r="T299" s="319">
        <v>0</v>
      </c>
      <c r="U299" s="319">
        <v>0</v>
      </c>
      <c r="V299" s="320">
        <v>0</v>
      </c>
    </row>
    <row r="300" spans="1:22" ht="25.5" x14ac:dyDescent="0.25">
      <c r="A300" s="552"/>
      <c r="B300" s="552"/>
      <c r="C300" s="552"/>
      <c r="D300" s="552"/>
      <c r="E300" s="552"/>
      <c r="F300" s="555" t="s">
        <v>275</v>
      </c>
      <c r="G300" s="552" t="s">
        <v>23</v>
      </c>
      <c r="H300" s="567">
        <v>400</v>
      </c>
      <c r="I300" s="552" t="s">
        <v>17</v>
      </c>
      <c r="J300" s="315" t="s">
        <v>237</v>
      </c>
      <c r="K300" s="319">
        <v>0</v>
      </c>
      <c r="L300" s="319">
        <v>0</v>
      </c>
      <c r="M300" s="319">
        <v>0</v>
      </c>
      <c r="N300" s="319">
        <v>0</v>
      </c>
      <c r="O300" s="319">
        <v>0</v>
      </c>
      <c r="P300" s="319">
        <v>0</v>
      </c>
      <c r="Q300" s="319">
        <v>0</v>
      </c>
      <c r="R300" s="319">
        <f>SUM(O300:Q300)</f>
        <v>0</v>
      </c>
      <c r="S300" s="319">
        <f>SUM(P300:R300)</f>
        <v>0</v>
      </c>
      <c r="T300" s="319">
        <f>SUM(Q300:S300)</f>
        <v>0</v>
      </c>
      <c r="U300" s="319">
        <v>0</v>
      </c>
      <c r="V300" s="317">
        <f>SUM(S300:U300)</f>
        <v>0</v>
      </c>
    </row>
    <row r="301" spans="1:22" ht="30" x14ac:dyDescent="0.25">
      <c r="A301" s="552"/>
      <c r="B301" s="552"/>
      <c r="C301" s="552"/>
      <c r="D301" s="552"/>
      <c r="E301" s="552"/>
      <c r="F301" s="555"/>
      <c r="G301" s="552"/>
      <c r="H301" s="584"/>
      <c r="I301" s="552"/>
      <c r="J301" s="318" t="s">
        <v>238</v>
      </c>
      <c r="K301" s="319">
        <v>0</v>
      </c>
      <c r="L301" s="319">
        <v>0</v>
      </c>
      <c r="M301" s="319">
        <v>0</v>
      </c>
      <c r="N301" s="319"/>
      <c r="O301" s="319">
        <v>14</v>
      </c>
      <c r="P301" s="319">
        <v>8</v>
      </c>
      <c r="Q301" s="319">
        <v>0</v>
      </c>
      <c r="R301" s="319">
        <v>22</v>
      </c>
      <c r="S301" s="319">
        <v>7</v>
      </c>
      <c r="T301" s="319">
        <v>7</v>
      </c>
      <c r="U301" s="319">
        <v>0</v>
      </c>
      <c r="V301" s="320">
        <v>14</v>
      </c>
    </row>
    <row r="302" spans="1:22" ht="30" x14ac:dyDescent="0.25">
      <c r="A302" s="552"/>
      <c r="B302" s="552"/>
      <c r="C302" s="552"/>
      <c r="D302" s="552"/>
      <c r="E302" s="552"/>
      <c r="F302" s="555"/>
      <c r="G302" s="552"/>
      <c r="H302" s="584"/>
      <c r="I302" s="552"/>
      <c r="J302" s="318" t="s">
        <v>239</v>
      </c>
      <c r="K302" s="319">
        <v>0</v>
      </c>
      <c r="L302" s="319"/>
      <c r="M302" s="319">
        <v>0</v>
      </c>
      <c r="N302" s="319"/>
      <c r="O302" s="319">
        <v>37</v>
      </c>
      <c r="P302" s="319">
        <v>10</v>
      </c>
      <c r="Q302" s="319">
        <v>0</v>
      </c>
      <c r="R302" s="319">
        <v>47</v>
      </c>
      <c r="S302" s="319">
        <v>20</v>
      </c>
      <c r="T302" s="319">
        <v>23</v>
      </c>
      <c r="U302" s="319">
        <v>0</v>
      </c>
      <c r="V302" s="320">
        <v>43</v>
      </c>
    </row>
    <row r="303" spans="1:22" ht="30" x14ac:dyDescent="0.25">
      <c r="A303" s="552"/>
      <c r="B303" s="552"/>
      <c r="C303" s="552"/>
      <c r="D303" s="552"/>
      <c r="E303" s="552"/>
      <c r="F303" s="555"/>
      <c r="G303" s="552"/>
      <c r="H303" s="584"/>
      <c r="I303" s="552"/>
      <c r="J303" s="318" t="s">
        <v>240</v>
      </c>
      <c r="K303" s="319">
        <v>0</v>
      </c>
      <c r="L303" s="319">
        <v>0</v>
      </c>
      <c r="M303" s="319">
        <v>0</v>
      </c>
      <c r="N303" s="319">
        <v>0</v>
      </c>
      <c r="O303" s="319">
        <v>0</v>
      </c>
      <c r="P303" s="319">
        <v>0</v>
      </c>
      <c r="Q303" s="319">
        <v>0</v>
      </c>
      <c r="R303" s="319">
        <v>0</v>
      </c>
      <c r="S303" s="319">
        <v>3</v>
      </c>
      <c r="T303" s="319">
        <v>1</v>
      </c>
      <c r="U303" s="319">
        <v>0</v>
      </c>
      <c r="V303" s="320">
        <v>4</v>
      </c>
    </row>
    <row r="304" spans="1:22" ht="30" x14ac:dyDescent="0.25">
      <c r="A304" s="552"/>
      <c r="B304" s="552"/>
      <c r="C304" s="552"/>
      <c r="D304" s="552"/>
      <c r="E304" s="552"/>
      <c r="F304" s="555"/>
      <c r="G304" s="552"/>
      <c r="H304" s="584"/>
      <c r="I304" s="552"/>
      <c r="J304" s="318" t="s">
        <v>241</v>
      </c>
      <c r="K304" s="319">
        <v>0</v>
      </c>
      <c r="L304" s="319">
        <v>0</v>
      </c>
      <c r="M304" s="319">
        <v>0</v>
      </c>
      <c r="N304" s="319">
        <f>SUM(K304:M304)</f>
        <v>0</v>
      </c>
      <c r="O304" s="319">
        <v>0</v>
      </c>
      <c r="P304" s="319">
        <v>0</v>
      </c>
      <c r="Q304" s="319">
        <v>0</v>
      </c>
      <c r="R304" s="319">
        <f t="shared" ref="R304:T304" si="48">SUM(O304:Q304)</f>
        <v>0</v>
      </c>
      <c r="S304" s="319">
        <f t="shared" si="48"/>
        <v>0</v>
      </c>
      <c r="T304" s="319">
        <f t="shared" si="48"/>
        <v>0</v>
      </c>
      <c r="U304" s="319">
        <v>0</v>
      </c>
      <c r="V304" s="320">
        <f>SUM(S304:U304)</f>
        <v>0</v>
      </c>
    </row>
    <row r="305" spans="1:22" ht="45" x14ac:dyDescent="0.25">
      <c r="A305" s="552"/>
      <c r="B305" s="552"/>
      <c r="C305" s="552"/>
      <c r="D305" s="552"/>
      <c r="E305" s="552"/>
      <c r="F305" s="555"/>
      <c r="G305" s="552"/>
      <c r="H305" s="584"/>
      <c r="I305" s="552"/>
      <c r="J305" s="323" t="s">
        <v>242</v>
      </c>
      <c r="K305" s="324">
        <v>0</v>
      </c>
      <c r="L305" s="324">
        <v>0</v>
      </c>
      <c r="M305" s="324">
        <v>0</v>
      </c>
      <c r="N305" s="325">
        <v>0</v>
      </c>
      <c r="O305" s="324">
        <v>51</v>
      </c>
      <c r="P305" s="324">
        <v>18</v>
      </c>
      <c r="Q305" s="324">
        <v>0</v>
      </c>
      <c r="R305" s="325">
        <v>69</v>
      </c>
      <c r="S305" s="324">
        <v>30</v>
      </c>
      <c r="T305" s="324">
        <v>31</v>
      </c>
      <c r="U305" s="324">
        <v>0</v>
      </c>
      <c r="V305" s="351">
        <v>61</v>
      </c>
    </row>
    <row r="306" spans="1:22" x14ac:dyDescent="0.25">
      <c r="A306" s="552"/>
      <c r="B306" s="552"/>
      <c r="C306" s="552"/>
      <c r="D306" s="552"/>
      <c r="E306" s="552"/>
      <c r="F306" s="555"/>
      <c r="G306" s="552"/>
      <c r="H306" s="584"/>
      <c r="I306" s="552" t="s">
        <v>18</v>
      </c>
      <c r="J306" s="318" t="s">
        <v>19</v>
      </c>
      <c r="K306" s="319">
        <v>0</v>
      </c>
      <c r="L306" s="319">
        <v>0</v>
      </c>
      <c r="M306" s="319">
        <v>0</v>
      </c>
      <c r="N306" s="319">
        <v>0</v>
      </c>
      <c r="O306" s="319">
        <v>0</v>
      </c>
      <c r="P306" s="319">
        <v>0</v>
      </c>
      <c r="Q306" s="319">
        <v>0</v>
      </c>
      <c r="R306" s="319">
        <f>SUM(O306:Q306)</f>
        <v>0</v>
      </c>
      <c r="S306" s="319">
        <f>SUM(P306:R306)</f>
        <v>0</v>
      </c>
      <c r="T306" s="319">
        <f t="shared" ref="T306:V306" si="49">SUM(Q306:S306)</f>
        <v>0</v>
      </c>
      <c r="U306" s="320">
        <f t="shared" si="49"/>
        <v>0</v>
      </c>
      <c r="V306" s="320">
        <f t="shared" si="49"/>
        <v>0</v>
      </c>
    </row>
    <row r="307" spans="1:22" x14ac:dyDescent="0.25">
      <c r="A307" s="552"/>
      <c r="B307" s="552"/>
      <c r="C307" s="552"/>
      <c r="D307" s="552"/>
      <c r="E307" s="552"/>
      <c r="F307" s="555"/>
      <c r="G307" s="552"/>
      <c r="H307" s="584"/>
      <c r="I307" s="552"/>
      <c r="J307" s="318" t="s">
        <v>22</v>
      </c>
      <c r="K307" s="319">
        <v>0</v>
      </c>
      <c r="L307" s="319">
        <v>0</v>
      </c>
      <c r="M307" s="319">
        <v>0</v>
      </c>
      <c r="N307" s="319">
        <v>0</v>
      </c>
      <c r="O307" s="319">
        <v>0</v>
      </c>
      <c r="P307" s="319">
        <v>0</v>
      </c>
      <c r="Q307" s="319">
        <v>0</v>
      </c>
      <c r="R307" s="319">
        <v>0</v>
      </c>
      <c r="S307" s="319">
        <v>0</v>
      </c>
      <c r="T307" s="319">
        <v>0</v>
      </c>
      <c r="U307" s="319">
        <v>0</v>
      </c>
      <c r="V307" s="320">
        <v>0</v>
      </c>
    </row>
    <row r="308" spans="1:22" x14ac:dyDescent="0.25">
      <c r="A308" s="552"/>
      <c r="B308" s="552"/>
      <c r="C308" s="552"/>
      <c r="D308" s="552"/>
      <c r="E308" s="552"/>
      <c r="F308" s="555"/>
      <c r="G308" s="552"/>
      <c r="H308" s="584"/>
      <c r="I308" s="552" t="s">
        <v>20</v>
      </c>
      <c r="J308" s="318" t="s">
        <v>42</v>
      </c>
      <c r="K308" s="319">
        <v>0</v>
      </c>
      <c r="L308" s="319">
        <v>0</v>
      </c>
      <c r="M308" s="319">
        <v>0</v>
      </c>
      <c r="N308" s="319">
        <f>SUM(K308:M308)</f>
        <v>0</v>
      </c>
      <c r="O308" s="319">
        <v>0</v>
      </c>
      <c r="P308" s="319">
        <v>0</v>
      </c>
      <c r="Q308" s="319">
        <v>0</v>
      </c>
      <c r="R308" s="319">
        <f>SUM(O308:Q308)</f>
        <v>0</v>
      </c>
      <c r="S308" s="319">
        <v>0</v>
      </c>
      <c r="T308" s="319">
        <v>0</v>
      </c>
      <c r="U308" s="319">
        <v>0</v>
      </c>
      <c r="V308" s="320">
        <v>0</v>
      </c>
    </row>
    <row r="309" spans="1:22" ht="30" x14ac:dyDescent="0.25">
      <c r="A309" s="552"/>
      <c r="B309" s="552"/>
      <c r="C309" s="552"/>
      <c r="D309" s="552"/>
      <c r="E309" s="552"/>
      <c r="F309" s="555"/>
      <c r="G309" s="552"/>
      <c r="H309" s="584"/>
      <c r="I309" s="552"/>
      <c r="J309" s="318" t="s">
        <v>21</v>
      </c>
      <c r="K309" s="319">
        <v>0</v>
      </c>
      <c r="L309" s="319">
        <v>0</v>
      </c>
      <c r="M309" s="319">
        <v>0</v>
      </c>
      <c r="N309" s="319">
        <v>0</v>
      </c>
      <c r="O309" s="319">
        <v>0</v>
      </c>
      <c r="P309" s="319">
        <v>0</v>
      </c>
      <c r="Q309" s="319">
        <v>0</v>
      </c>
      <c r="R309" s="319">
        <v>0</v>
      </c>
      <c r="S309" s="319">
        <v>0</v>
      </c>
      <c r="T309" s="319">
        <v>0</v>
      </c>
      <c r="U309" s="319">
        <v>0</v>
      </c>
      <c r="V309" s="320">
        <v>0</v>
      </c>
    </row>
    <row r="310" spans="1:22" ht="30" x14ac:dyDescent="0.25">
      <c r="A310" s="552"/>
      <c r="B310" s="552"/>
      <c r="C310" s="552"/>
      <c r="D310" s="552"/>
      <c r="E310" s="552"/>
      <c r="F310" s="555"/>
      <c r="G310" s="552"/>
      <c r="H310" s="568"/>
      <c r="I310" s="552"/>
      <c r="J310" s="318" t="s">
        <v>243</v>
      </c>
      <c r="K310" s="319">
        <v>0</v>
      </c>
      <c r="L310" s="319">
        <v>0</v>
      </c>
      <c r="M310" s="319">
        <v>0</v>
      </c>
      <c r="N310" s="319">
        <f>SUM(K310:M310)</f>
        <v>0</v>
      </c>
      <c r="O310" s="319">
        <v>0</v>
      </c>
      <c r="P310" s="319">
        <v>0</v>
      </c>
      <c r="Q310" s="319">
        <v>0</v>
      </c>
      <c r="R310" s="319">
        <v>0</v>
      </c>
      <c r="S310" s="319">
        <v>0</v>
      </c>
      <c r="T310" s="319">
        <v>0</v>
      </c>
      <c r="U310" s="319">
        <v>0</v>
      </c>
      <c r="V310" s="320">
        <v>0</v>
      </c>
    </row>
    <row r="311" spans="1:22" ht="25.5" x14ac:dyDescent="0.25">
      <c r="A311" s="552"/>
      <c r="B311" s="552"/>
      <c r="C311" s="552"/>
      <c r="D311" s="552"/>
      <c r="E311" s="552"/>
      <c r="F311" s="552" t="s">
        <v>276</v>
      </c>
      <c r="G311" s="552" t="s">
        <v>23</v>
      </c>
      <c r="H311" s="567">
        <v>500</v>
      </c>
      <c r="I311" s="552" t="s">
        <v>17</v>
      </c>
      <c r="J311" s="315" t="s">
        <v>237</v>
      </c>
      <c r="K311" s="319">
        <v>0</v>
      </c>
      <c r="L311" s="319">
        <v>0</v>
      </c>
      <c r="M311" s="319">
        <v>0</v>
      </c>
      <c r="N311" s="319">
        <v>0</v>
      </c>
      <c r="O311" s="319">
        <v>0</v>
      </c>
      <c r="P311" s="319">
        <v>0</v>
      </c>
      <c r="Q311" s="319">
        <v>0</v>
      </c>
      <c r="R311" s="319">
        <f>SUM(O311:Q311)</f>
        <v>0</v>
      </c>
      <c r="S311" s="319">
        <f>SUM(P311:R311)</f>
        <v>0</v>
      </c>
      <c r="T311" s="319">
        <f>SUM(Q311:S311)</f>
        <v>0</v>
      </c>
      <c r="U311" s="319">
        <v>0</v>
      </c>
      <c r="V311" s="317">
        <f>SUM(S311:U311)</f>
        <v>0</v>
      </c>
    </row>
    <row r="312" spans="1:22" ht="30" x14ac:dyDescent="0.25">
      <c r="A312" s="552"/>
      <c r="B312" s="552"/>
      <c r="C312" s="552"/>
      <c r="D312" s="552"/>
      <c r="E312" s="552"/>
      <c r="F312" s="552"/>
      <c r="G312" s="552"/>
      <c r="H312" s="584"/>
      <c r="I312" s="552"/>
      <c r="J312" s="337" t="s">
        <v>251</v>
      </c>
      <c r="K312" s="319">
        <v>0</v>
      </c>
      <c r="L312" s="319">
        <v>0</v>
      </c>
      <c r="M312" s="319">
        <v>0</v>
      </c>
      <c r="N312" s="319">
        <v>0</v>
      </c>
      <c r="O312" s="319">
        <v>0</v>
      </c>
      <c r="P312" s="319">
        <v>0</v>
      </c>
      <c r="Q312" s="319">
        <v>0</v>
      </c>
      <c r="R312" s="319">
        <v>0</v>
      </c>
      <c r="S312" s="319">
        <v>0</v>
      </c>
      <c r="T312" s="319">
        <v>0</v>
      </c>
      <c r="U312" s="319">
        <v>0</v>
      </c>
      <c r="V312" s="320">
        <v>0</v>
      </c>
    </row>
    <row r="313" spans="1:22" ht="30" x14ac:dyDescent="0.25">
      <c r="A313" s="552"/>
      <c r="B313" s="552"/>
      <c r="C313" s="552"/>
      <c r="D313" s="552"/>
      <c r="E313" s="552"/>
      <c r="F313" s="552"/>
      <c r="G313" s="552"/>
      <c r="H313" s="584"/>
      <c r="I313" s="552"/>
      <c r="J313" s="338" t="s">
        <v>252</v>
      </c>
      <c r="K313" s="319">
        <v>0</v>
      </c>
      <c r="L313" s="319">
        <v>0</v>
      </c>
      <c r="M313" s="319">
        <v>0</v>
      </c>
      <c r="N313" s="319">
        <v>0</v>
      </c>
      <c r="O313" s="319">
        <v>13</v>
      </c>
      <c r="P313" s="319">
        <v>16</v>
      </c>
      <c r="Q313" s="319">
        <v>0</v>
      </c>
      <c r="R313" s="319">
        <v>0</v>
      </c>
      <c r="S313" s="319">
        <v>0</v>
      </c>
      <c r="T313" s="319">
        <v>0</v>
      </c>
      <c r="U313" s="319">
        <v>0</v>
      </c>
      <c r="V313" s="320">
        <v>0</v>
      </c>
    </row>
    <row r="314" spans="1:22" ht="30" x14ac:dyDescent="0.25">
      <c r="A314" s="552"/>
      <c r="B314" s="552"/>
      <c r="C314" s="552"/>
      <c r="D314" s="552"/>
      <c r="E314" s="552"/>
      <c r="F314" s="552"/>
      <c r="G314" s="552"/>
      <c r="H314" s="584"/>
      <c r="I314" s="552"/>
      <c r="J314" s="339" t="s">
        <v>240</v>
      </c>
      <c r="K314" s="319">
        <v>0</v>
      </c>
      <c r="L314" s="319">
        <v>0</v>
      </c>
      <c r="M314" s="319">
        <v>0</v>
      </c>
      <c r="N314" s="319">
        <v>0</v>
      </c>
      <c r="O314" s="319">
        <v>9</v>
      </c>
      <c r="P314" s="319">
        <v>12</v>
      </c>
      <c r="Q314" s="319">
        <v>0</v>
      </c>
      <c r="R314" s="319">
        <v>0</v>
      </c>
      <c r="S314" s="319">
        <v>0</v>
      </c>
      <c r="T314" s="319">
        <v>0</v>
      </c>
      <c r="U314" s="319">
        <v>0</v>
      </c>
      <c r="V314" s="320">
        <v>0</v>
      </c>
    </row>
    <row r="315" spans="1:22" ht="30" x14ac:dyDescent="0.25">
      <c r="A315" s="552"/>
      <c r="B315" s="552"/>
      <c r="C315" s="552"/>
      <c r="D315" s="552"/>
      <c r="E315" s="552"/>
      <c r="F315" s="552"/>
      <c r="G315" s="552"/>
      <c r="H315" s="584"/>
      <c r="I315" s="552"/>
      <c r="J315" s="318" t="s">
        <v>241</v>
      </c>
      <c r="K315" s="319">
        <v>0</v>
      </c>
      <c r="L315" s="319">
        <v>0</v>
      </c>
      <c r="M315" s="319">
        <v>0</v>
      </c>
      <c r="N315" s="319">
        <f>SUM(K315:M315)</f>
        <v>0</v>
      </c>
      <c r="O315" s="319">
        <v>0</v>
      </c>
      <c r="P315" s="319">
        <v>0</v>
      </c>
      <c r="Q315" s="319">
        <v>0</v>
      </c>
      <c r="R315" s="319">
        <f t="shared" ref="R315:T315" si="50">SUM(O315:Q315)</f>
        <v>0</v>
      </c>
      <c r="S315" s="319">
        <f t="shared" si="50"/>
        <v>0</v>
      </c>
      <c r="T315" s="319">
        <f t="shared" si="50"/>
        <v>0</v>
      </c>
      <c r="U315" s="319">
        <v>0</v>
      </c>
      <c r="V315" s="320">
        <f>SUM(S315:U315)</f>
        <v>0</v>
      </c>
    </row>
    <row r="316" spans="1:22" ht="45" x14ac:dyDescent="0.25">
      <c r="A316" s="552"/>
      <c r="B316" s="552"/>
      <c r="C316" s="552"/>
      <c r="D316" s="552"/>
      <c r="E316" s="552"/>
      <c r="F316" s="552"/>
      <c r="G316" s="552"/>
      <c r="H316" s="584"/>
      <c r="I316" s="552"/>
      <c r="J316" s="323" t="s">
        <v>242</v>
      </c>
      <c r="K316" s="324">
        <v>0</v>
      </c>
      <c r="L316" s="324">
        <v>0</v>
      </c>
      <c r="M316" s="324">
        <v>0</v>
      </c>
      <c r="N316" s="325">
        <v>0</v>
      </c>
      <c r="O316" s="324">
        <f>SUM(O313:O315)</f>
        <v>22</v>
      </c>
      <c r="P316" s="324">
        <f>SUM(P313:P315)</f>
        <v>28</v>
      </c>
      <c r="Q316" s="324">
        <v>0</v>
      </c>
      <c r="R316" s="325">
        <f>SUM(O316:Q316)</f>
        <v>50</v>
      </c>
      <c r="S316" s="324">
        <v>0</v>
      </c>
      <c r="T316" s="324">
        <v>0</v>
      </c>
      <c r="U316" s="324">
        <v>0</v>
      </c>
      <c r="V316" s="351">
        <v>0</v>
      </c>
    </row>
    <row r="317" spans="1:22" x14ac:dyDescent="0.25">
      <c r="A317" s="552"/>
      <c r="B317" s="552"/>
      <c r="C317" s="552"/>
      <c r="D317" s="552"/>
      <c r="E317" s="552"/>
      <c r="F317" s="552"/>
      <c r="G317" s="552"/>
      <c r="H317" s="584"/>
      <c r="I317" s="552" t="s">
        <v>18</v>
      </c>
      <c r="J317" s="318" t="s">
        <v>19</v>
      </c>
      <c r="K317" s="319">
        <v>0</v>
      </c>
      <c r="L317" s="319">
        <v>0</v>
      </c>
      <c r="M317" s="319">
        <v>0</v>
      </c>
      <c r="N317" s="319">
        <v>0</v>
      </c>
      <c r="O317" s="319">
        <v>50</v>
      </c>
      <c r="P317" s="319">
        <v>18</v>
      </c>
      <c r="Q317" s="319">
        <v>0</v>
      </c>
      <c r="R317" s="319">
        <v>68</v>
      </c>
      <c r="S317" s="319">
        <v>30</v>
      </c>
      <c r="T317" s="319">
        <v>31</v>
      </c>
      <c r="U317" s="319">
        <v>0</v>
      </c>
      <c r="V317" s="320">
        <v>61</v>
      </c>
    </row>
    <row r="318" spans="1:22" x14ac:dyDescent="0.25">
      <c r="A318" s="552"/>
      <c r="B318" s="552"/>
      <c r="C318" s="552"/>
      <c r="D318" s="552"/>
      <c r="E318" s="552"/>
      <c r="F318" s="552"/>
      <c r="G318" s="552"/>
      <c r="H318" s="584"/>
      <c r="I318" s="552"/>
      <c r="J318" s="318" t="s">
        <v>22</v>
      </c>
      <c r="K318" s="319">
        <v>0</v>
      </c>
      <c r="L318" s="319">
        <v>0</v>
      </c>
      <c r="M318" s="319">
        <v>0</v>
      </c>
      <c r="N318" s="319">
        <v>0</v>
      </c>
      <c r="O318" s="319">
        <v>1</v>
      </c>
      <c r="P318" s="319">
        <v>0</v>
      </c>
      <c r="Q318" s="319">
        <v>0</v>
      </c>
      <c r="R318" s="319">
        <v>1</v>
      </c>
      <c r="S318" s="319">
        <v>0</v>
      </c>
      <c r="T318" s="319">
        <v>0</v>
      </c>
      <c r="U318" s="319">
        <v>0</v>
      </c>
      <c r="V318" s="320">
        <v>0</v>
      </c>
    </row>
    <row r="319" spans="1:22" x14ac:dyDescent="0.25">
      <c r="A319" s="552"/>
      <c r="B319" s="552"/>
      <c r="C319" s="552"/>
      <c r="D319" s="552"/>
      <c r="E319" s="552"/>
      <c r="F319" s="552"/>
      <c r="G319" s="552"/>
      <c r="H319" s="584"/>
      <c r="I319" s="552" t="s">
        <v>20</v>
      </c>
      <c r="J319" s="318" t="s">
        <v>42</v>
      </c>
      <c r="K319" s="319">
        <v>0</v>
      </c>
      <c r="L319" s="319">
        <v>0</v>
      </c>
      <c r="M319" s="319">
        <v>0</v>
      </c>
      <c r="N319" s="319">
        <v>0</v>
      </c>
      <c r="O319" s="319">
        <v>0</v>
      </c>
      <c r="P319" s="319">
        <v>0</v>
      </c>
      <c r="Q319" s="319">
        <v>0</v>
      </c>
      <c r="R319" s="319">
        <v>0</v>
      </c>
      <c r="S319" s="319">
        <v>9</v>
      </c>
      <c r="T319" s="319">
        <v>4</v>
      </c>
      <c r="U319" s="319">
        <v>0</v>
      </c>
      <c r="V319" s="320">
        <v>13</v>
      </c>
    </row>
    <row r="320" spans="1:22" ht="30" x14ac:dyDescent="0.25">
      <c r="A320" s="552"/>
      <c r="B320" s="552"/>
      <c r="C320" s="552"/>
      <c r="D320" s="552"/>
      <c r="E320" s="552"/>
      <c r="F320" s="552"/>
      <c r="G320" s="552"/>
      <c r="H320" s="584"/>
      <c r="I320" s="552"/>
      <c r="J320" s="318" t="s">
        <v>21</v>
      </c>
      <c r="K320" s="319">
        <v>0</v>
      </c>
      <c r="L320" s="319">
        <v>0</v>
      </c>
      <c r="M320" s="319">
        <v>0</v>
      </c>
      <c r="N320" s="319">
        <v>0</v>
      </c>
      <c r="O320" s="319">
        <v>0</v>
      </c>
      <c r="P320" s="319">
        <v>0</v>
      </c>
      <c r="Q320" s="319">
        <v>0</v>
      </c>
      <c r="R320" s="319">
        <v>0</v>
      </c>
      <c r="S320" s="319">
        <v>0</v>
      </c>
      <c r="T320" s="319">
        <v>0</v>
      </c>
      <c r="U320" s="319">
        <v>0</v>
      </c>
      <c r="V320" s="320">
        <v>0</v>
      </c>
    </row>
    <row r="321" spans="1:22" ht="30" x14ac:dyDescent="0.25">
      <c r="A321" s="552"/>
      <c r="B321" s="552"/>
      <c r="C321" s="552"/>
      <c r="D321" s="552"/>
      <c r="E321" s="552"/>
      <c r="F321" s="552"/>
      <c r="G321" s="552"/>
      <c r="H321" s="568"/>
      <c r="I321" s="552"/>
      <c r="J321" s="330" t="s">
        <v>243</v>
      </c>
      <c r="K321" s="319">
        <v>0</v>
      </c>
      <c r="L321" s="319">
        <v>0</v>
      </c>
      <c r="M321" s="319">
        <v>0</v>
      </c>
      <c r="N321" s="319">
        <f>SUM(K321:M321)</f>
        <v>0</v>
      </c>
      <c r="O321" s="319">
        <v>0</v>
      </c>
      <c r="P321" s="319">
        <v>0</v>
      </c>
      <c r="Q321" s="319">
        <v>0</v>
      </c>
      <c r="R321" s="319">
        <v>0</v>
      </c>
      <c r="S321" s="319">
        <v>0</v>
      </c>
      <c r="T321" s="319">
        <v>0</v>
      </c>
      <c r="U321" s="319">
        <v>0</v>
      </c>
      <c r="V321" s="320">
        <v>0</v>
      </c>
    </row>
  </sheetData>
  <mergeCells count="203">
    <mergeCell ref="A1:V1"/>
    <mergeCell ref="A2:V2"/>
    <mergeCell ref="A3:V3"/>
    <mergeCell ref="A6:D6"/>
    <mergeCell ref="B7:C7"/>
    <mergeCell ref="B8:C8"/>
    <mergeCell ref="I11:I13"/>
    <mergeCell ref="J11:J13"/>
    <mergeCell ref="K11:N11"/>
    <mergeCell ref="O11:R11"/>
    <mergeCell ref="S11:V11"/>
    <mergeCell ref="K12:N12"/>
    <mergeCell ref="O12:R12"/>
    <mergeCell ref="S12:V12"/>
    <mergeCell ref="A10:J10"/>
    <mergeCell ref="K10:V10"/>
    <mergeCell ref="A11:A13"/>
    <mergeCell ref="B11:B13"/>
    <mergeCell ref="C11:C13"/>
    <mergeCell ref="D11:D13"/>
    <mergeCell ref="E11:E13"/>
    <mergeCell ref="F11:F13"/>
    <mergeCell ref="G11:G13"/>
    <mergeCell ref="H11:H13"/>
    <mergeCell ref="A14:A233"/>
    <mergeCell ref="B14:B321"/>
    <mergeCell ref="C14:C321"/>
    <mergeCell ref="D14:D321"/>
    <mergeCell ref="E14:E112"/>
    <mergeCell ref="F14:F24"/>
    <mergeCell ref="F47:F57"/>
    <mergeCell ref="F80:F90"/>
    <mergeCell ref="E113:E233"/>
    <mergeCell ref="F113:F123"/>
    <mergeCell ref="F157:F167"/>
    <mergeCell ref="F179:F189"/>
    <mergeCell ref="F201:F211"/>
    <mergeCell ref="F223:F233"/>
    <mergeCell ref="F311:F321"/>
    <mergeCell ref="I33:I35"/>
    <mergeCell ref="F36:F46"/>
    <mergeCell ref="G36:G46"/>
    <mergeCell ref="H36:H46"/>
    <mergeCell ref="I36:I41"/>
    <mergeCell ref="I42:I43"/>
    <mergeCell ref="I44:I46"/>
    <mergeCell ref="G14:G24"/>
    <mergeCell ref="H14:H24"/>
    <mergeCell ref="I14:I19"/>
    <mergeCell ref="I20:I21"/>
    <mergeCell ref="I22:I24"/>
    <mergeCell ref="F25:F35"/>
    <mergeCell ref="G25:G35"/>
    <mergeCell ref="H25:H35"/>
    <mergeCell ref="I25:I30"/>
    <mergeCell ref="I31:I32"/>
    <mergeCell ref="I66:I68"/>
    <mergeCell ref="F69:F79"/>
    <mergeCell ref="G69:G79"/>
    <mergeCell ref="H69:H79"/>
    <mergeCell ref="I69:I74"/>
    <mergeCell ref="I75:I76"/>
    <mergeCell ref="I77:I79"/>
    <mergeCell ref="G47:G57"/>
    <mergeCell ref="H47:H57"/>
    <mergeCell ref="I47:I52"/>
    <mergeCell ref="I53:I54"/>
    <mergeCell ref="I55:I57"/>
    <mergeCell ref="F58:F68"/>
    <mergeCell ref="G58:G68"/>
    <mergeCell ref="H58:H68"/>
    <mergeCell ref="I58:I63"/>
    <mergeCell ref="I64:I65"/>
    <mergeCell ref="I99:I101"/>
    <mergeCell ref="F102:F112"/>
    <mergeCell ref="G102:G112"/>
    <mergeCell ref="H102:H112"/>
    <mergeCell ref="I102:I107"/>
    <mergeCell ref="I108:I109"/>
    <mergeCell ref="I110:I112"/>
    <mergeCell ref="G80:G90"/>
    <mergeCell ref="H80:H90"/>
    <mergeCell ref="I80:I85"/>
    <mergeCell ref="I86:I87"/>
    <mergeCell ref="I88:I90"/>
    <mergeCell ref="F91:F101"/>
    <mergeCell ref="G91:G101"/>
    <mergeCell ref="H91:H101"/>
    <mergeCell ref="I91:I96"/>
    <mergeCell ref="I97:I98"/>
    <mergeCell ref="I132:I134"/>
    <mergeCell ref="F135:F145"/>
    <mergeCell ref="G135:G145"/>
    <mergeCell ref="H135:H145"/>
    <mergeCell ref="I135:I140"/>
    <mergeCell ref="I141:I142"/>
    <mergeCell ref="I143:I145"/>
    <mergeCell ref="G113:G123"/>
    <mergeCell ref="H113:H123"/>
    <mergeCell ref="I113:I118"/>
    <mergeCell ref="I119:I120"/>
    <mergeCell ref="I121:I123"/>
    <mergeCell ref="F124:F134"/>
    <mergeCell ref="G124:G134"/>
    <mergeCell ref="H124:H134"/>
    <mergeCell ref="I124:I129"/>
    <mergeCell ref="I130:I131"/>
    <mergeCell ref="G157:G167"/>
    <mergeCell ref="H157:H167"/>
    <mergeCell ref="I157:I162"/>
    <mergeCell ref="I163:I164"/>
    <mergeCell ref="I165:I167"/>
    <mergeCell ref="F146:F156"/>
    <mergeCell ref="G146:G156"/>
    <mergeCell ref="H146:H156"/>
    <mergeCell ref="I146:I151"/>
    <mergeCell ref="I152:I153"/>
    <mergeCell ref="I154:I156"/>
    <mergeCell ref="G179:G189"/>
    <mergeCell ref="H179:H189"/>
    <mergeCell ref="I179:I184"/>
    <mergeCell ref="I185:I186"/>
    <mergeCell ref="I187:I189"/>
    <mergeCell ref="F168:F178"/>
    <mergeCell ref="G168:G178"/>
    <mergeCell ref="H168:H178"/>
    <mergeCell ref="I168:I173"/>
    <mergeCell ref="I174:I175"/>
    <mergeCell ref="I176:I178"/>
    <mergeCell ref="G201:G211"/>
    <mergeCell ref="H201:H211"/>
    <mergeCell ref="I201:I206"/>
    <mergeCell ref="I207:I208"/>
    <mergeCell ref="I209:I211"/>
    <mergeCell ref="F190:F200"/>
    <mergeCell ref="G190:G200"/>
    <mergeCell ref="H190:H200"/>
    <mergeCell ref="I190:I195"/>
    <mergeCell ref="I196:I197"/>
    <mergeCell ref="I198:I200"/>
    <mergeCell ref="G223:G233"/>
    <mergeCell ref="H223:H233"/>
    <mergeCell ref="I223:I228"/>
    <mergeCell ref="I229:I230"/>
    <mergeCell ref="I231:I233"/>
    <mergeCell ref="F212:F222"/>
    <mergeCell ref="G212:G222"/>
    <mergeCell ref="H212:H222"/>
    <mergeCell ref="I212:I217"/>
    <mergeCell ref="I218:I219"/>
    <mergeCell ref="I220:I222"/>
    <mergeCell ref="G245:G255"/>
    <mergeCell ref="H245:H255"/>
    <mergeCell ref="I245:I250"/>
    <mergeCell ref="I251:I252"/>
    <mergeCell ref="I253:I255"/>
    <mergeCell ref="A256:A321"/>
    <mergeCell ref="E256:E321"/>
    <mergeCell ref="F256:F266"/>
    <mergeCell ref="G256:G266"/>
    <mergeCell ref="H256:H266"/>
    <mergeCell ref="A234:A255"/>
    <mergeCell ref="E234:E244"/>
    <mergeCell ref="F234:F244"/>
    <mergeCell ref="G234:G244"/>
    <mergeCell ref="H234:H244"/>
    <mergeCell ref="I234:I239"/>
    <mergeCell ref="I240:I241"/>
    <mergeCell ref="I242:I244"/>
    <mergeCell ref="E245:E255"/>
    <mergeCell ref="F245:F255"/>
    <mergeCell ref="I256:I261"/>
    <mergeCell ref="I262:I263"/>
    <mergeCell ref="I264:I266"/>
    <mergeCell ref="F267:F277"/>
    <mergeCell ref="G267:G277"/>
    <mergeCell ref="H267:H277"/>
    <mergeCell ref="I267:I272"/>
    <mergeCell ref="I273:I274"/>
    <mergeCell ref="I275:I277"/>
    <mergeCell ref="F289:F299"/>
    <mergeCell ref="G289:G299"/>
    <mergeCell ref="H289:H299"/>
    <mergeCell ref="I289:I294"/>
    <mergeCell ref="I295:I296"/>
    <mergeCell ref="I297:I299"/>
    <mergeCell ref="F278:F288"/>
    <mergeCell ref="G278:G288"/>
    <mergeCell ref="H278:H288"/>
    <mergeCell ref="I278:I283"/>
    <mergeCell ref="I284:I285"/>
    <mergeCell ref="I286:I288"/>
    <mergeCell ref="G311:G321"/>
    <mergeCell ref="H311:H321"/>
    <mergeCell ref="I311:I316"/>
    <mergeCell ref="I317:I318"/>
    <mergeCell ref="I319:I321"/>
    <mergeCell ref="F300:F310"/>
    <mergeCell ref="G300:G310"/>
    <mergeCell ref="H300:H310"/>
    <mergeCell ref="I300:I305"/>
    <mergeCell ref="I306:I307"/>
    <mergeCell ref="I308:I3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Dirección</vt:lpstr>
      <vt:lpstr>Comités Deportivos</vt:lpstr>
      <vt:lpstr>Promoción Deportiva</vt:lpstr>
      <vt:lpstr>Promoción a la salud</vt:lpstr>
      <vt:lpstr>Protección. salud</vt:lpstr>
      <vt:lpstr>Covid-19</vt:lpstr>
      <vt:lpstr>Nutrición</vt:lpstr>
      <vt:lpstr>Psicología</vt:lpstr>
      <vt:lpstr>Juventud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Martínez Osorio Alejandra Danahe</dc:creator>
  <cp:lastModifiedBy>Vargas Solis Fátima Mercedes</cp:lastModifiedBy>
  <cp:lastPrinted>2022-05-04T16:22:35Z</cp:lastPrinted>
  <dcterms:created xsi:type="dcterms:W3CDTF">2022-04-20T13:41:31Z</dcterms:created>
  <dcterms:modified xsi:type="dcterms:W3CDTF">2022-05-12T19:16:34Z</dcterms:modified>
</cp:coreProperties>
</file>