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oila.jimenez\Desktop\Zoi Copladem\DIRECCIONES Zoi\Formatos Trimestrales 2022\"/>
    </mc:Choice>
  </mc:AlternateContent>
  <bookViews>
    <workbookView xWindow="32760" yWindow="32760" windowWidth="20490" windowHeight="7425" firstSheet="1" activeTab="1"/>
  </bookViews>
  <sheets>
    <sheet name="SubIng" sheetId="2" r:id="rId1"/>
    <sheet name="REC" sheetId="16" r:id="rId2"/>
    <sheet name="ADT" sheetId="3" r:id="rId3"/>
    <sheet name="ULC" sheetId="13" r:id="rId4"/>
    <sheet name="FIS" sheetId="5" r:id="rId5"/>
    <sheet name="COB" sheetId="6" r:id="rId6"/>
    <sheet name="ASC" sheetId="14" r:id="rId7"/>
    <sheet name="CAG" sheetId="7" r:id="rId8"/>
    <sheet name="PAE" sheetId="20" r:id="rId9"/>
    <sheet name="SubPOT" sheetId="22" r:id="rId10"/>
    <sheet name="ANT" sheetId="21" r:id="rId11"/>
    <sheet name="SubPREyCOG" sheetId="8" r:id="rId12"/>
    <sheet name="PRE" sheetId="9" r:id="rId13"/>
    <sheet name="COG" sheetId="10" r:id="rId14"/>
    <sheet name="VCC" sheetId="12" r:id="rId15"/>
    <sheet name="ADM" sheetId="19" r:id="rId16"/>
    <sheet name="CONT" sheetId="18" r:id="rId17"/>
  </sheets>
  <calcPr calcId="191029"/>
</workbook>
</file>

<file path=xl/calcChain.xml><?xml version="1.0" encoding="utf-8"?>
<calcChain xmlns="http://schemas.openxmlformats.org/spreadsheetml/2006/main">
  <c r="T15" i="22" l="1"/>
  <c r="T19" i="22"/>
  <c r="T14" i="22"/>
  <c r="T13" i="22"/>
  <c r="T14" i="21"/>
  <c r="T18" i="21"/>
  <c r="T15" i="21"/>
  <c r="X14" i="2"/>
  <c r="T17" i="6"/>
  <c r="T15" i="6"/>
  <c r="T14" i="6"/>
  <c r="T13" i="6"/>
  <c r="T13" i="20"/>
  <c r="T18" i="20"/>
  <c r="T14" i="19"/>
  <c r="T13" i="19"/>
  <c r="T12" i="19"/>
  <c r="X12" i="18"/>
  <c r="T20" i="7"/>
  <c r="T19" i="7"/>
  <c r="T18" i="7"/>
  <c r="T16" i="7"/>
  <c r="T17" i="7"/>
  <c r="T15" i="7"/>
  <c r="T14" i="7"/>
  <c r="T13" i="7"/>
  <c r="J17" i="13"/>
  <c r="I17" i="13"/>
  <c r="H17" i="13"/>
  <c r="J16" i="13"/>
  <c r="I16" i="13"/>
  <c r="H16" i="13"/>
  <c r="J15" i="13"/>
  <c r="I15" i="13"/>
  <c r="H15" i="13"/>
  <c r="T14" i="16"/>
  <c r="T15" i="16"/>
  <c r="T13" i="16"/>
  <c r="T12" i="16"/>
  <c r="T16" i="14"/>
  <c r="T15" i="14"/>
  <c r="T14" i="14"/>
  <c r="T13" i="14"/>
  <c r="T14" i="3"/>
  <c r="T13" i="3"/>
  <c r="X15" i="2"/>
  <c r="T12" i="5"/>
  <c r="T16" i="5"/>
  <c r="T13" i="13"/>
  <c r="T12" i="12"/>
  <c r="T13" i="10"/>
  <c r="T14" i="9"/>
  <c r="T13" i="9"/>
  <c r="T17" i="8"/>
  <c r="T16" i="8"/>
  <c r="T15" i="8"/>
  <c r="T14" i="8"/>
  <c r="T13" i="8"/>
  <c r="T16" i="6"/>
</calcChain>
</file>

<file path=xl/sharedStrings.xml><?xml version="1.0" encoding="utf-8"?>
<sst xmlns="http://schemas.openxmlformats.org/spreadsheetml/2006/main" count="759" uniqueCount="212">
  <si>
    <t>CLASIFICACIÓN ADMINISTRATIVA</t>
  </si>
  <si>
    <t>DIRECCIÓN</t>
  </si>
  <si>
    <t>SUBDIRECCIÓN</t>
  </si>
  <si>
    <t>BASE DE DATOS</t>
  </si>
  <si>
    <t>PROGRAMA PRESUPUESTARIO LIGADO (POA)</t>
  </si>
  <si>
    <t>OBJETIVO DEL PROGRAMA PRESUPUESTARIO</t>
  </si>
  <si>
    <t>NOMBRE DE LA ACTIVIDAD</t>
  </si>
  <si>
    <t>META</t>
  </si>
  <si>
    <t>UNIDAD DE MEDIDA</t>
  </si>
  <si>
    <t>ENERO</t>
  </si>
  <si>
    <t>MARZO</t>
  </si>
  <si>
    <t>ABRIL</t>
  </si>
  <si>
    <t>MAYO</t>
  </si>
  <si>
    <t>JUNIO</t>
  </si>
  <si>
    <t>JULIO</t>
  </si>
  <si>
    <t>AGOSTO</t>
  </si>
  <si>
    <t>SEPTIEMBRE</t>
  </si>
  <si>
    <t>OCTUBRE</t>
  </si>
  <si>
    <t>NOVIEMBRE</t>
  </si>
  <si>
    <t>DICIEMBRE</t>
  </si>
  <si>
    <t xml:space="preserve">LÍNEA (S) ACCIÓN PMD </t>
  </si>
  <si>
    <t xml:space="preserve">DATOS ESTADÍSTICOS  </t>
  </si>
  <si>
    <t>FEBRERO</t>
  </si>
  <si>
    <t>TOTAL ANUAL</t>
  </si>
  <si>
    <t>INDICADORES DE GESTIÓN</t>
  </si>
  <si>
    <t>No. PP</t>
  </si>
  <si>
    <t>UNIDAD RESPONSABLE (DEPTO)</t>
  </si>
  <si>
    <t>FIANZAS Y TESORERIA MUNICIPAL</t>
  </si>
  <si>
    <t>SUBDIRECCION DE INGRESOS</t>
  </si>
  <si>
    <t>DESPACHO DEL SUBDIRECTOR</t>
  </si>
  <si>
    <t>EVALUACIÓN DE PROGRAMAS PRESUPUESTARIOS DERIVADOS DEL PLAN MUNICIPAL DE DESARROLLO 2021-2024</t>
  </si>
  <si>
    <t>IMPULSAR LA UTILIZACIÓN DE TECNOLOGÍAS DE PANELES SOLARES Y AZOTEAS VERDES EN VIVIENDAS, COMERCIO ENTRE OTROS, A TRAVÉS DEL OTORGAMIENTO DE ESTIMULOS FISCALES</t>
  </si>
  <si>
    <t>PROGRAMA DE ESTÍMULO A LAS ACCIONES ANTE EL CAMBIO CLIMÁTICO-PANELES SOLARES</t>
  </si>
  <si>
    <t>NÚMERO DE SOLICITUDES RECIBIDAS Y REVISADAS</t>
  </si>
  <si>
    <t>NÚMERO DE ESTÍMULOS APROBADOS</t>
  </si>
  <si>
    <t>PORCENTAJE DE VIVIENDAS BENEFICIADAS RESPECTO DEL TOTAL DETERMINADO 2021</t>
  </si>
  <si>
    <t>INCREMENTAR LAS ACCIONES ANTE EL CAMBIO CLIMATICO MEDIANTE ESTÍMULOS, CON LA FINALIDAD DE CONTRIBUIR A LA DISMINUCIÓN DE EMISIONES CONTAMINANTES</t>
  </si>
  <si>
    <t>FINANZAS Y TESORERÍA MUNICIPAL</t>
  </si>
  <si>
    <t>INGRESOS</t>
  </si>
  <si>
    <t>ADMINISTRACIÓN TRIBUTARIA</t>
  </si>
  <si>
    <t>IMPLEMENTAR ESTÍMULOS QUE FOMENTEN EL PAGO DE CONTRIBUCIONES Y RECAUDACIÓN DE IMPUESTOS MUNICIPALES</t>
  </si>
  <si>
    <t>ADMINISTRACIÓN DE PADRONES FISCALES MUNICIPALES</t>
  </si>
  <si>
    <t>MOTIVAR EL CUMPLIMIENTO VOLUNTARIO DE LAS OBLIGACIONES FISCALES E INCREMENTAR LA BASE DE CONTRIBUYENTES MEDIANTE LA SIMPLIFICACIÓN ADMINISTRATIVA DE TRÁMITES Y LA ATENCIÓN OPORTUNA DE LOS MISMOS</t>
  </si>
  <si>
    <t>Trámites gestionados de Licencias de Funcionamiento presenciales en Ventanilla Unica</t>
  </si>
  <si>
    <t>ATENCIÓN DE TRÁMITES EN LÍNEA(SARE Y SMI)</t>
  </si>
  <si>
    <t>Expedición de licencias de funcionamiento en línea</t>
  </si>
  <si>
    <t>UNIDAD LEGAL Y COBRO COACTIVO</t>
  </si>
  <si>
    <t>OPTIMIZAR LOS PROCESOS ADMINISTRATIVOS Y LOS SERVICIOS INTERNOS, MEDIANTE EL MANEJO RACIONAL DE LOS RECURSOS FINANCIEROS, MATERIALES Y HUMANOS PARA EL LOGRO DE UNA MÉRIDA PARTICIPATIVA E INNOVADORA</t>
  </si>
  <si>
    <t>COBRO COACTIVO DE CRÉDITOS FISCALES, RECUPERACIÓN DE CHEQUES REBOTADOS Y RESOLUCIÓN DE ASUNTOS JURÍDICOS</t>
  </si>
  <si>
    <t>FINANZAS Y TESORERIA MUNICIPAL</t>
  </si>
  <si>
    <t>SUBDIRECCIÓN DE INGRESOS</t>
  </si>
  <si>
    <t>FISCALIZACIÓN</t>
  </si>
  <si>
    <t xml:space="preserve"> IMPLEMENTAR ESTÍMULOS QUE FOMENTEN EL PAGO DE CONTRIBUCIONES Y RECAUDACIÓN DE IMPUESTOS MUNICIPALES</t>
  </si>
  <si>
    <t>ACCIONES DE FISCALIZACIÓN A LAS Y LOS CONTRIBUYENTES</t>
  </si>
  <si>
    <t>AUMENTAR EL CUMPLIMIENTO DE OBLIGACIONES FISCALES MUNICIPALES DE LAS PERSONAS FISICAS Y MORALES EN LOS EN LOS PAGOS DE CONTRIBUCIONES MUNICIPALES MEDIANTE ACCIONES DE FISCALIZACIÓN</t>
  </si>
  <si>
    <t>EMISIÓN DE DETERMINACIONES A CONTRIBUYENTES OMISOS Y REVISIONES DE GABINETE A CONTRIBUYENTES Y TERCEROS RELACIONADOS EN MATERIA DE IMPUESTO PREDIAL, ISAI Y LICENCIAS DE FUNCIONAMIENTO</t>
  </si>
  <si>
    <t>PESOS</t>
  </si>
  <si>
    <t>REVISIONES DE GABINETE PARA FISCALIZAR EL CUMPLIMIENTO DE OBLIGACIONES EN MATERIA DE LICENCIA DE FUNCIONAMIENTO, IMPUESTO PREDIAL E ISAI</t>
  </si>
  <si>
    <t>REVISIONES</t>
  </si>
  <si>
    <t>COBRANZA</t>
  </si>
  <si>
    <t>IMPLEMENTAR  ESTÍMULOS QUE FOMENTEN EL PAGO DE CONTRIBUCIONES Y RECAUDACIÓN DE IMPUESTOS MUNICIPALES</t>
  </si>
  <si>
    <t>COBRO EN SITIO A LAS Y LOS  CONTRIBUYENTES DEL MUNICIPIO DE MÉRIDA</t>
  </si>
  <si>
    <t>OBTENER UNA MAYOR RECAUDACION,  MEDIANTE ACCIONES PRECISAS DE UNA MANERA EFICIENTE Y OPORTUNA A TRAVÉS DE MECANISMOS DE COBRO DIFERENTES A LAS CAJAS RECAUDADORAS</t>
  </si>
  <si>
    <t>RECAUDACIÓN DE DERECHO DE ESTACIONAMIENTOS PÚBLICOS  MUNICIPALES</t>
  </si>
  <si>
    <t>RECAUDACIÓN DE DERECHO DE USO DE BAÑOS PÚBLICOS MUNICIPALES</t>
  </si>
  <si>
    <t>RECAUDACIÓN DE DERECHO PISO POR USO EN LA VIA PÚBLICA O PARQUES</t>
  </si>
  <si>
    <t>RECAUDACIÓN DE DERECHO DE TIANGUIS DEL AUTOMÓVIL</t>
  </si>
  <si>
    <t>RECAUDACIÓN POR CONSUMO DE AGUA POTABLE EN COMISARIAS</t>
  </si>
  <si>
    <t>EGRESOS</t>
  </si>
  <si>
    <t>CAJA GENERAL</t>
  </si>
  <si>
    <t>CUMPLIMIENTO EN TIEMPO Y FORMA CON EL PAGO A PROVEEDORES</t>
  </si>
  <si>
    <t>OPERATIVIDAD FINANCIERA Y ADMINISTRACION DEL DEPARTAMENTO DE CAJA GENERAL</t>
  </si>
  <si>
    <t>CUMPLIR EN TIEMPO Y FORMA CON LOS COMPROMISOS DE PAGO Y DIVERSOS TRAMITES ADMINISTRATIVOS ADQUIRIDOS POR EL MUNICIPIO DE MERIDA, MEDIANTE LA APLICACIÓN DE LAS POLITICAS Y PROCEDIMIENTOS ESTABLECIDOS, POR MEDIO DEL REGISTRO, TRÁMITE Y SEGUIMIENTO DE LOS DOCUMENTOS RECIBIDOS EN EL DEPARTAMENTO DE CAJA GENERAL</t>
  </si>
  <si>
    <t>RECEPCIÓN DE LA CUENTA POR PAGAR Y EMISION DE CHEQUES EN TIEMPO</t>
  </si>
  <si>
    <t>NO APLICA</t>
  </si>
  <si>
    <t xml:space="preserve">NUMERO DE CHEQUES EMITIDOS </t>
  </si>
  <si>
    <t>DESGLOSE Y ENTREGA DE LOS CHEQUES A BENEFICIARIOS Y BENEFICIARIAS  INTERIOS Y OTROS</t>
  </si>
  <si>
    <t>NÚMERO DE CHEQUES ENTREGADOS</t>
  </si>
  <si>
    <t>INVENTARIO DE CHEQUES VIGENTES PENDIENTES POR ENTREGAR</t>
  </si>
  <si>
    <t>NúMERO DE CHEQUES VIGENTES</t>
  </si>
  <si>
    <t>REALIZAR TODOS LOS DIAS HABILES, ANALISIS DE SALDOS DE LAS CUENTAS DE BANCOS SUCEPTIBLES DE TRANSFERIR A LAS CUENTAS PRODUCTIVAS DE ALTO RENDIMEINTO (INVERSIONES), PARA REALIZAR LAS TRANSFERENCIAS SI FUERA EL CASO</t>
  </si>
  <si>
    <t>DIAS INVERTIDOS</t>
  </si>
  <si>
    <t>RESGUARDAR, DEPURAR Y DEVOLVER LOS CHEQUES EN GARANTÍA DE OBRA PUBLICA Y ADQUISICIONES</t>
  </si>
  <si>
    <t>NÚMERO DE CHEQUES EN GARANTIA RESGUARDADOS (Acumulado) *</t>
  </si>
  <si>
    <t>NÚMERO DE CHEQUES EN GARANTIA DEVUELTOS</t>
  </si>
  <si>
    <t>REALIZAR PAGOS ELECTRONICOS A DIVERSOS BENEFICIARIOS Y BENEFICIARIAS EXTERNOS (PENSIONES ALIMENTICIAS, APOYOS ECONOMICOS, MICROMER, BECAS, PROYECTOS PRODUCTIVOS, ETC.), HONORARIOS ASIMILADOS Y PROFESIONALES</t>
  </si>
  <si>
    <t>NUMERO DE PAGOS ELECTRONICOS HECHOS</t>
  </si>
  <si>
    <t>ADMINISTRAR EL REPORTE DE CUENTAS BANCARIAS CON LA QUE CUENTA EL MUNICIPIO DE MERIDA</t>
  </si>
  <si>
    <t>NUMERO DE CUENTAS BANCARIAS ACTIVAS (Acumulado) *</t>
  </si>
  <si>
    <t>SUBDIRECCIÓN DE PRESUPUESTOS Y CONTROL DEL GASTO</t>
  </si>
  <si>
    <t>MANEJAR EL PRESUPUESTO Y EJERCICIO DEL GASTO PÚBLICO, DE ACUERDO AL MODELO DE GESTIÓN BASADO EN RESULTADOS.</t>
  </si>
  <si>
    <t>INTEGRACIÓN DEL PROYECTO Y CONTROL DEL EJERCICIO DEL PRESUPUESTO DE EGRESOS</t>
  </si>
  <si>
    <t>SUPERVISAR EL PROCESO DE ELABORACIÓN DEL ANTEPROYECTO Y DEL PROYECTO DE PRESUPUESTO DE EGRESOS DEL MUNICIPIO Y DAR SEGUIMIENTO A SU EJERCICIO MEDIANTE LA REVISIÓN EXHAUSTIVA DEL CUMPLIMIENTO CON LA NORMATIVIDAD VIGENTE.</t>
  </si>
  <si>
    <t>CAPTURA Y ENVÍO DE LOS INFORMES TRIMESTRALES DE AVANCE EN EL SISTEMA DE RECURSOS FEDERALES TRANSFERIDOS DE LA SECRETARÍA DE HACIENDA Y CRÉDITO PÚBLICO.</t>
  </si>
  <si>
    <t>INFORMES</t>
  </si>
  <si>
    <t>SEGUIMIENTO AL AVANCE DE LOS RECURSOS EJERCIDOS EN CONTRATOS DE OBRAS Y SERVICIOS PÚBLICOS, ARRENDAMIENTOS, ADQUISICIONES Y PRESTACIÓN DE SERVICIOS.</t>
  </si>
  <si>
    <t>REPORTE MENSUAL DE CUENTAS POR PAGAR</t>
  </si>
  <si>
    <t>SEGUIMIENTO AL AVANCE DE LOS RECURSOS EJERCIDOS A TRAVÉS DE CUENTAS POR PAGAR PARA TRÁMITE DE PAGO NO DERIVADAS DE CONTRATOS, CONVENIOS Y/O RECURSOS ETIQUETADOS.</t>
  </si>
  <si>
    <t>SEGUIMIENTO A LA INTEGRACIÓN DEL PROYECTO DE PRESUPUESTO DE EGRESOS DEL AYUNTAMIENTO DE MÉRIDA.</t>
  </si>
  <si>
    <t>APROBACIÓN DE CABILDO</t>
  </si>
  <si>
    <t xml:space="preserve">SEGUIMIENTO A LOS CIERRES MENSUALES. </t>
  </si>
  <si>
    <t>CIERRES</t>
  </si>
  <si>
    <t>PRESUPUESTOS</t>
  </si>
  <si>
    <t>INTEGRAR EL PROYECTO DE PRESUPUESTO DE EGRESOS PARA EL EJERCICIO FISCAL CORRESPONDIENTE, ELABORADO POR LAS UNIDADES ADMINISTRATIVAS Y DAR SEGUIMIENTO AL EJERCICIO DEL MISMO A TRAVÉS DE LOS SISTEMAS INFORMÁTICOS ESTABLECIDOS.</t>
  </si>
  <si>
    <t>CONTROL DEL GASTO</t>
  </si>
  <si>
    <t xml:space="preserve">CUMPLIR EN TIEMPO Y FORMA CON EL PAGO A PROVEEDORES </t>
  </si>
  <si>
    <t>CONTROL DOCUMENTAL DEL EJERCICIO DEL PRESUPUESTO DE EGRESOS DERIVADO DE CONTRATOS, CONVENIOS Y RECURSOS ETIQUETADOS.</t>
  </si>
  <si>
    <t>GARANTIZAR LA CORRECTA INTEGRACIÓN DOCUMENTAL TÉCNICA Y FINANCIERA DE LOS PAGOS DERIVADOS DE CONTRATOS, CONVENIOS Y/O DE TRANSFERENCIAS FEDERALES O ESTATALES ETIQUETADAS QUE PERMITA LLEVAR EL SEGUIMIENTO Y CONTROL DEL EJERCICIO DEL PRESUPUESTO DE EGRESOS MEDIANTE LA REVISIÓN DEL CUMPLIMENTO CON LA NORMATIVIDAD VIGENTE.</t>
  </si>
  <si>
    <t>SEGUIMIENTO AL AVANCE DE LOS RECURSOS EJERCIDOS DERIVADOS DE CONTRATOS DE OBRAS Y SERVICIOS PÚBLICOS, ARRENDAMIENTOS, ADQUISICIONES Y PRESTACIÓN DE SERVICIOS.</t>
  </si>
  <si>
    <t>MANEJAR EL PRESUPUESTO Y EJERCICIO DEL GASTO PÚBLICO, DE ACUERDO AL MODELO DE GESTIÓN BASADO EN RESULTADOS</t>
  </si>
  <si>
    <t>VERIFICACIÓN Y CONTROL DE CUENTAS POR PAGAR</t>
  </si>
  <si>
    <t>VERIFICACIÓN Y CONTROL DOCUMENTAL DE CUENTAS POR PAGAR PARA TRÁMITE DE PAGO, NO DERIVADAS DE CONTRATOS, CONVENIOS Y/O RECURSOS ETIQUETADOS.</t>
  </si>
  <si>
    <t>GARANTIZAR LA CORRECTA INTEGRACIÓN DOCUMENTAL TÉCNICA Y FINANCIERA DE LAS CUENTAS POR PAGAR PARA TRÁMITE DE PAGO QUE NO SE DERIVAN DE CONTRATOS, CONVENIOS Y/O DE TRANSFERENCIAS FEDERALES O ESTATALES ETIQUETADAS Y OTORGAR UN SERVICIO AGIL, EFICIENTE Y DE CALIDAD A NUESTROS CLIENTES INTERNOS Y EXTERNOS MEDIANTE DIVERSOS TRAMITES ADMINISTRATIVOS.</t>
  </si>
  <si>
    <t xml:space="preserve"> MANEJAR EL PRESUPUESTO Y EJERCICIO DEL GASTO PÚBLICO, DE ACUERDO AL MODELO DE GESTIÓN BASADO EN RESULTADOS.</t>
  </si>
  <si>
    <t>ASISTENCIA AL CONTRIBUYENTE</t>
  </si>
  <si>
    <t>IMPLEMENTACIÓN DE ESTÍMULOS QUE FOMENTEN EL PAGO DE CONTRIBUCIONES Y RECAUDACIÓN DE IMPUESTOS MUNICIPALES.</t>
  </si>
  <si>
    <t>ASISTENCIA A LAS Y LOS CONTRIBUYENTES DEL MUNICIPIO DE MÉRIDA</t>
  </si>
  <si>
    <t>ASISTIR Y ATENDER A LA CIUDADANIA DE MANERA INTEGRAL, CON TRANSPARENCIA, CALIDAD, CALIDEZ EN FORMA GRATUITA Y CONFIDENCIAL, A TAVÉS DE DIFERENTES CANALES DE COMUNICACIÓN QUE PERMITAN PROMOVER LA CULTURA DE CUMPLIMIENTO VOLUNTARIO DE LAS OBLIGACIONES FISCALES MUNICIPALES</t>
  </si>
  <si>
    <t>RECEPCIÓN, ANÁLISIS Y CANALIZACIÓN DEL TRÁMITE</t>
  </si>
  <si>
    <t>NÚMERO TOTAL DE TRÁMITES RECIBIDOS</t>
  </si>
  <si>
    <t xml:space="preserve">RESPUESTAS EN TIEMPO Y FORMA </t>
  </si>
  <si>
    <t>PORCENTAJE DE DICTÁMENES EMITIDOS</t>
  </si>
  <si>
    <t>TRÁMITES RESUELTOS POR ASISTENCIA AL CONTRIBUYENTE.</t>
  </si>
  <si>
    <t>PORCENTAJE DE TRÁMITES RESUELTOS POR ASISTENCIA AL CONTRIBUYENTE.</t>
  </si>
  <si>
    <t>TRÁMITES QUE POR SU NATURALEZA, DEPENDEN DE OTROS DEPARTAMENTOS</t>
  </si>
  <si>
    <t xml:space="preserve">PORCENTAJE DE TRÁMITES RESUELTOS POR  OTROS DEPARTAMENTOS. </t>
  </si>
  <si>
    <t>FINANZAS Y TESORERIA MUNCIPAL</t>
  </si>
  <si>
    <t>DEPARTAMENTO DE RECAUDACION</t>
  </si>
  <si>
    <t>IMPLEMENTACION DE ESTIMULOS QUE FOMENTEN EL PAGO DE CONTRIBUCIONES Y RECAUDACION DE IMPUESTOS MUNICIPALES</t>
  </si>
  <si>
    <t>RECAUDACIÓN DE LOS INGRESOS MUNCIPALES</t>
  </si>
  <si>
    <t>RECAUDAR LOS INGRESOS QUE LEGALMENTE LE CORRESPONDEN AL MUNICIPIO DE MÉRIDA, MEDIANTE EL USO EFICAZ Y EFICIENTE DE LOS RECURSOS HUMANOS Y MATERIALES</t>
  </si>
  <si>
    <t>RECAUDACIÓN DE LOS INGRESOS EN LAS CAJAS DE LA DIRECCION DE FINANZAS TESORERIA MUNICIPAL POR IMPUESTO PREDIAL</t>
  </si>
  <si>
    <t>RECAUDACIÓN DE LOS INGRESOS EN LAS CAJAS DE LA DIRECCION DE FINANZAS TESORERIA MUNICIPAL POR IMPUESTO SOBRE ADQUISICIÓN DE BIENES INMUEBLES</t>
  </si>
  <si>
    <t>RECAUDACION DE LOS INGRESOS DURANTE LA CAMPAÑA DE COBRO DEL IMPUESTO PREDIAL BASE VALOR CATASTRAL</t>
  </si>
  <si>
    <t>RECAUDAR LOS INGRESOS DEL IMPUESTO PREDIAL BASE VALOR CATASTRAL MEDIANTE ETSRATEGIAS QUE PERMITAN PROPORCIONAR A LOS CIUDADANOS FACILIDADES E INCENTIVOS DE PAGO</t>
  </si>
  <si>
    <t>PROPORCIONAR INCENTIVOS A LOS CONTRIBUYENTES PARA EL PAGO DEL IMPUESTOS PREDIAL BASE VALOR CATASTRAL</t>
  </si>
  <si>
    <t>SORTEO REALIZADO</t>
  </si>
  <si>
    <t>APOYOS OTORGADOS A GRUPOS EN SITUACION DE VULNERABILIDAD</t>
  </si>
  <si>
    <t>RECUPERAR CRÉDITOS FISCALES Y CHEQUES REBOTADOS, ASÍ COMO RESOLVER EN TIEMPO Y FORMA LAS SOLICITUDES, RECURSOS Y JUICIOS INTERPUESTOS POR PARTICULARES EN CONTRA DE LA DIRECCIÓN DE FINANZAS Y TESORERÍA MUNICIPAL, MEDIANTE LA APLICACIÓN DE LA NORMATIVIDAD VIGENTE.</t>
  </si>
  <si>
    <t>COBRO COACTIVO DE CREDITOS FISCALES Y COBRO DE CONTRIBUCIONES DIVERSAS.</t>
  </si>
  <si>
    <t>CANCELACIÓN POR RESOLUCIONES RECIBIDAS PARA LA DEPURACIÓN DEL PADRÓN DE MULTAS.</t>
  </si>
  <si>
    <t>PORCENTAJE  DE CANCELACION DE MULTAS</t>
  </si>
  <si>
    <t>VERIFICACIÓN Y ANÁLISIS EN TIEMPO Y FORMA DE SOLICITUDES DE EXCEPCIÓN DE PAGO DEL IMPUESTO SOBRE ADQUISICIÓN DE INMUEBLES.</t>
  </si>
  <si>
    <t>PORCENTAJE DE SOLICITUDES ATENDIDAS EN TIEMPO</t>
  </si>
  <si>
    <t>RESOLUCIÓN EN TIEMPO Y FORMA DE SOLICITUDES DE PARTICULARES Y DEPENDENCIAS MUNICIPALES, ESTATALES Y FEDERALES.</t>
  </si>
  <si>
    <t>CONTESTACIÓN EN TIEMPO Y FORMA DE JUICIOS INTERPUESTOS EN CONTRA DE LA DIRECCIÓN DE FINANZAS.</t>
  </si>
  <si>
    <t>PORCENTAJE DE  CONTESTACIONES ATENDIDAS EN TIEMPO</t>
  </si>
  <si>
    <t>NO HUBIERON CANCELACIONES</t>
  </si>
  <si>
    <t>INTEGRACIÓN Y SEGUIMIENTO DEL PROYECTO DE PRESUPUESTO DE EGRESOS DEL MUNICIPIO DE MÉRIDA DURANTE EL EJERCICIO</t>
  </si>
  <si>
    <t>CONTABILIDAD Y ADMINISTRACION</t>
  </si>
  <si>
    <t>CONTABILIDAD</t>
  </si>
  <si>
    <t>APLICAR LOS LINEAMIENTOS DE LA LEY GENERAL DE CONTABILIDAD GUBERNAMENTAL EN LO REFERENTE A LA ARMONIZACION CONTABLE,SEGÚN LO ESTABLECIDO POR EL CONSEJO DE ARMONIZACIÓN CONTABLE(CONAC)</t>
  </si>
  <si>
    <t>CONTABILIDAD GUBERNAMENTAL</t>
  </si>
  <si>
    <t xml:space="preserve">REGISTRAR LOS MOVIMIENTOS DE INGRESOS Y EGRESOS, A TRAVEZ DEL SISTEMA CONTABLE DEL AYUNTAMIENTO DE MERIDA,PARA UNA MAYOR TRASPARENCIA EN EL CUMPLIMIENTO DE LA NORMATIVIDAD ESTABLECIDAS EN MATERIA DE CUENTA PUBLICA </t>
  </si>
  <si>
    <t>ELABORACIÓN DE INFORMES FINANCIEROS Y ENTREGA DE LA CUENTA PUBLICA DE ACUERDO A LA NORMATIVIDAD ESTABLECIDA.</t>
  </si>
  <si>
    <t xml:space="preserve">ESTADOS FINANCIEROS </t>
  </si>
  <si>
    <t>DEPARTAMENTO ADMINISTRATIVO</t>
  </si>
  <si>
    <t>OPTIMIZAR LOS PROCESOS ADMINISTRATIVOS Y LOS SERVICIOS INTERNOS MEDIANTE EL MANEJO RACIONAL DE LOS RECURSOS FINANCIEROS MATERIALES Y HUMANOS PARA EL LOGRO DE UNA MERIDA PARTICIPANTE E INNOVADORA</t>
  </si>
  <si>
    <t>CONTROLES ADMINISTRATIVOS DE LA DIRECCION DE FINANZAS Y TESORERIA MUNICIPAL</t>
  </si>
  <si>
    <t>OPTIMIZAR LOS RECURSOS HUMANOS, MATERIALES E INFRAESTRUCTURA DE LA DIRECCIÓN DE FINANZAS Y TESORERIA MUNICIPAL MEDIANTE ESTRATEGIAS DE CONTROL PREVENTIVO Y CORRECTIVO</t>
  </si>
  <si>
    <t>DOTACIÓN DE INSUMOS</t>
  </si>
  <si>
    <t>TRAMITES REALIZADOS</t>
  </si>
  <si>
    <t xml:space="preserve">MANTENIMIENTO DE BIENES MUEBLES </t>
  </si>
  <si>
    <t>MANTENIMIENTO VEHICULAR</t>
  </si>
  <si>
    <t>FINANZAS Y TESORERIA</t>
  </si>
  <si>
    <t>PAGOS ELECTRÓNICOS</t>
  </si>
  <si>
    <t>CUMPLIR EN TIEMPO Y FORMA CON EL PAGO A PROVEEDORES</t>
  </si>
  <si>
    <t>PAGO ELECTRÓNICO A LAS Y LOS PROVEEDORES Y UNIDADES ADMINISTRATIVAS DEL MUNICIPIO DE MÉRIDA</t>
  </si>
  <si>
    <t>OFRECER UN SERVICIO MODERNO Y EFICIENTE A LAS Y LOS PROVEEDORE Y UNIDADES ADMIISTRATIVAS PARA EL PAGO DE LOS COMPROMISOS DEL MUNICIPIO DE MÉRIDA MEDIANTE LA BANCA ELECTRÓNICA</t>
  </si>
  <si>
    <t>REALIZAR EL MANEJO DE LOS RECURSOS FINANCIEROS DEL MUNICIPIO BAJO LOS PRINCIPIOS DE SUFICIENCIA, EFICIENCIA Y EQUIDAD</t>
  </si>
  <si>
    <t>PAGO DE SERVICIOS BANCARIOS Y FINANCIEROS DE LAS CUENTAS BANCARIAS DEL MUNICIPIO DE MÉRIDA</t>
  </si>
  <si>
    <t>CONTABILIZAR LAS DIVERSAS COMISIONES COBRADAS AL MUNICIPIO POR LOS SERVICIOS BANCARIOS Y FINANCIEROS RECIBIDOS DE LAS INSTITUCIOES BANCARIAS MEDIANTE EL REGISTRO OPORTUNO DE LOS MISMOS.</t>
  </si>
  <si>
    <t>POLÍTICA TRIBUTARIA</t>
  </si>
  <si>
    <t>ANÁLISIS TÉCNICO</t>
  </si>
  <si>
    <t>ESTABLECIMIENTO DE UN SISTEMA PERMANENTE DE REVISIÓN, ACTUALIZACIÓN Y SIMPLIFICACIÓN DE TRÁMITES MUNICIPALES</t>
  </si>
  <si>
    <t>MEJORA REGULATORIA Y PROCESOS DE CALIDAD EN LA DIRECCIÓN DE FINANZAS Y TESORERÍA MUNICIPAL</t>
  </si>
  <si>
    <r>
      <t xml:space="preserve">IMPLEMENTAR Y PROMOVER LA MEJORA REGULATORIA  Y LA CULTURA DE CALIDAD EN LAS UNIDADES ADMINISTRATIVAS DE LA DIRECCIÓN DE FINANZAS Y TESORERÍA MUNICIPAL MEDIANTE LA APLICACIÓN Y FORTALECIMIENTO DE MECANISMOS QUE PERMITAN GARANTIZAR UN BUEN SERVICIO A </t>
    </r>
    <r>
      <rPr>
        <sz val="10"/>
        <rFont val="Calibri"/>
        <family val="2"/>
      </rPr>
      <t>LA CIUDADANÍA.</t>
    </r>
  </si>
  <si>
    <t>ACTUALIZACIÓN Y SEGUIMIENTO DE LAS SOLICITUDES DE LOS TRÁMITES Y SERVICIOS DE LA DIRECCIÓN DE FINANZAS EN EL REGISTRO MUNICIPAL DE TRÁMITES Y SERVICIOS</t>
  </si>
  <si>
    <t>PORCENTAJE DE CUMPLIMIENTO DE LAS SOLICITUDES ATENDIDAS</t>
  </si>
  <si>
    <t>SEGUIMIENTODE LAS SOLICITUDES  PARA LA PUBLICACIÓN DE INFORMACIÓN EN LA PÁGINA WEB DEL AYUNTAMIENTO</t>
  </si>
  <si>
    <t>PORCENTAJE DE CUMPLIMIENTO DE LAS PUBLICACIONES ATENDIDAS</t>
  </si>
  <si>
    <t xml:space="preserve"> AVANCE DEL PROGRAMA ANUAL DE CAPACITACIÓN TOMADOS DE LA DIRECCIÓN DE FINANZAS</t>
  </si>
  <si>
    <t>PORCENTAJE DE AVANCE DEL PROGRAMA ANUAL DE CAPACITACIÓN</t>
  </si>
  <si>
    <t>-</t>
  </si>
  <si>
    <t>ACTUALIZACIÓN DEL MANUAL DE ORGANIZACIÓN</t>
  </si>
  <si>
    <t>MANUAL</t>
  </si>
  <si>
    <r>
      <t xml:space="preserve">APLICACIÓN </t>
    </r>
    <r>
      <rPr>
        <sz val="10"/>
        <color indexed="40"/>
        <rFont val="Calibri"/>
        <family val="2"/>
      </rPr>
      <t xml:space="preserve">DE </t>
    </r>
    <r>
      <rPr>
        <sz val="10"/>
        <color indexed="8"/>
        <rFont val="Calibri"/>
        <family val="2"/>
      </rPr>
      <t>LOS LINEAMIENTOS DE LA LEY GENERAL DE CONTABILIDAD GUBERNAMENTAL EN LO REFERENTE A LA ARMONIZACIÓN CONTABLE (CONAC)</t>
    </r>
  </si>
  <si>
    <t>SEGUIMIENTO DE LOS INGRESOS DEL MUNICIPIO DE MÉRIDA Y PROYECTOS DIVERSOS.</t>
  </si>
  <si>
    <t>ANALIZAR EL COMPORTAMIENTO DE LOS INGRESOS DEL MUNICIPIO DE MÉRIDA, MEDIANTE MECANISMOS DIVERSOS, EN CUMPLIMIENTO CON LAS DISPOSICIONES NORMATIVAS VIGENTES, COADYUVAR EN LA ELABORACIÓN DE LOS ANTEPROYECTOS DE LAS INICIATIVAS DE LA LEY DE HACIENDA Y DE LA LEY DE INGRESOS DEL MUNICIPIO DE MÉRIDA.</t>
  </si>
  <si>
    <t>ELABORACIÓN DEL ANTEPROYECTO DE LEY DE INGRESOS DEL MUNICIPIO DE MERIDA</t>
  </si>
  <si>
    <t>ANTEPROYECTO</t>
  </si>
  <si>
    <t>ELABORACIÓN DEL ANTEPROYECTO DE REFORMAS A LA LEY DE HACIENDA DEL MUNICIPIO DE MÉRIDA</t>
  </si>
  <si>
    <t>SEGUIMIENTO DE INGRESOS</t>
  </si>
  <si>
    <t>REPORTES</t>
  </si>
  <si>
    <t>POLITICA TRIBUTARIA</t>
  </si>
  <si>
    <t>APLICAR LOS LINEA MIENTOSS DE LA LEY GENERAL DE CONTABILIDAD GUBERNAMENTAL, EN LO REFERENTE A LA ARMONIZACIÓN CONTABLE, SEGÚN LO ESTABLECIDO POR EL CONSEJO DE ARMONIZACIÓN CONTABLE (CONAC)</t>
  </si>
  <si>
    <t>POLITICA TRIBUTARIA, ANTEPROYECTOS DE LAS INICIATIVAS DE LA LEY DE INGRESOS Y DE LA LEY DE HACIENDA DEL MUNICIPIO DE MÉRIDA Y PROYECTOS DIVERSOS</t>
  </si>
  <si>
    <t>DAR SEGUIMIENTO  LOS INGRESOS RECIBIDOS POR EL MUNICIPIO DE MÉRIDA MEDIANTE UN PROCESO DE ANÁLISIS, ACTUALIZAR EL MARCO LEGAL DEL MUNICIPIO DE MÉRIDA A TRAVÉS DE LA ELABORACIÓN DE LOS ANTEPROYECTOS DE LAS INICIATIVAS DE LA LEY DE INGRESOS Y DE LA LEY DE HACIENDA</t>
  </si>
  <si>
    <t>COORDINACIÓN Y SEGUIMIENTO DE LA ELABORACIÓN DEL ANTEPROYECTO DE LEY DE INGRESOS DEL MUNICIPIO DE MÉRIDA</t>
  </si>
  <si>
    <t>ANTREPROYECTO</t>
  </si>
  <si>
    <t>COORDINACIÓN Y SEGUIMIENTO DE LA ELABORACIÓN DEL ANTEPROYECTO DE REFORMAS A LA LEY DE HACIENDA DEL MUNICIPIO DE MÉRIDA</t>
  </si>
  <si>
    <t>PORCENTAJE DE AVANCE</t>
  </si>
  <si>
    <t>SEGUIMIENTO DE LOS INGRESOS TOTALES RECAUDADOS VS LOS INGRESOS TOTALES PRESUPUESTADOS</t>
  </si>
  <si>
    <t>SEGUIMIENTO DE LOS INGRESOS DEL IMPUESTO PREDIAL RECAUDADO VS LOS INGRESOS DEL IMPUESTO PREDIAL PRESUPUESTADOS</t>
  </si>
  <si>
    <t>SEGUIMIENTO DE INGRESOS  DE LOS IMPUESTOS SOBRE ADQUISICIÓN DE INMUEBLES  RECAUDADOS VS LOS INGRESOS DE LOS IMPUESTOS SOBRE ADQUISICIÓN DE INMUEBLES PRESUPUESTADOS</t>
  </si>
  <si>
    <t>MANTENER LOS ESTÁNDARES EN LA CALIFICACIÓN CREDITICIA EMITIDA POR CALIFICADORAS INTERNACIONALES</t>
  </si>
  <si>
    <t>CUOTAS A ORGANISMOS NACIONALES E INTERNACIONALES</t>
  </si>
  <si>
    <t>MANTENER Y MEJORAR LAS CALIFICACIONES CREDITICIAS DEL MUNICIPIO DE MÉRIDA A TRAVÉS DE LAS DIFERENTES INSTITUCIONES CALIFICADORAS DE VALORES.</t>
  </si>
  <si>
    <t>EMISIÓN Y SEGUIMIENTO DE LA CALIFICACIÓN CREDITICIA DEL MUNICIPIO DE MÉRIDA</t>
  </si>
  <si>
    <t>CALIFICACIÓN</t>
  </si>
  <si>
    <t>SEGUIMIENTO DE LOS INGRESOS DE GESTIÓN RECAUDADOS VS LOS INGRESOS DE GESTIÓN PRESUPUESTADOS</t>
  </si>
  <si>
    <t xml:space="preserve">ATENCIÓN DE TRÁMITES QUE ACTUALIZAN LOS REGISTROS DE LOS PADRONES FISCALES MUNICIPALES GESTIONADOS POR VENTANILLA ÚNICA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</si>
</sst>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8" formatCode="&quot;$&quot;#,##0.00;[Red]\-&quot;$&quot;#,##0.00"/>
    <numFmt numFmtId="44" formatCode="_-&quot;$&quot;* #,##0.00_-;\-&quot;$&quot;* #,##0.00_-;_-&quot;$&quot;* &quot;-&quot;??_-;_-@_-"/>
    <numFmt numFmtId="43" formatCode="_-* #,##0.00_-;\-* #,##0.00_-;_-* &quot;-&quot;??_-;_-@_-"/>
  </numFmts>
  <fonts count="36" x14ac:knownFonts="1">
    <font>
      <sz val="11"/>
      <color theme="1"/>
      <name val="Calibri"/>
      <family val="2"/>
      <scheme val="minor"/>
    </font>
    <font>
      <sz val="10"/>
      <color indexed="8"/>
      <name val="Calibri"/>
      <family val="2"/>
    </font>
    <font>
      <sz val="10"/>
      <name val="Calibri"/>
      <family val="2"/>
    </font>
    <font>
      <sz val="10"/>
      <color indexed="40"/>
      <name val="Calibri"/>
      <family val="2"/>
    </font>
    <font>
      <sz val="11"/>
      <color theme="1"/>
      <name val="Calibri"/>
      <family val="2"/>
      <scheme val="minor"/>
    </font>
    <font>
      <b/>
      <sz val="11"/>
      <color theme="0"/>
      <name val="Calibri"/>
      <family val="2"/>
      <scheme val="minor"/>
    </font>
    <font>
      <b/>
      <sz val="11"/>
      <color theme="1"/>
      <name val="Calibri"/>
      <family val="2"/>
      <scheme val="minor"/>
    </font>
    <font>
      <sz val="8"/>
      <color theme="1"/>
      <name val="Calibri Light"/>
      <family val="2"/>
      <scheme val="major"/>
    </font>
    <font>
      <b/>
      <sz val="8"/>
      <color theme="1"/>
      <name val="Calibri Light"/>
      <family val="2"/>
      <scheme val="major"/>
    </font>
    <font>
      <sz val="8"/>
      <color rgb="FF000000"/>
      <name val="Arial"/>
      <family val="2"/>
    </font>
    <font>
      <b/>
      <sz val="8"/>
      <color theme="0"/>
      <name val="Calibri Light"/>
      <family val="2"/>
      <scheme val="major"/>
    </font>
    <font>
      <sz val="10"/>
      <color theme="1"/>
      <name val="Calibri Light"/>
      <family val="2"/>
      <scheme val="major"/>
    </font>
    <font>
      <b/>
      <sz val="11"/>
      <color theme="1"/>
      <name val="Calibri Light"/>
      <family val="2"/>
      <scheme val="major"/>
    </font>
    <font>
      <sz val="11"/>
      <color theme="1"/>
      <name val="Calibri Light"/>
      <family val="2"/>
      <scheme val="major"/>
    </font>
    <font>
      <sz val="10"/>
      <name val="Calibri Light"/>
      <family val="2"/>
      <scheme val="major"/>
    </font>
    <font>
      <b/>
      <sz val="14"/>
      <color theme="1"/>
      <name val="Calibri Light"/>
      <family val="2"/>
      <scheme val="major"/>
    </font>
    <font>
      <sz val="11"/>
      <color rgb="FFFF0000"/>
      <name val="Calibri Light"/>
      <family val="2"/>
      <scheme val="major"/>
    </font>
    <font>
      <b/>
      <sz val="10"/>
      <color theme="1"/>
      <name val="Calibri Light"/>
      <family val="2"/>
      <scheme val="major"/>
    </font>
    <font>
      <sz val="10"/>
      <color theme="1"/>
      <name val="Calibri"/>
      <family val="2"/>
      <scheme val="minor"/>
    </font>
    <font>
      <sz val="9"/>
      <color theme="1"/>
      <name val="Calibri Light"/>
      <family val="2"/>
      <scheme val="major"/>
    </font>
    <font>
      <sz val="8"/>
      <color rgb="FF000000"/>
      <name val="Calibri Light"/>
      <family val="2"/>
      <scheme val="major"/>
    </font>
    <font>
      <sz val="10"/>
      <color rgb="FF000000"/>
      <name val="Calibri Light"/>
      <family val="2"/>
      <scheme val="major"/>
    </font>
    <font>
      <b/>
      <sz val="10"/>
      <name val="Calibri Light"/>
      <family val="2"/>
      <scheme val="major"/>
    </font>
    <font>
      <sz val="10"/>
      <color indexed="8"/>
      <name val="Calibri Light"/>
      <family val="2"/>
      <scheme val="major"/>
    </font>
    <font>
      <sz val="8"/>
      <name val="Calibri Light"/>
      <family val="2"/>
      <scheme val="major"/>
    </font>
    <font>
      <sz val="10"/>
      <color theme="1"/>
      <name val="Calibri"/>
      <family val="2"/>
    </font>
    <font>
      <b/>
      <sz val="14"/>
      <color theme="1"/>
      <name val="Calibri"/>
      <family val="2"/>
      <scheme val="minor"/>
    </font>
    <font>
      <b/>
      <sz val="10"/>
      <color theme="1"/>
      <name val="Calibri"/>
      <family val="2"/>
      <scheme val="minor"/>
    </font>
    <font>
      <sz val="10"/>
      <name val="Calibri"/>
      <family val="2"/>
      <scheme val="minor"/>
    </font>
    <font>
      <b/>
      <sz val="12"/>
      <color theme="0"/>
      <name val="Calibri Light"/>
      <family val="2"/>
      <scheme val="major"/>
    </font>
    <font>
      <b/>
      <sz val="20"/>
      <color theme="1"/>
      <name val="Calibri Light"/>
      <family val="2"/>
      <scheme val="major"/>
    </font>
    <font>
      <b/>
      <sz val="11"/>
      <color theme="0"/>
      <name val="Calibri Light"/>
      <family val="2"/>
      <scheme val="major"/>
    </font>
    <font>
      <b/>
      <sz val="20"/>
      <color theme="0"/>
      <name val="Calibri Light"/>
      <family val="2"/>
      <scheme val="major"/>
    </font>
    <font>
      <b/>
      <sz val="20"/>
      <color theme="1"/>
      <name val="Calibri"/>
      <family val="2"/>
      <scheme val="minor"/>
    </font>
    <font>
      <b/>
      <sz val="12"/>
      <color theme="0"/>
      <name val="Calibri"/>
      <family val="2"/>
      <scheme val="minor"/>
    </font>
    <font>
      <b/>
      <sz val="20"/>
      <color theme="0"/>
      <name val="Calibri"/>
      <family val="2"/>
      <scheme val="minor"/>
    </font>
  </fonts>
  <fills count="5">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4" tint="-0.499984740745262"/>
        <bgColor indexed="64"/>
      </patternFill>
    </fill>
  </fills>
  <borders count="66">
    <border>
      <left/>
      <right/>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medium">
        <color indexed="64"/>
      </right>
      <top/>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cellStyleXfs>
  <cellXfs count="560">
    <xf numFmtId="0" fontId="0" fillId="0" borderId="0" xfId="0"/>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xf numFmtId="0" fontId="8"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0" fillId="2" borderId="1" xfId="0" applyFont="1" applyFill="1" applyBorder="1" applyAlignment="1">
      <alignment horizontal="center" vertical="center" wrapText="1"/>
    </xf>
    <xf numFmtId="0" fontId="8" fillId="0" borderId="0" xfId="0" applyFont="1" applyAlignment="1">
      <alignment horizontal="center" vertical="center" wrapText="1"/>
    </xf>
    <xf numFmtId="0" fontId="10"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Fill="1" applyBorder="1" applyAlignment="1">
      <alignment vertical="center" wrapText="1"/>
    </xf>
    <xf numFmtId="9" fontId="7" fillId="0" borderId="0" xfId="4" applyFont="1" applyBorder="1" applyAlignment="1">
      <alignment horizontal="center" vertical="center" wrapText="1"/>
    </xf>
    <xf numFmtId="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8" fillId="0" borderId="0" xfId="0" applyFont="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0" xfId="0" applyFont="1" applyAlignment="1">
      <alignment horizontal="center" vertical="center" wrapText="1"/>
    </xf>
    <xf numFmtId="3" fontId="11" fillId="0" borderId="3" xfId="0" applyNumberFormat="1" applyFont="1" applyFill="1" applyBorder="1" applyAlignment="1">
      <alignment horizontal="center" vertical="center" wrapText="1"/>
    </xf>
    <xf numFmtId="2" fontId="11" fillId="0" borderId="10" xfId="0" applyNumberFormat="1" applyFont="1" applyBorder="1" applyAlignment="1">
      <alignment horizontal="center" vertical="center" wrapText="1"/>
    </xf>
    <xf numFmtId="2" fontId="11" fillId="0" borderId="3" xfId="2" applyNumberFormat="1" applyFont="1" applyBorder="1" applyAlignment="1">
      <alignment horizontal="center" vertical="center" wrapText="1"/>
    </xf>
    <xf numFmtId="2" fontId="14" fillId="0" borderId="3" xfId="2" applyNumberFormat="1" applyFont="1" applyBorder="1" applyAlignment="1">
      <alignment horizontal="center" vertical="center" wrapText="1"/>
    </xf>
    <xf numFmtId="3" fontId="11" fillId="0" borderId="3" xfId="0" applyNumberFormat="1" applyFont="1" applyBorder="1" applyAlignment="1">
      <alignment horizontal="center" vertical="center" wrapText="1"/>
    </xf>
    <xf numFmtId="4" fontId="11" fillId="0" borderId="0" xfId="0" applyNumberFormat="1" applyFont="1" applyAlignment="1">
      <alignment horizontal="center" vertical="center" wrapText="1"/>
    </xf>
    <xf numFmtId="44" fontId="11" fillId="0" borderId="0" xfId="0" applyNumberFormat="1" applyFont="1" applyAlignment="1">
      <alignment horizontal="center" vertical="center" wrapText="1"/>
    </xf>
    <xf numFmtId="0" fontId="11" fillId="0" borderId="0" xfId="0" applyFont="1" applyAlignment="1">
      <alignment horizontal="center" vertical="center" wrapText="1"/>
    </xf>
    <xf numFmtId="9" fontId="11" fillId="0" borderId="3" xfId="0" applyNumberFormat="1" applyFont="1" applyBorder="1" applyAlignment="1">
      <alignment horizontal="center" vertical="center" wrapText="1"/>
    </xf>
    <xf numFmtId="9" fontId="11" fillId="0" borderId="3" xfId="4"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11" xfId="0" applyFont="1" applyBorder="1" applyAlignment="1">
      <alignment horizontal="center" vertical="center" wrapText="1"/>
    </xf>
    <xf numFmtId="0" fontId="15" fillId="0" borderId="0" xfId="0" applyFont="1" applyAlignment="1">
      <alignment horizontal="center" vertical="center" wrapText="1"/>
    </xf>
    <xf numFmtId="0" fontId="12" fillId="0" borderId="0" xfId="0" applyFont="1" applyBorder="1" applyAlignment="1">
      <alignment horizontal="center" vertical="center" wrapText="1"/>
    </xf>
    <xf numFmtId="0" fontId="16" fillId="3" borderId="0" xfId="0" applyFont="1" applyFill="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1" fontId="18" fillId="0" borderId="9" xfId="0" applyNumberFormat="1" applyFont="1" applyBorder="1" applyAlignment="1">
      <alignment horizontal="center" vertical="center" wrapText="1"/>
    </xf>
    <xf numFmtId="0" fontId="18" fillId="0" borderId="16" xfId="0" applyFont="1" applyBorder="1" applyAlignment="1">
      <alignment horizontal="center" vertical="center" wrapText="1"/>
    </xf>
    <xf numFmtId="1" fontId="14" fillId="0" borderId="17" xfId="2" applyNumberFormat="1" applyFont="1" applyBorder="1" applyAlignment="1">
      <alignment horizontal="center" vertical="center" wrapText="1"/>
    </xf>
    <xf numFmtId="2" fontId="11" fillId="0" borderId="9" xfId="2" applyNumberFormat="1" applyFont="1" applyBorder="1" applyAlignment="1">
      <alignment horizontal="center" vertical="center" wrapText="1"/>
    </xf>
    <xf numFmtId="2" fontId="11" fillId="0" borderId="9" xfId="0" applyNumberFormat="1" applyFont="1" applyFill="1" applyBorder="1" applyAlignment="1">
      <alignment horizontal="center" vertical="center" wrapText="1"/>
    </xf>
    <xf numFmtId="2" fontId="11" fillId="0" borderId="9" xfId="0" applyNumberFormat="1" applyFont="1" applyBorder="1" applyAlignment="1">
      <alignment horizontal="center" vertical="center" wrapText="1"/>
    </xf>
    <xf numFmtId="2" fontId="11" fillId="0" borderId="16" xfId="0" applyNumberFormat="1" applyFont="1" applyBorder="1" applyAlignment="1">
      <alignment horizontal="center" vertical="center" wrapText="1"/>
    </xf>
    <xf numFmtId="2" fontId="17" fillId="0" borderId="18" xfId="2" applyNumberFormat="1" applyFont="1" applyFill="1" applyBorder="1" applyAlignment="1">
      <alignment horizontal="center" vertical="center" wrapText="1"/>
    </xf>
    <xf numFmtId="1" fontId="14" fillId="0" borderId="6" xfId="2" applyNumberFormat="1" applyFont="1" applyBorder="1" applyAlignment="1">
      <alignment horizontal="center" vertical="center" wrapText="1"/>
    </xf>
    <xf numFmtId="2" fontId="11" fillId="0" borderId="19" xfId="2" applyNumberFormat="1" applyFont="1" applyBorder="1" applyAlignment="1">
      <alignment horizontal="center" vertical="center" wrapText="1"/>
    </xf>
    <xf numFmtId="2" fontId="11" fillId="0" borderId="20" xfId="2" applyNumberFormat="1" applyFont="1" applyBorder="1" applyAlignment="1">
      <alignment horizontal="center" vertical="center" wrapText="1"/>
    </xf>
    <xf numFmtId="2" fontId="11" fillId="0" borderId="20" xfId="0" applyNumberFormat="1" applyFont="1" applyFill="1" applyBorder="1" applyAlignment="1">
      <alignment horizontal="center" vertical="center" wrapText="1"/>
    </xf>
    <xf numFmtId="2" fontId="11" fillId="0" borderId="20" xfId="0" applyNumberFormat="1" applyFont="1" applyBorder="1" applyAlignment="1">
      <alignment horizontal="center" vertical="center" wrapText="1"/>
    </xf>
    <xf numFmtId="2" fontId="11" fillId="0" borderId="21" xfId="0" applyNumberFormat="1" applyFont="1" applyBorder="1" applyAlignment="1">
      <alignment horizontal="center" vertical="center" wrapText="1"/>
    </xf>
    <xf numFmtId="0" fontId="18" fillId="0" borderId="2" xfId="0" applyFont="1" applyBorder="1" applyAlignment="1">
      <alignment horizontal="center" vertical="center" wrapText="1"/>
    </xf>
    <xf numFmtId="0" fontId="0" fillId="0" borderId="22" xfId="0" applyBorder="1"/>
    <xf numFmtId="0" fontId="17" fillId="0" borderId="23" xfId="0" applyFont="1" applyBorder="1" applyAlignment="1">
      <alignment horizontal="center" vertical="center" wrapText="1"/>
    </xf>
    <xf numFmtId="0" fontId="11" fillId="0" borderId="11" xfId="0" applyFont="1" applyFill="1" applyBorder="1" applyAlignment="1">
      <alignment horizontal="center" vertical="center" wrapText="1"/>
    </xf>
    <xf numFmtId="2" fontId="17" fillId="0" borderId="24" xfId="2" applyNumberFormat="1" applyFont="1" applyFill="1" applyBorder="1" applyAlignment="1">
      <alignment horizontal="center" vertical="center" wrapText="1"/>
    </xf>
    <xf numFmtId="2" fontId="11" fillId="0" borderId="19" xfId="0" applyNumberFormat="1" applyFont="1" applyFill="1" applyBorder="1" applyAlignment="1">
      <alignment horizontal="center" vertical="center" wrapText="1"/>
    </xf>
    <xf numFmtId="2" fontId="11" fillId="0" borderId="19" xfId="0" applyNumberFormat="1" applyFont="1" applyBorder="1" applyAlignment="1">
      <alignment horizontal="center" vertical="center" wrapText="1"/>
    </xf>
    <xf numFmtId="2" fontId="11" fillId="0" borderId="2" xfId="0" applyNumberFormat="1" applyFont="1" applyBorder="1" applyAlignment="1">
      <alignment horizontal="center" vertical="center" wrapText="1"/>
    </xf>
    <xf numFmtId="0" fontId="11" fillId="0" borderId="25" xfId="0" applyFont="1" applyFill="1" applyBorder="1" applyAlignment="1">
      <alignment horizontal="center" vertical="center" wrapText="1"/>
    </xf>
    <xf numFmtId="0" fontId="19" fillId="0" borderId="19" xfId="2" applyNumberFormat="1" applyFont="1" applyBorder="1" applyAlignment="1">
      <alignment horizontal="center" vertical="center" wrapText="1"/>
    </xf>
    <xf numFmtId="0" fontId="13" fillId="0" borderId="2"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11" fillId="0" borderId="9" xfId="0" applyFont="1" applyFill="1" applyBorder="1" applyAlignment="1">
      <alignment horizontal="center" vertical="center" wrapText="1"/>
    </xf>
    <xf numFmtId="44" fontId="11" fillId="0" borderId="17" xfId="2" applyFont="1" applyBorder="1" applyAlignment="1">
      <alignment horizontal="center" vertical="center" wrapText="1"/>
    </xf>
    <xf numFmtId="44" fontId="11" fillId="0" borderId="28" xfId="2" applyFont="1" applyBorder="1" applyAlignment="1">
      <alignment horizontal="center" vertical="center" wrapText="1"/>
    </xf>
    <xf numFmtId="44" fontId="11" fillId="0" borderId="9" xfId="2" applyFont="1" applyBorder="1" applyAlignment="1">
      <alignment horizontal="center" vertical="center" wrapText="1"/>
    </xf>
    <xf numFmtId="8" fontId="11" fillId="0" borderId="9" xfId="0" applyNumberFormat="1" applyFont="1" applyBorder="1" applyAlignment="1">
      <alignment horizontal="center" vertical="center" wrapText="1"/>
    </xf>
    <xf numFmtId="4" fontId="17" fillId="0" borderId="29" xfId="2" applyNumberFormat="1" applyFont="1" applyFill="1" applyBorder="1" applyAlignment="1">
      <alignment horizontal="center" vertical="center" wrapText="1"/>
    </xf>
    <xf numFmtId="44" fontId="11" fillId="0" borderId="30" xfId="2" applyFont="1" applyBorder="1" applyAlignment="1">
      <alignment horizontal="center" vertical="center" wrapText="1"/>
    </xf>
    <xf numFmtId="44" fontId="11" fillId="0" borderId="4" xfId="2" applyFont="1" applyBorder="1" applyAlignment="1">
      <alignment horizontal="center" vertical="center" wrapText="1"/>
    </xf>
    <xf numFmtId="44" fontId="11" fillId="0" borderId="3" xfId="2" applyFont="1" applyBorder="1" applyAlignment="1">
      <alignment horizontal="center" vertical="center" wrapText="1"/>
    </xf>
    <xf numFmtId="8" fontId="11" fillId="0" borderId="0" xfId="0" applyNumberFormat="1" applyFont="1" applyBorder="1" applyAlignment="1">
      <alignment horizontal="center" vertical="center" wrapText="1"/>
    </xf>
    <xf numFmtId="4" fontId="17" fillId="0" borderId="31" xfId="2" applyNumberFormat="1" applyFont="1" applyFill="1" applyBorder="1" applyAlignment="1">
      <alignment horizontal="center" vertical="center" wrapText="1"/>
    </xf>
    <xf numFmtId="44" fontId="11" fillId="0" borderId="32" xfId="2" applyFont="1" applyBorder="1" applyAlignment="1">
      <alignment horizontal="center" vertical="center" wrapText="1"/>
    </xf>
    <xf numFmtId="44" fontId="11" fillId="0" borderId="6" xfId="2" applyFont="1" applyBorder="1" applyAlignment="1">
      <alignment horizontal="center" vertical="center" wrapText="1"/>
    </xf>
    <xf numFmtId="44" fontId="11" fillId="0" borderId="19" xfId="2" applyFont="1" applyBorder="1" applyAlignment="1">
      <alignment horizontal="center" vertical="center" wrapText="1"/>
    </xf>
    <xf numFmtId="4" fontId="17" fillId="0" borderId="33" xfId="2"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17" fillId="0" borderId="2" xfId="0" applyFont="1" applyBorder="1" applyAlignment="1">
      <alignment horizontal="center" vertical="center" wrapText="1"/>
    </xf>
    <xf numFmtId="2" fontId="11" fillId="0" borderId="3" xfId="0" applyNumberFormat="1" applyFont="1" applyFill="1" applyBorder="1" applyAlignment="1">
      <alignment horizontal="center" vertical="center" wrapText="1"/>
    </xf>
    <xf numFmtId="2" fontId="11" fillId="0" borderId="3" xfId="0" applyNumberFormat="1" applyFont="1" applyBorder="1" applyAlignment="1">
      <alignment horizontal="center" vertical="center" wrapText="1"/>
    </xf>
    <xf numFmtId="0" fontId="17" fillId="0" borderId="25" xfId="0" applyFont="1" applyBorder="1" applyAlignment="1">
      <alignment horizontal="center" vertical="center" wrapText="1"/>
    </xf>
    <xf numFmtId="0" fontId="11" fillId="0" borderId="9" xfId="0" applyFont="1" applyFill="1" applyBorder="1" applyAlignment="1">
      <alignment horizontal="center" vertical="top" wrapText="1"/>
    </xf>
    <xf numFmtId="0" fontId="17" fillId="0" borderId="34" xfId="0" applyFont="1" applyBorder="1" applyAlignment="1">
      <alignment horizontal="center" vertical="center" wrapText="1"/>
    </xf>
    <xf numFmtId="49" fontId="14" fillId="0" borderId="30" xfId="2" applyNumberFormat="1" applyFont="1" applyBorder="1" applyAlignment="1">
      <alignment horizontal="center" vertical="center" wrapText="1"/>
    </xf>
    <xf numFmtId="0" fontId="17" fillId="0" borderId="35" xfId="0" applyFont="1" applyBorder="1" applyAlignment="1">
      <alignment horizontal="center" vertical="center" wrapText="1"/>
    </xf>
    <xf numFmtId="0" fontId="11" fillId="0" borderId="16" xfId="0" applyFont="1" applyFill="1" applyBorder="1" applyAlignment="1">
      <alignment horizontal="center" vertical="center" wrapText="1"/>
    </xf>
    <xf numFmtId="0" fontId="11" fillId="0" borderId="5" xfId="0" applyFont="1" applyFill="1" applyBorder="1" applyAlignment="1">
      <alignment horizontal="center" vertical="center" wrapText="1"/>
    </xf>
    <xf numFmtId="2" fontId="11" fillId="0" borderId="5" xfId="2" applyNumberFormat="1" applyFont="1" applyBorder="1" applyAlignment="1">
      <alignment horizontal="center" vertical="center" wrapText="1"/>
    </xf>
    <xf numFmtId="2" fontId="11" fillId="0" borderId="2" xfId="2" applyNumberFormat="1" applyFont="1" applyBorder="1" applyAlignment="1">
      <alignment horizontal="center" vertical="center" wrapText="1"/>
    </xf>
    <xf numFmtId="0" fontId="11" fillId="0" borderId="9" xfId="0" applyFont="1" applyBorder="1" applyAlignment="1">
      <alignment horizontal="center" vertical="center" wrapText="1"/>
    </xf>
    <xf numFmtId="3" fontId="11" fillId="0" borderId="9" xfId="0" applyNumberFormat="1" applyFont="1" applyBorder="1" applyAlignment="1">
      <alignment horizontal="center" vertical="center" wrapText="1"/>
    </xf>
    <xf numFmtId="2" fontId="14" fillId="0" borderId="17" xfId="2" applyNumberFormat="1" applyFont="1" applyBorder="1" applyAlignment="1">
      <alignment horizontal="center" vertical="center" wrapText="1"/>
    </xf>
    <xf numFmtId="2" fontId="11" fillId="0" borderId="5"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11" fillId="0" borderId="19"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1" fillId="0" borderId="16" xfId="0" applyFont="1" applyBorder="1" applyAlignment="1">
      <alignment horizontal="center" vertical="center" wrapText="1"/>
    </xf>
    <xf numFmtId="0" fontId="0" fillId="0" borderId="19" xfId="0" applyBorder="1"/>
    <xf numFmtId="0" fontId="17" fillId="0" borderId="38" xfId="0" applyFont="1" applyBorder="1" applyAlignment="1">
      <alignment horizontal="center" vertical="center" wrapText="1"/>
    </xf>
    <xf numFmtId="2" fontId="11" fillId="0" borderId="39" xfId="0" applyNumberFormat="1" applyFont="1" applyBorder="1" applyAlignment="1">
      <alignment horizontal="center" vertical="center" wrapText="1"/>
    </xf>
    <xf numFmtId="0" fontId="0" fillId="0" borderId="40" xfId="0" applyBorder="1"/>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1" xfId="0" applyFont="1" applyBorder="1" applyAlignment="1">
      <alignment horizontal="center" vertical="center" wrapText="1"/>
    </xf>
    <xf numFmtId="2" fontId="11" fillId="0" borderId="9" xfId="2" applyNumberFormat="1" applyFont="1" applyBorder="1" applyAlignment="1">
      <alignment horizontal="center" vertical="center" wrapText="1"/>
    </xf>
    <xf numFmtId="2" fontId="11" fillId="0" borderId="3" xfId="2" applyNumberFormat="1" applyFont="1" applyBorder="1" applyAlignment="1">
      <alignment horizontal="center" vertical="center" wrapText="1"/>
    </xf>
    <xf numFmtId="2" fontId="11" fillId="0" borderId="9" xfId="0" applyNumberFormat="1" applyFont="1" applyFill="1" applyBorder="1" applyAlignment="1">
      <alignment horizontal="center" vertical="center" wrapText="1"/>
    </xf>
    <xf numFmtId="2" fontId="11" fillId="0" borderId="3" xfId="0" applyNumberFormat="1" applyFont="1" applyFill="1" applyBorder="1" applyAlignment="1">
      <alignment horizontal="center" vertical="center" wrapText="1"/>
    </xf>
    <xf numFmtId="2" fontId="11" fillId="0" borderId="3" xfId="0" applyNumberFormat="1" applyFont="1" applyBorder="1" applyAlignment="1">
      <alignment horizontal="center" vertical="center" wrapText="1"/>
    </xf>
    <xf numFmtId="2" fontId="11" fillId="0" borderId="16" xfId="0" applyNumberFormat="1" applyFont="1" applyBorder="1" applyAlignment="1">
      <alignment horizontal="center" vertical="center" wrapText="1"/>
    </xf>
    <xf numFmtId="2" fontId="11" fillId="0" borderId="5"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9" xfId="0" applyFont="1" applyFill="1" applyBorder="1" applyAlignment="1">
      <alignment horizontal="center" vertical="center" wrapText="1"/>
    </xf>
    <xf numFmtId="0" fontId="11" fillId="0" borderId="19" xfId="0" applyFont="1" applyFill="1" applyBorder="1" applyAlignment="1">
      <alignment horizontal="center" vertical="center" wrapText="1"/>
    </xf>
    <xf numFmtId="2" fontId="17" fillId="0" borderId="31" xfId="2" applyNumberFormat="1" applyFont="1" applyFill="1" applyBorder="1" applyAlignment="1">
      <alignment horizontal="center" vertical="center" wrapText="1"/>
    </xf>
    <xf numFmtId="3" fontId="11" fillId="0" borderId="3" xfId="0" applyNumberFormat="1" applyFont="1" applyBorder="1" applyAlignment="1">
      <alignment horizontal="center" vertical="center" wrapText="1"/>
    </xf>
    <xf numFmtId="2" fontId="11" fillId="0" borderId="2" xfId="0" applyNumberFormat="1" applyFont="1" applyBorder="1" applyAlignment="1">
      <alignment horizontal="center" vertical="center" wrapText="1"/>
    </xf>
    <xf numFmtId="1" fontId="17" fillId="0" borderId="43" xfId="2" applyNumberFormat="1" applyFont="1" applyFill="1" applyBorder="1" applyAlignment="1">
      <alignment horizontal="center" vertical="center" wrapText="1"/>
    </xf>
    <xf numFmtId="9" fontId="14" fillId="0" borderId="32" xfId="4" applyFont="1" applyBorder="1" applyAlignment="1">
      <alignment horizontal="center" vertical="center" wrapText="1"/>
    </xf>
    <xf numFmtId="9" fontId="17" fillId="0" borderId="43" xfId="4" applyFont="1" applyFill="1" applyBorder="1" applyAlignment="1">
      <alignment horizontal="center" vertical="center" wrapText="1"/>
    </xf>
    <xf numFmtId="9" fontId="14" fillId="0" borderId="3" xfId="4" applyFont="1" applyBorder="1" applyAlignment="1">
      <alignment horizontal="center" vertical="center" wrapText="1"/>
    </xf>
    <xf numFmtId="9" fontId="14" fillId="0" borderId="19" xfId="4" applyFont="1" applyBorder="1" applyAlignment="1">
      <alignment horizontal="center" vertical="center" wrapText="1"/>
    </xf>
    <xf numFmtId="0" fontId="7" fillId="0" borderId="0" xfId="0" applyFont="1" applyBorder="1" applyAlignment="1">
      <alignment vertical="center" wrapText="1"/>
    </xf>
    <xf numFmtId="9" fontId="7" fillId="0" borderId="0" xfId="4" applyFont="1" applyBorder="1" applyAlignment="1">
      <alignment vertical="center" wrapText="1"/>
    </xf>
    <xf numFmtId="0" fontId="20" fillId="0" borderId="0" xfId="3" applyFont="1" applyBorder="1" applyAlignment="1">
      <alignment vertical="center" wrapText="1"/>
    </xf>
    <xf numFmtId="2" fontId="7" fillId="0" borderId="0" xfId="2" applyNumberFormat="1" applyFont="1" applyBorder="1" applyAlignment="1">
      <alignment horizontal="center" vertical="center" wrapText="1"/>
    </xf>
    <xf numFmtId="2" fontId="7" fillId="0" borderId="0" xfId="0" applyNumberFormat="1" applyFont="1" applyFill="1" applyBorder="1" applyAlignment="1">
      <alignment horizontal="center" vertical="center" wrapText="1"/>
    </xf>
    <xf numFmtId="2" fontId="7" fillId="0" borderId="0" xfId="0" applyNumberFormat="1" applyFont="1" applyBorder="1" applyAlignment="1">
      <alignment horizontal="center" vertical="center" wrapText="1"/>
    </xf>
    <xf numFmtId="2" fontId="11" fillId="0" borderId="21" xfId="0" applyNumberFormat="1" applyFont="1" applyBorder="1" applyAlignment="1">
      <alignment vertical="center" wrapText="1"/>
    </xf>
    <xf numFmtId="9" fontId="14" fillId="0" borderId="44" xfId="4" applyFont="1" applyBorder="1" applyAlignment="1">
      <alignment horizontal="center" vertical="center" wrapText="1"/>
    </xf>
    <xf numFmtId="9" fontId="14" fillId="0" borderId="11" xfId="4" applyFont="1" applyBorder="1" applyAlignment="1">
      <alignment horizontal="center" vertical="center" wrapText="1"/>
    </xf>
    <xf numFmtId="9" fontId="14" fillId="0" borderId="5" xfId="4" applyFont="1" applyBorder="1" applyAlignment="1">
      <alignment horizontal="center" vertical="center" wrapText="1"/>
    </xf>
    <xf numFmtId="9" fontId="14" fillId="0" borderId="30" xfId="4" applyFont="1" applyBorder="1" applyAlignment="1">
      <alignment horizontal="center" vertical="center" wrapText="1"/>
    </xf>
    <xf numFmtId="0" fontId="21" fillId="0" borderId="5" xfId="3" applyFont="1" applyBorder="1" applyAlignment="1">
      <alignment vertical="center" wrapText="1"/>
    </xf>
    <xf numFmtId="0" fontId="21" fillId="0" borderId="2" xfId="3" applyFont="1" applyBorder="1" applyAlignment="1">
      <alignment vertical="center" wrapText="1"/>
    </xf>
    <xf numFmtId="0" fontId="11" fillId="0" borderId="11" xfId="0" applyFont="1" applyBorder="1" applyAlignment="1">
      <alignment vertical="center" wrapText="1"/>
    </xf>
    <xf numFmtId="2" fontId="11" fillId="0" borderId="45" xfId="0" applyNumberFormat="1" applyFont="1" applyBorder="1" applyAlignment="1">
      <alignment vertical="center" wrapText="1"/>
    </xf>
    <xf numFmtId="0" fontId="11" fillId="0" borderId="11" xfId="0" applyNumberFormat="1" applyFont="1" applyBorder="1" applyAlignment="1">
      <alignment horizontal="center" vertical="center" wrapText="1"/>
    </xf>
    <xf numFmtId="0" fontId="12" fillId="0" borderId="2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7"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3" xfId="0" applyFont="1" applyBorder="1" applyAlignment="1">
      <alignment horizontal="center" vertical="center" wrapText="1"/>
    </xf>
    <xf numFmtId="0" fontId="22" fillId="0" borderId="46" xfId="1" applyNumberFormat="1" applyFont="1" applyBorder="1" applyAlignment="1">
      <alignment horizontal="center" vertical="center" wrapText="1"/>
    </xf>
    <xf numFmtId="0" fontId="22" fillId="0" borderId="19" xfId="1"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9" fontId="11" fillId="0" borderId="47" xfId="0" applyNumberFormat="1" applyFont="1" applyBorder="1" applyAlignment="1">
      <alignment horizontal="center" vertical="center" wrapText="1"/>
    </xf>
    <xf numFmtId="0" fontId="7" fillId="0" borderId="22" xfId="0" applyFont="1" applyBorder="1" applyAlignment="1">
      <alignment horizontal="center" vertical="center" wrapText="1"/>
    </xf>
    <xf numFmtId="9" fontId="11" fillId="0" borderId="20" xfId="4" applyFont="1" applyBorder="1" applyAlignment="1">
      <alignment horizontal="center" vertical="center" wrapText="1"/>
    </xf>
    <xf numFmtId="9" fontId="11" fillId="0" borderId="20" xfId="4" applyNumberFormat="1" applyFont="1" applyBorder="1" applyAlignment="1">
      <alignment horizontal="center" vertical="center" wrapText="1"/>
    </xf>
    <xf numFmtId="9" fontId="11" fillId="0" borderId="20" xfId="0" applyNumberFormat="1" applyFont="1" applyBorder="1" applyAlignment="1">
      <alignment horizontal="center" vertical="center" wrapText="1"/>
    </xf>
    <xf numFmtId="9" fontId="11" fillId="0" borderId="19" xfId="4" applyNumberFormat="1" applyFont="1" applyBorder="1" applyAlignment="1">
      <alignment horizontal="center" vertical="center" wrapText="1"/>
    </xf>
    <xf numFmtId="9" fontId="11" fillId="0" borderId="19" xfId="0" applyNumberFormat="1" applyFont="1" applyBorder="1" applyAlignment="1">
      <alignment horizontal="center" vertical="center" wrapText="1"/>
    </xf>
    <xf numFmtId="9" fontId="11" fillId="0" borderId="19" xfId="0" applyNumberFormat="1" applyFont="1" applyFill="1" applyBorder="1" applyAlignment="1">
      <alignment horizontal="center" vertical="center" wrapText="1"/>
    </xf>
    <xf numFmtId="0" fontId="11" fillId="0" borderId="22" xfId="0" applyFont="1" applyBorder="1" applyAlignment="1">
      <alignment vertical="center" wrapText="1"/>
    </xf>
    <xf numFmtId="0" fontId="7" fillId="0" borderId="48" xfId="0" applyFont="1" applyBorder="1" applyAlignment="1">
      <alignment horizontal="center" vertical="center" wrapText="1"/>
    </xf>
    <xf numFmtId="3" fontId="17" fillId="0" borderId="18" xfId="2" applyNumberFormat="1" applyFont="1" applyFill="1" applyBorder="1" applyAlignment="1">
      <alignment horizontal="center" vertical="center" wrapText="1"/>
    </xf>
    <xf numFmtId="3" fontId="17" fillId="0" borderId="49" xfId="2" applyNumberFormat="1" applyFont="1" applyFill="1" applyBorder="1" applyAlignment="1">
      <alignment horizontal="center" vertical="center" wrapText="1"/>
    </xf>
    <xf numFmtId="1" fontId="11" fillId="0" borderId="9" xfId="2" applyNumberFormat="1" applyFont="1" applyBorder="1" applyAlignment="1">
      <alignment horizontal="center" vertical="center" wrapText="1"/>
    </xf>
    <xf numFmtId="1" fontId="11" fillId="0" borderId="19" xfId="2" applyNumberFormat="1" applyFont="1" applyBorder="1" applyAlignment="1">
      <alignment horizontal="center" vertical="center" wrapText="1"/>
    </xf>
    <xf numFmtId="3" fontId="11" fillId="0" borderId="11" xfId="0" applyNumberFormat="1" applyFont="1" applyFill="1" applyBorder="1" applyAlignment="1">
      <alignment horizontal="center" vertical="center" wrapText="1"/>
    </xf>
    <xf numFmtId="3" fontId="11" fillId="0" borderId="11"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3" fontId="11" fillId="0" borderId="16" xfId="0" applyNumberFormat="1" applyFont="1" applyBorder="1" applyAlignment="1">
      <alignment horizontal="center" vertical="center" wrapText="1"/>
    </xf>
    <xf numFmtId="0" fontId="12" fillId="0" borderId="17" xfId="0" applyFont="1" applyBorder="1" applyAlignment="1">
      <alignment horizontal="center" vertical="center" wrapText="1"/>
    </xf>
    <xf numFmtId="2" fontId="11" fillId="0" borderId="30" xfId="2" applyNumberFormat="1" applyFont="1" applyBorder="1" applyAlignment="1">
      <alignment horizontal="center" vertical="center" wrapText="1"/>
    </xf>
    <xf numFmtId="0" fontId="11" fillId="0" borderId="30" xfId="0" applyFont="1" applyBorder="1" applyAlignment="1">
      <alignment horizontal="center" vertical="center" wrapText="1"/>
    </xf>
    <xf numFmtId="2" fontId="11" fillId="0" borderId="45" xfId="0" applyNumberFormat="1" applyFont="1" applyBorder="1" applyAlignment="1">
      <alignment horizontal="center" vertical="center" wrapText="1"/>
    </xf>
    <xf numFmtId="3" fontId="18" fillId="0" borderId="19" xfId="0" applyNumberFormat="1" applyFont="1" applyBorder="1" applyAlignment="1">
      <alignment horizontal="center" vertical="center" wrapText="1"/>
    </xf>
    <xf numFmtId="0" fontId="0" fillId="0" borderId="0" xfId="0" applyAlignment="1">
      <alignment horizontal="center"/>
    </xf>
    <xf numFmtId="0" fontId="18" fillId="0" borderId="9" xfId="0" applyFont="1" applyBorder="1" applyAlignment="1">
      <alignment horizontal="center" vertical="center" wrapText="1"/>
    </xf>
    <xf numFmtId="0" fontId="18" fillId="0" borderId="19" xfId="0" applyFont="1" applyBorder="1" applyAlignment="1">
      <alignment horizontal="center" vertical="center" wrapText="1"/>
    </xf>
    <xf numFmtId="0" fontId="23" fillId="3" borderId="3" xfId="3" applyFont="1" applyFill="1" applyBorder="1" applyAlignment="1">
      <alignment horizontal="center" vertical="center" wrapText="1"/>
    </xf>
    <xf numFmtId="9" fontId="11" fillId="0" borderId="25" xfId="4" applyFont="1" applyBorder="1" applyAlignment="1">
      <alignment horizontal="center" vertical="center" wrapText="1"/>
    </xf>
    <xf numFmtId="44" fontId="11" fillId="0" borderId="3" xfId="2" applyFont="1" applyFill="1" applyBorder="1" applyAlignment="1">
      <alignment vertical="center" wrapText="1"/>
    </xf>
    <xf numFmtId="4" fontId="11" fillId="0" borderId="3" xfId="2" applyNumberFormat="1" applyFont="1" applyFill="1" applyBorder="1" applyAlignment="1">
      <alignment vertical="center" wrapText="1"/>
    </xf>
    <xf numFmtId="8" fontId="11" fillId="0" borderId="3" xfId="2" applyNumberFormat="1" applyFont="1" applyFill="1" applyBorder="1" applyAlignment="1">
      <alignment vertical="center" wrapText="1"/>
    </xf>
    <xf numFmtId="4" fontId="13" fillId="0" borderId="0" xfId="0" applyNumberFormat="1" applyFont="1" applyAlignment="1">
      <alignment horizontal="center" vertical="center" wrapText="1"/>
    </xf>
    <xf numFmtId="44" fontId="13" fillId="0" borderId="0" xfId="0" applyNumberFormat="1" applyFont="1" applyAlignment="1">
      <alignment horizontal="center" vertical="center" wrapText="1"/>
    </xf>
    <xf numFmtId="0" fontId="11" fillId="0" borderId="20" xfId="0" applyFont="1" applyFill="1" applyBorder="1" applyAlignment="1">
      <alignment horizontal="center" vertical="center" wrapText="1"/>
    </xf>
    <xf numFmtId="4" fontId="13" fillId="0" borderId="0" xfId="0" applyNumberFormat="1" applyFont="1" applyBorder="1" applyAlignment="1">
      <alignment horizontal="center" vertical="center" wrapText="1"/>
    </xf>
    <xf numFmtId="44" fontId="13" fillId="0" borderId="0" xfId="0" applyNumberFormat="1" applyFont="1" applyBorder="1" applyAlignment="1">
      <alignment horizontal="center" vertical="center" wrapText="1"/>
    </xf>
    <xf numFmtId="1" fontId="11" fillId="0" borderId="3" xfId="0" applyNumberFormat="1" applyFont="1" applyBorder="1" applyAlignment="1">
      <alignment horizontal="center" vertical="center" wrapText="1"/>
    </xf>
    <xf numFmtId="2" fontId="11" fillId="0" borderId="0" xfId="0" applyNumberFormat="1" applyFont="1" applyBorder="1" applyAlignment="1">
      <alignment vertical="center" wrapText="1"/>
    </xf>
    <xf numFmtId="2" fontId="14" fillId="0" borderId="0" xfId="2" applyNumberFormat="1" applyFont="1" applyBorder="1" applyAlignment="1">
      <alignment horizontal="center" vertical="center" wrapText="1"/>
    </xf>
    <xf numFmtId="2" fontId="11" fillId="0" borderId="0" xfId="2" applyNumberFormat="1" applyFont="1" applyBorder="1" applyAlignment="1">
      <alignment horizontal="center" vertical="center" wrapText="1"/>
    </xf>
    <xf numFmtId="2" fontId="11" fillId="0" borderId="0" xfId="0" applyNumberFormat="1" applyFont="1" applyFill="1" applyBorder="1" applyAlignment="1">
      <alignment horizontal="center" vertical="center" wrapText="1"/>
    </xf>
    <xf numFmtId="2" fontId="11" fillId="0" borderId="0" xfId="0" applyNumberFormat="1" applyFont="1" applyBorder="1" applyAlignment="1">
      <alignment horizontal="center" vertical="center" wrapText="1"/>
    </xf>
    <xf numFmtId="2" fontId="17" fillId="0" borderId="0" xfId="2" applyNumberFormat="1" applyFont="1" applyFill="1" applyBorder="1" applyAlignment="1">
      <alignment horizontal="center" vertical="center" wrapText="1"/>
    </xf>
    <xf numFmtId="2" fontId="13" fillId="0" borderId="0" xfId="0" applyNumberFormat="1" applyFont="1" applyBorder="1" applyAlignment="1">
      <alignment horizontal="center" vertical="center" wrapText="1"/>
    </xf>
    <xf numFmtId="0" fontId="17" fillId="0" borderId="25"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38" xfId="0" applyFont="1" applyFill="1" applyBorder="1" applyAlignment="1">
      <alignment horizontal="center" vertical="center" wrapText="1"/>
    </xf>
    <xf numFmtId="44" fontId="11" fillId="0" borderId="9" xfId="2" applyFont="1" applyFill="1" applyBorder="1" applyAlignment="1">
      <alignment vertical="center" wrapText="1"/>
    </xf>
    <xf numFmtId="4" fontId="11" fillId="0" borderId="9" xfId="2" applyNumberFormat="1" applyFont="1" applyFill="1" applyBorder="1" applyAlignment="1">
      <alignment vertical="center" wrapText="1"/>
    </xf>
    <xf numFmtId="8" fontId="11" fillId="0" borderId="9" xfId="2" applyNumberFormat="1" applyFont="1" applyFill="1" applyBorder="1" applyAlignment="1">
      <alignment vertical="center" wrapText="1"/>
    </xf>
    <xf numFmtId="7" fontId="11" fillId="0" borderId="39" xfId="0" applyNumberFormat="1" applyFont="1" applyFill="1" applyBorder="1" applyAlignment="1">
      <alignment horizontal="center" vertical="center" wrapText="1"/>
    </xf>
    <xf numFmtId="2" fontId="11" fillId="0" borderId="39" xfId="0" applyNumberFormat="1" applyFont="1" applyFill="1" applyBorder="1" applyAlignment="1">
      <alignment horizontal="center" vertical="center" wrapText="1"/>
    </xf>
    <xf numFmtId="44" fontId="11" fillId="0" borderId="19" xfId="2" applyFont="1" applyFill="1" applyBorder="1" applyAlignment="1">
      <alignment vertical="center" wrapText="1"/>
    </xf>
    <xf numFmtId="44" fontId="11" fillId="0" borderId="19" xfId="2" applyFont="1" applyFill="1" applyBorder="1" applyAlignment="1">
      <alignment horizontal="center" vertical="center" wrapText="1"/>
    </xf>
    <xf numFmtId="8" fontId="11" fillId="0" borderId="10" xfId="2" applyNumberFormat="1" applyFont="1" applyFill="1" applyBorder="1" applyAlignment="1">
      <alignment vertical="center" wrapText="1"/>
    </xf>
    <xf numFmtId="1" fontId="11" fillId="0" borderId="10" xfId="0" applyNumberFormat="1" applyFont="1" applyBorder="1" applyAlignment="1">
      <alignment horizontal="center" vertical="center" wrapText="1"/>
    </xf>
    <xf numFmtId="2" fontId="11" fillId="0" borderId="40" xfId="0" applyNumberFormat="1" applyFont="1" applyBorder="1" applyAlignment="1">
      <alignment horizontal="center" vertical="center" wrapText="1"/>
    </xf>
    <xf numFmtId="8" fontId="17" fillId="0" borderId="18" xfId="2" applyNumberFormat="1" applyFont="1" applyFill="1" applyBorder="1" applyAlignment="1">
      <alignment vertical="center" wrapText="1"/>
    </xf>
    <xf numFmtId="8" fontId="17" fillId="0" borderId="31" xfId="2" applyNumberFormat="1" applyFont="1" applyFill="1" applyBorder="1" applyAlignment="1">
      <alignment vertical="center" wrapText="1"/>
    </xf>
    <xf numFmtId="8" fontId="17" fillId="0" borderId="43" xfId="2" applyNumberFormat="1" applyFont="1" applyFill="1" applyBorder="1" applyAlignment="1">
      <alignment vertical="center" wrapText="1"/>
    </xf>
    <xf numFmtId="0" fontId="17" fillId="0" borderId="37" xfId="0" applyFont="1" applyFill="1" applyBorder="1" applyAlignment="1">
      <alignment horizontal="center" vertical="center" wrapText="1"/>
    </xf>
    <xf numFmtId="1" fontId="11" fillId="0" borderId="30" xfId="0" applyNumberFormat="1" applyFont="1" applyBorder="1" applyAlignment="1">
      <alignment horizontal="center" vertical="center" wrapText="1"/>
    </xf>
    <xf numFmtId="2" fontId="11" fillId="0" borderId="16" xfId="0" applyNumberFormat="1" applyFont="1" applyFill="1" applyBorder="1" applyAlignment="1">
      <alignment horizontal="center" vertical="center" wrapText="1"/>
    </xf>
    <xf numFmtId="44" fontId="14" fillId="0" borderId="0" xfId="2" applyFont="1" applyBorder="1" applyAlignment="1">
      <alignment horizontal="center" vertical="center" wrapText="1"/>
    </xf>
    <xf numFmtId="44" fontId="11" fillId="0" borderId="0" xfId="2" applyFont="1" applyBorder="1" applyAlignment="1">
      <alignment horizontal="center" vertical="center" wrapText="1"/>
    </xf>
    <xf numFmtId="4" fontId="0" fillId="0" borderId="0" xfId="0" applyNumberFormat="1"/>
    <xf numFmtId="4" fontId="0" fillId="0" borderId="0" xfId="0" applyNumberFormat="1" applyFill="1"/>
    <xf numFmtId="2" fontId="11" fillId="0" borderId="8" xfId="2" applyNumberFormat="1" applyFont="1" applyBorder="1" applyAlignment="1">
      <alignment horizontal="center" vertical="center" wrapText="1"/>
    </xf>
    <xf numFmtId="2" fontId="11" fillId="0" borderId="8" xfId="0" applyNumberFormat="1" applyFont="1" applyFill="1" applyBorder="1" applyAlignment="1">
      <alignment horizontal="center" vertical="center" wrapText="1"/>
    </xf>
    <xf numFmtId="2" fontId="11" fillId="0" borderId="8" xfId="0" applyNumberFormat="1" applyFont="1" applyBorder="1" applyAlignment="1">
      <alignment horizontal="center" vertical="center" wrapText="1"/>
    </xf>
    <xf numFmtId="2" fontId="11" fillId="0" borderId="23" xfId="0" applyNumberFormat="1" applyFont="1" applyBorder="1" applyAlignment="1">
      <alignment horizontal="center" vertical="center" wrapText="1"/>
    </xf>
    <xf numFmtId="1" fontId="14" fillId="0" borderId="50" xfId="2" applyNumberFormat="1" applyFont="1" applyBorder="1" applyAlignment="1">
      <alignment horizontal="center" vertical="center" wrapText="1"/>
    </xf>
    <xf numFmtId="0" fontId="11" fillId="0" borderId="3" xfId="0" applyFont="1" applyBorder="1" applyAlignment="1">
      <alignment vertical="center" wrapText="1"/>
    </xf>
    <xf numFmtId="44" fontId="11" fillId="0" borderId="11" xfId="2" applyFont="1" applyBorder="1" applyAlignment="1">
      <alignment vertical="center" wrapText="1"/>
    </xf>
    <xf numFmtId="3" fontId="7" fillId="0" borderId="3" xfId="0" applyNumberFormat="1" applyFont="1" applyBorder="1" applyAlignment="1">
      <alignment horizontal="center" vertical="center" wrapText="1"/>
    </xf>
    <xf numFmtId="44" fontId="11" fillId="0" borderId="17" xfId="2" applyFont="1" applyFill="1" applyBorder="1" applyAlignment="1">
      <alignment vertical="center" wrapText="1"/>
    </xf>
    <xf numFmtId="44" fontId="11" fillId="0" borderId="32" xfId="2" applyFont="1" applyFill="1" applyBorder="1" applyAlignment="1">
      <alignment vertical="center" wrapText="1"/>
    </xf>
    <xf numFmtId="44" fontId="11" fillId="0" borderId="30" xfId="2" applyFont="1" applyFill="1" applyBorder="1" applyAlignment="1">
      <alignment vertical="center" wrapText="1"/>
    </xf>
    <xf numFmtId="9" fontId="11" fillId="0" borderId="4" xfId="4" applyFont="1" applyBorder="1" applyAlignment="1">
      <alignment horizontal="center" vertical="center" wrapText="1"/>
    </xf>
    <xf numFmtId="9" fontId="11" fillId="0" borderId="6" xfId="4" applyFont="1" applyBorder="1" applyAlignment="1">
      <alignment horizontal="center" vertical="center" wrapText="1"/>
    </xf>
    <xf numFmtId="9" fontId="11" fillId="0" borderId="19" xfId="4" applyFont="1" applyBorder="1" applyAlignment="1">
      <alignment horizontal="center" vertical="center" wrapText="1"/>
    </xf>
    <xf numFmtId="44" fontId="17" fillId="0" borderId="18" xfId="2" applyFont="1" applyFill="1" applyBorder="1" applyAlignment="1">
      <alignment horizontal="center" vertical="center" wrapText="1"/>
    </xf>
    <xf numFmtId="9" fontId="17" fillId="0" borderId="49" xfId="4" applyFont="1" applyFill="1" applyBorder="1" applyAlignment="1">
      <alignment horizontal="center" vertical="center" wrapText="1"/>
    </xf>
    <xf numFmtId="9" fontId="17" fillId="0" borderId="31" xfId="4" applyFont="1" applyFill="1" applyBorder="1" applyAlignment="1">
      <alignment horizontal="center" vertical="center" wrapText="1"/>
    </xf>
    <xf numFmtId="49" fontId="14" fillId="0" borderId="32" xfId="2" applyNumberFormat="1" applyFont="1" applyBorder="1" applyAlignment="1">
      <alignment horizontal="center" vertical="center" wrapText="1"/>
    </xf>
    <xf numFmtId="1" fontId="14" fillId="0" borderId="30" xfId="2" applyNumberFormat="1" applyFont="1" applyBorder="1" applyAlignment="1">
      <alignment horizontal="center" vertical="center" wrapText="1"/>
    </xf>
    <xf numFmtId="1" fontId="11" fillId="0" borderId="3" xfId="2" applyNumberFormat="1" applyFont="1" applyBorder="1" applyAlignment="1">
      <alignment horizontal="center" vertical="center" wrapText="1"/>
    </xf>
    <xf numFmtId="49" fontId="17" fillId="0" borderId="51" xfId="2" applyNumberFormat="1" applyFont="1" applyFill="1" applyBorder="1" applyAlignment="1">
      <alignment horizontal="center" vertical="center" wrapText="1"/>
    </xf>
    <xf numFmtId="1" fontId="6" fillId="0" borderId="31" xfId="0" applyNumberFormat="1" applyFont="1" applyBorder="1" applyAlignment="1">
      <alignment horizontal="center" vertical="center"/>
    </xf>
    <xf numFmtId="1" fontId="17" fillId="0" borderId="31" xfId="2" applyNumberFormat="1" applyFont="1" applyFill="1" applyBorder="1" applyAlignment="1">
      <alignment horizontal="center" vertical="center" wrapText="1"/>
    </xf>
    <xf numFmtId="3" fontId="14" fillId="0" borderId="30" xfId="2" applyNumberFormat="1" applyFont="1" applyBorder="1" applyAlignment="1">
      <alignment horizontal="center" vertical="center" wrapText="1"/>
    </xf>
    <xf numFmtId="3" fontId="11" fillId="0" borderId="3" xfId="2" applyNumberFormat="1" applyFont="1" applyBorder="1" applyAlignment="1">
      <alignment horizontal="center" vertical="center" wrapText="1"/>
    </xf>
    <xf numFmtId="3" fontId="17" fillId="0" borderId="31" xfId="2" applyNumberFormat="1" applyFont="1" applyFill="1" applyBorder="1" applyAlignment="1">
      <alignment horizontal="center" vertical="center" wrapText="1"/>
    </xf>
    <xf numFmtId="3" fontId="17" fillId="0" borderId="43" xfId="2"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9" xfId="0" applyFont="1" applyBorder="1" applyAlignment="1">
      <alignment horizontal="center" vertical="center" wrapText="1"/>
    </xf>
    <xf numFmtId="0" fontId="7" fillId="0" borderId="3" xfId="0" applyFont="1" applyBorder="1" applyAlignment="1">
      <alignment vertical="center" wrapText="1"/>
    </xf>
    <xf numFmtId="0" fontId="7" fillId="0" borderId="3" xfId="0" applyFont="1" applyBorder="1" applyAlignment="1">
      <alignment horizontal="center" vertical="center" wrapText="1"/>
    </xf>
    <xf numFmtId="2" fontId="7" fillId="0" borderId="10" xfId="0" applyNumberFormat="1" applyFont="1" applyBorder="1" applyAlignment="1">
      <alignment horizontal="center" vertical="center" wrapText="1"/>
    </xf>
    <xf numFmtId="2" fontId="7" fillId="0" borderId="4" xfId="2" applyNumberFormat="1" applyFont="1" applyBorder="1" applyAlignment="1">
      <alignment horizontal="center" vertical="center" wrapText="1"/>
    </xf>
    <xf numFmtId="2" fontId="7" fillId="0" borderId="3" xfId="2" applyNumberFormat="1" applyFont="1" applyBorder="1" applyAlignment="1">
      <alignment horizontal="center" vertical="center" wrapText="1"/>
    </xf>
    <xf numFmtId="2" fontId="24" fillId="0" borderId="3" xfId="2" applyNumberFormat="1" applyFont="1" applyBorder="1" applyAlignment="1">
      <alignment horizontal="center" vertical="center" wrapText="1"/>
    </xf>
    <xf numFmtId="3" fontId="8" fillId="0" borderId="53" xfId="2" applyNumberFormat="1" applyFont="1" applyFill="1" applyBorder="1" applyAlignment="1">
      <alignment horizontal="center" vertical="center" wrapText="1"/>
    </xf>
    <xf numFmtId="4" fontId="7" fillId="0" borderId="0" xfId="0" applyNumberFormat="1" applyFont="1" applyAlignment="1">
      <alignment horizontal="center" vertical="center" wrapText="1"/>
    </xf>
    <xf numFmtId="44" fontId="7" fillId="0" borderId="0" xfId="0" applyNumberFormat="1" applyFont="1" applyAlignment="1">
      <alignment horizontal="center" vertical="center" wrapText="1"/>
    </xf>
    <xf numFmtId="0" fontId="12" fillId="0" borderId="4" xfId="0" applyFont="1" applyBorder="1" applyAlignment="1">
      <alignment horizontal="center" vertical="center"/>
    </xf>
    <xf numFmtId="2" fontId="25" fillId="0" borderId="3" xfId="0" applyNumberFormat="1" applyFont="1" applyBorder="1" applyAlignment="1">
      <alignment horizontal="center" vertical="center" wrapText="1"/>
    </xf>
    <xf numFmtId="2" fontId="25" fillId="0" borderId="5" xfId="0" applyNumberFormat="1" applyFont="1" applyBorder="1" applyAlignment="1">
      <alignment horizontal="center" vertical="center" wrapText="1"/>
    </xf>
    <xf numFmtId="2" fontId="25" fillId="0" borderId="9" xfId="0" applyNumberFormat="1" applyFont="1" applyBorder="1" applyAlignment="1">
      <alignment horizontal="center" vertical="center" wrapText="1"/>
    </xf>
    <xf numFmtId="2" fontId="25" fillId="0" borderId="54" xfId="0" applyNumberFormat="1" applyFont="1" applyBorder="1" applyAlignment="1">
      <alignment horizontal="center" vertical="center" wrapText="1"/>
    </xf>
    <xf numFmtId="2" fontId="11" fillId="0" borderId="11" xfId="2" applyNumberFormat="1" applyFont="1" applyBorder="1" applyAlignment="1">
      <alignment horizontal="center" vertical="center" wrapText="1"/>
    </xf>
    <xf numFmtId="2" fontId="11" fillId="0" borderId="11" xfId="0" applyNumberFormat="1" applyFont="1" applyBorder="1" applyAlignment="1">
      <alignment horizontal="center" vertical="center" wrapText="1"/>
    </xf>
    <xf numFmtId="0" fontId="0" fillId="0" borderId="55" xfId="0" applyBorder="1"/>
    <xf numFmtId="0" fontId="0" fillId="0" borderId="21" xfId="0" applyBorder="1"/>
    <xf numFmtId="0" fontId="0" fillId="0" borderId="20" xfId="0" applyBorder="1"/>
    <xf numFmtId="2" fontId="25" fillId="0" borderId="2" xfId="0" applyNumberFormat="1" applyFont="1" applyBorder="1" applyAlignment="1">
      <alignment horizontal="center" vertical="center" wrapText="1"/>
    </xf>
    <xf numFmtId="2" fontId="25" fillId="0" borderId="19" xfId="0" applyNumberFormat="1" applyFont="1" applyBorder="1" applyAlignment="1">
      <alignment horizontal="center" vertical="center" wrapText="1"/>
    </xf>
    <xf numFmtId="1" fontId="11" fillId="0" borderId="11" xfId="2" applyNumberFormat="1" applyFont="1" applyBorder="1" applyAlignment="1">
      <alignment horizontal="center" vertical="center" wrapText="1"/>
    </xf>
    <xf numFmtId="1" fontId="0" fillId="0" borderId="6" xfId="0" applyNumberFormat="1" applyBorder="1" applyAlignment="1">
      <alignment horizontal="center" vertical="center"/>
    </xf>
    <xf numFmtId="1" fontId="0" fillId="0" borderId="19" xfId="0" applyNumberFormat="1" applyBorder="1" applyAlignment="1">
      <alignment horizontal="center" vertical="center"/>
    </xf>
    <xf numFmtId="1" fontId="0" fillId="0" borderId="20" xfId="0" applyNumberFormat="1" applyBorder="1" applyAlignment="1">
      <alignment horizontal="center" vertical="center"/>
    </xf>
    <xf numFmtId="1" fontId="17" fillId="0" borderId="56" xfId="2" applyNumberFormat="1" applyFont="1" applyFill="1" applyBorder="1" applyAlignment="1">
      <alignment horizontal="center" vertical="center" wrapText="1"/>
    </xf>
    <xf numFmtId="1" fontId="17" fillId="0" borderId="46" xfId="2" applyNumberFormat="1" applyFont="1" applyFill="1" applyBorder="1" applyAlignment="1">
      <alignment horizontal="center" vertical="center" wrapText="1"/>
    </xf>
    <xf numFmtId="2" fontId="11" fillId="0" borderId="9" xfId="2" applyNumberFormat="1" applyFont="1" applyBorder="1" applyAlignment="1">
      <alignment horizontal="center" vertical="center" wrapText="1"/>
    </xf>
    <xf numFmtId="2" fontId="11" fillId="0" borderId="3" xfId="2" applyNumberFormat="1" applyFont="1" applyBorder="1" applyAlignment="1">
      <alignment horizontal="center" vertical="center" wrapText="1"/>
    </xf>
    <xf numFmtId="2" fontId="11" fillId="0" borderId="9" xfId="0" applyNumberFormat="1" applyFont="1" applyFill="1" applyBorder="1" applyAlignment="1">
      <alignment horizontal="center" vertical="center" wrapText="1"/>
    </xf>
    <xf numFmtId="2" fontId="11" fillId="0" borderId="3" xfId="0" applyNumberFormat="1" applyFont="1" applyFill="1" applyBorder="1" applyAlignment="1">
      <alignment horizontal="center" vertical="center" wrapText="1"/>
    </xf>
    <xf numFmtId="2" fontId="11" fillId="0" borderId="9" xfId="0" applyNumberFormat="1" applyFont="1" applyBorder="1" applyAlignment="1">
      <alignment horizontal="center" vertical="center" wrapText="1"/>
    </xf>
    <xf numFmtId="2" fontId="11" fillId="0" borderId="3" xfId="0" applyNumberFormat="1" applyFont="1" applyBorder="1" applyAlignment="1">
      <alignment horizontal="center" vertical="center" wrapText="1"/>
    </xf>
    <xf numFmtId="2" fontId="11" fillId="0" borderId="16" xfId="0" applyNumberFormat="1" applyFont="1" applyBorder="1" applyAlignment="1">
      <alignment horizontal="center" vertical="center" wrapText="1"/>
    </xf>
    <xf numFmtId="2" fontId="11" fillId="0" borderId="5" xfId="0" applyNumberFormat="1" applyFont="1" applyBorder="1" applyAlignment="1">
      <alignment horizontal="center" vertical="center" wrapText="1"/>
    </xf>
    <xf numFmtId="2" fontId="14" fillId="0" borderId="30" xfId="2" applyNumberFormat="1" applyFont="1" applyBorder="1" applyAlignment="1">
      <alignment horizontal="center" vertical="center" wrapText="1"/>
    </xf>
    <xf numFmtId="1" fontId="14" fillId="0" borderId="32" xfId="2" applyNumberFormat="1" applyFont="1" applyBorder="1" applyAlignment="1">
      <alignment horizontal="center" vertical="center" wrapText="1"/>
    </xf>
    <xf numFmtId="1" fontId="17" fillId="0" borderId="18" xfId="2" applyNumberFormat="1" applyFont="1" applyFill="1" applyBorder="1" applyAlignment="1">
      <alignment horizontal="center" vertical="center" wrapText="1"/>
    </xf>
    <xf numFmtId="1" fontId="17" fillId="0" borderId="24" xfId="2" applyNumberFormat="1" applyFont="1" applyFill="1" applyBorder="1" applyAlignment="1">
      <alignment horizontal="center" vertical="center" wrapText="1"/>
    </xf>
    <xf numFmtId="1" fontId="17" fillId="0" borderId="33" xfId="2" applyNumberFormat="1" applyFont="1" applyFill="1" applyBorder="1" applyAlignment="1">
      <alignment horizontal="center" vertical="center" wrapText="1"/>
    </xf>
    <xf numFmtId="0" fontId="0" fillId="0" borderId="19" xfId="0" applyBorder="1" applyAlignment="1">
      <alignment horizontal="center" vertical="center"/>
    </xf>
    <xf numFmtId="1" fontId="11" fillId="0" borderId="14" xfId="2" applyNumberFormat="1" applyFont="1" applyBorder="1" applyAlignment="1">
      <alignment horizontal="center" vertical="center" wrapText="1"/>
    </xf>
    <xf numFmtId="1" fontId="14" fillId="0" borderId="41" xfId="2" applyNumberFormat="1" applyFont="1" applyBorder="1" applyAlignment="1">
      <alignment horizontal="center" vertical="center" wrapText="1"/>
    </xf>
    <xf numFmtId="1" fontId="14" fillId="0" borderId="57" xfId="2" applyNumberFormat="1" applyFont="1" applyBorder="1" applyAlignment="1">
      <alignment horizontal="center" vertical="center" wrapText="1"/>
    </xf>
    <xf numFmtId="1" fontId="11" fillId="0" borderId="20" xfId="2" applyNumberFormat="1" applyFont="1" applyBorder="1" applyAlignment="1">
      <alignment horizontal="center" vertical="center" wrapText="1"/>
    </xf>
    <xf numFmtId="1" fontId="14" fillId="0" borderId="19" xfId="2" applyNumberFormat="1" applyFont="1" applyBorder="1" applyAlignment="1">
      <alignment horizontal="center" vertical="center" wrapText="1"/>
    </xf>
    <xf numFmtId="0" fontId="25" fillId="0" borderId="11" xfId="0" applyFont="1" applyBorder="1" applyAlignment="1">
      <alignment horizontal="center" vertical="center" wrapText="1"/>
    </xf>
    <xf numFmtId="0" fontId="25" fillId="0" borderId="3" xfId="0" applyFont="1" applyBorder="1" applyAlignment="1">
      <alignment horizontal="center" vertical="center" wrapText="1"/>
    </xf>
    <xf numFmtId="0" fontId="0" fillId="0" borderId="20" xfId="0" applyBorder="1" applyAlignment="1">
      <alignment horizontal="center" vertical="center" wrapText="1"/>
    </xf>
    <xf numFmtId="0" fontId="26" fillId="0" borderId="0" xfId="0" applyFont="1" applyAlignment="1">
      <alignment horizontal="center" vertical="center" wrapText="1"/>
    </xf>
    <xf numFmtId="0" fontId="0"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9" xfId="0" applyFont="1" applyBorder="1" applyAlignment="1">
      <alignment horizontal="center" vertical="center" wrapText="1"/>
    </xf>
    <xf numFmtId="9" fontId="18" fillId="0" borderId="3" xfId="0" applyNumberFormat="1" applyFont="1" applyBorder="1" applyAlignment="1">
      <alignment horizontal="center" vertical="center" wrapText="1"/>
    </xf>
    <xf numFmtId="2" fontId="18" fillId="0" borderId="10" xfId="0" applyNumberFormat="1" applyFont="1" applyBorder="1" applyAlignment="1">
      <alignment horizontal="center" vertical="center" wrapText="1"/>
    </xf>
    <xf numFmtId="9" fontId="18" fillId="0" borderId="11" xfId="4" applyFont="1" applyBorder="1" applyAlignment="1">
      <alignment horizontal="center" vertical="center" wrapText="1"/>
    </xf>
    <xf numFmtId="9" fontId="27" fillId="0" borderId="18" xfId="4" applyNumberFormat="1" applyFont="1" applyFill="1" applyBorder="1" applyAlignment="1">
      <alignment horizontal="center" vertical="center" wrapText="1"/>
    </xf>
    <xf numFmtId="9" fontId="18" fillId="0" borderId="11" xfId="0" applyNumberFormat="1" applyFont="1" applyFill="1" applyBorder="1" applyAlignment="1">
      <alignment horizontal="center" vertical="center" wrapText="1"/>
    </xf>
    <xf numFmtId="9" fontId="18" fillId="0" borderId="11" xfId="0" applyNumberFormat="1" applyFont="1" applyBorder="1" applyAlignment="1">
      <alignment horizontal="center" vertical="center" wrapText="1"/>
    </xf>
    <xf numFmtId="9" fontId="27" fillId="0" borderId="31" xfId="4" applyNumberFormat="1" applyFont="1" applyFill="1" applyBorder="1" applyAlignment="1">
      <alignment horizontal="center" vertical="center" wrapText="1"/>
    </xf>
    <xf numFmtId="1" fontId="18" fillId="0" borderId="3" xfId="4" applyNumberFormat="1" applyFont="1" applyBorder="1" applyAlignment="1">
      <alignment horizontal="center" vertical="center" wrapText="1"/>
    </xf>
    <xf numFmtId="0" fontId="18" fillId="0" borderId="3" xfId="0" applyFont="1" applyBorder="1" applyAlignment="1">
      <alignment horizontal="center" vertical="center" wrapText="1"/>
    </xf>
    <xf numFmtId="0" fontId="28" fillId="0" borderId="3" xfId="2" applyNumberFormat="1" applyFont="1" applyBorder="1" applyAlignment="1">
      <alignment horizontal="center" vertical="center" wrapText="1"/>
    </xf>
    <xf numFmtId="0" fontId="18" fillId="0" borderId="3" xfId="2" applyNumberFormat="1" applyFont="1" applyBorder="1" applyAlignment="1">
      <alignment horizontal="center" vertical="center" wrapText="1"/>
    </xf>
    <xf numFmtId="1" fontId="27" fillId="0" borderId="31" xfId="2" applyNumberFormat="1" applyFont="1" applyFill="1" applyBorder="1" applyAlignment="1">
      <alignment horizontal="center" vertical="center" wrapText="1"/>
    </xf>
    <xf numFmtId="0" fontId="18" fillId="0" borderId="19" xfId="0" applyFont="1" applyBorder="1" applyAlignment="1">
      <alignment vertical="center" wrapText="1"/>
    </xf>
    <xf numFmtId="1" fontId="18" fillId="0" borderId="19" xfId="4" applyNumberFormat="1" applyFont="1" applyBorder="1" applyAlignment="1">
      <alignment horizontal="center" vertical="center" wrapText="1"/>
    </xf>
    <xf numFmtId="1" fontId="28" fillId="0" borderId="19" xfId="2" applyNumberFormat="1" applyFont="1" applyBorder="1" applyAlignment="1">
      <alignment horizontal="center" vertical="center" wrapText="1"/>
    </xf>
    <xf numFmtId="0" fontId="28" fillId="0" borderId="19" xfId="2" applyNumberFormat="1" applyFont="1" applyBorder="1" applyAlignment="1">
      <alignment horizontal="center" vertical="center" wrapText="1"/>
    </xf>
    <xf numFmtId="0" fontId="18" fillId="0" borderId="19" xfId="2" applyNumberFormat="1" applyFont="1" applyBorder="1" applyAlignment="1">
      <alignment horizontal="center" vertical="center" wrapText="1"/>
    </xf>
    <xf numFmtId="1" fontId="27" fillId="0" borderId="43" xfId="2" applyNumberFormat="1" applyFont="1" applyFill="1" applyBorder="1" applyAlignment="1">
      <alignment horizontal="center" vertical="center" wrapText="1"/>
    </xf>
    <xf numFmtId="1" fontId="18" fillId="0" borderId="3"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0" fillId="0" borderId="3" xfId="0" applyBorder="1"/>
    <xf numFmtId="0" fontId="0" fillId="0" borderId="10" xfId="0" applyBorder="1"/>
    <xf numFmtId="1" fontId="18" fillId="0" borderId="19" xfId="0" applyNumberFormat="1" applyFont="1" applyBorder="1" applyAlignment="1">
      <alignment horizontal="center" vertical="center" wrapText="1"/>
    </xf>
    <xf numFmtId="2" fontId="18" fillId="0" borderId="2" xfId="0" applyNumberFormat="1" applyFont="1" applyBorder="1" applyAlignment="1">
      <alignment horizontal="center" vertical="center" wrapText="1"/>
    </xf>
    <xf numFmtId="0" fontId="0" fillId="0" borderId="58" xfId="0" applyBorder="1"/>
    <xf numFmtId="0" fontId="0" fillId="0" borderId="2" xfId="0" applyBorder="1"/>
    <xf numFmtId="0" fontId="18" fillId="0" borderId="46" xfId="0" applyFont="1" applyBorder="1" applyAlignment="1">
      <alignment horizontal="center" vertical="center" wrapText="1"/>
    </xf>
    <xf numFmtId="0" fontId="0" fillId="0" borderId="0" xfId="0" applyAlignment="1">
      <alignment horizontal="center" vertical="center"/>
    </xf>
    <xf numFmtId="9" fontId="17" fillId="0" borderId="24" xfId="4" applyFont="1" applyFill="1" applyBorder="1" applyAlignment="1">
      <alignment horizontal="center" vertical="center" wrapText="1"/>
    </xf>
    <xf numFmtId="9" fontId="11" fillId="0" borderId="30" xfId="4" applyFont="1" applyBorder="1" applyAlignment="1">
      <alignment horizontal="center" vertical="center"/>
    </xf>
    <xf numFmtId="9" fontId="11" fillId="0" borderId="3" xfId="4" applyFont="1" applyBorder="1" applyAlignment="1">
      <alignment horizontal="center" vertical="center"/>
    </xf>
    <xf numFmtId="0" fontId="0" fillId="0" borderId="6" xfId="0" applyBorder="1" applyAlignment="1">
      <alignment horizontal="center" vertical="center"/>
    </xf>
    <xf numFmtId="0" fontId="30" fillId="0" borderId="0" xfId="0" applyFont="1" applyAlignment="1">
      <alignment horizontal="center" vertical="center" wrapText="1"/>
    </xf>
    <xf numFmtId="0" fontId="31" fillId="2" borderId="28" xfId="0" applyFont="1" applyFill="1" applyBorder="1" applyAlignment="1">
      <alignment horizontal="center" vertical="center" wrapText="1"/>
    </xf>
    <xf numFmtId="0" fontId="31" fillId="2" borderId="17"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30"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9" xfId="0" applyFont="1" applyBorder="1" applyAlignment="1">
      <alignment horizontal="center" vertical="center" wrapText="1"/>
    </xf>
    <xf numFmtId="0" fontId="29" fillId="4" borderId="29" xfId="0" applyFont="1" applyFill="1" applyBorder="1" applyAlignment="1">
      <alignment horizontal="center" vertical="center" wrapText="1"/>
    </xf>
    <xf numFmtId="0" fontId="29" fillId="4" borderId="33" xfId="0" applyFont="1" applyFill="1" applyBorder="1" applyAlignment="1">
      <alignment horizontal="center" vertical="center" wrapText="1"/>
    </xf>
    <xf numFmtId="0" fontId="29" fillId="2" borderId="59" xfId="0" applyFont="1" applyFill="1" applyBorder="1" applyAlignment="1">
      <alignment horizontal="center" vertical="center" wrapText="1"/>
    </xf>
    <xf numFmtId="0" fontId="29" fillId="2" borderId="48" xfId="0" applyFont="1" applyFill="1" applyBorder="1" applyAlignment="1">
      <alignment horizontal="center" vertical="center" wrapText="1"/>
    </xf>
    <xf numFmtId="0" fontId="29" fillId="2" borderId="60" xfId="0" applyFont="1" applyFill="1" applyBorder="1" applyAlignment="1">
      <alignment horizontal="center" vertical="center" wrapText="1"/>
    </xf>
    <xf numFmtId="0" fontId="29" fillId="2" borderId="2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61"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9"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32" fillId="2" borderId="59" xfId="0" applyFont="1" applyFill="1" applyBorder="1" applyAlignment="1">
      <alignment horizontal="center" vertical="center" wrapText="1"/>
    </xf>
    <xf numFmtId="0" fontId="32" fillId="2" borderId="48"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31" fillId="2" borderId="33" xfId="0" applyFont="1" applyFill="1" applyBorder="1" applyAlignment="1">
      <alignment horizontal="center" vertical="center" wrapText="1"/>
    </xf>
    <xf numFmtId="0" fontId="11" fillId="0" borderId="62" xfId="0" applyFont="1" applyBorder="1" applyAlignment="1">
      <alignment horizontal="center" vertical="center" wrapText="1"/>
    </xf>
    <xf numFmtId="0" fontId="32" fillId="2" borderId="60" xfId="0" applyFont="1" applyFill="1" applyBorder="1" applyAlignment="1">
      <alignment horizontal="center" vertical="center" wrapText="1"/>
    </xf>
    <xf numFmtId="0" fontId="31" fillId="4" borderId="29" xfId="0" applyFont="1" applyFill="1" applyBorder="1" applyAlignment="1">
      <alignment horizontal="center" vertical="center" wrapText="1"/>
    </xf>
    <xf numFmtId="0" fontId="31" fillId="4" borderId="4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8" xfId="0" applyFont="1" applyFill="1" applyBorder="1" applyAlignment="1">
      <alignment horizontal="center" vertical="center" wrapText="1"/>
    </xf>
    <xf numFmtId="44" fontId="17" fillId="0" borderId="29" xfId="2" applyFont="1" applyFill="1" applyBorder="1" applyAlignment="1">
      <alignment horizontal="center" vertical="center" wrapText="1"/>
    </xf>
    <xf numFmtId="44" fontId="17" fillId="0" borderId="49" xfId="2" applyFont="1" applyFill="1" applyBorder="1" applyAlignment="1">
      <alignment horizontal="center" vertical="center" wrapText="1"/>
    </xf>
    <xf numFmtId="44" fontId="17" fillId="0" borderId="24" xfId="2" applyFont="1" applyFill="1" applyBorder="1" applyAlignment="1">
      <alignment horizontal="center" vertical="center" wrapText="1"/>
    </xf>
    <xf numFmtId="2" fontId="11" fillId="0" borderId="9" xfId="2" applyNumberFormat="1" applyFont="1" applyBorder="1" applyAlignment="1">
      <alignment horizontal="center" vertical="center" wrapText="1"/>
    </xf>
    <xf numFmtId="2" fontId="11" fillId="0" borderId="3" xfId="2" applyNumberFormat="1" applyFont="1" applyBorder="1" applyAlignment="1">
      <alignment horizontal="center" vertical="center" wrapText="1"/>
    </xf>
    <xf numFmtId="2" fontId="11" fillId="0" borderId="9" xfId="0" applyNumberFormat="1" applyFont="1" applyFill="1" applyBorder="1" applyAlignment="1">
      <alignment horizontal="center" vertical="center" wrapText="1"/>
    </xf>
    <xf numFmtId="2" fontId="11" fillId="0" borderId="3" xfId="0" applyNumberFormat="1" applyFont="1" applyFill="1" applyBorder="1" applyAlignment="1">
      <alignment horizontal="center" vertical="center" wrapText="1"/>
    </xf>
    <xf numFmtId="2" fontId="11" fillId="0" borderId="9" xfId="0" applyNumberFormat="1" applyFont="1" applyBorder="1" applyAlignment="1">
      <alignment horizontal="center" vertical="center" wrapText="1"/>
    </xf>
    <xf numFmtId="2" fontId="11" fillId="0" borderId="3" xfId="0" applyNumberFormat="1" applyFont="1" applyBorder="1" applyAlignment="1">
      <alignment horizontal="center" vertical="center" wrapText="1"/>
    </xf>
    <xf numFmtId="2" fontId="11" fillId="0" borderId="16" xfId="0" applyNumberFormat="1" applyFont="1" applyBorder="1" applyAlignment="1">
      <alignment horizontal="center" vertical="center" wrapText="1"/>
    </xf>
    <xf numFmtId="2" fontId="11" fillId="0" borderId="5" xfId="0" applyNumberFormat="1" applyFont="1" applyBorder="1" applyAlignment="1">
      <alignment horizontal="center" vertical="center" wrapText="1"/>
    </xf>
    <xf numFmtId="44" fontId="22" fillId="0" borderId="61" xfId="2" applyFont="1" applyBorder="1" applyAlignment="1">
      <alignment horizontal="center" vertical="center" wrapText="1"/>
    </xf>
    <xf numFmtId="44" fontId="22" fillId="0" borderId="55" xfId="2" applyFont="1" applyBorder="1" applyAlignment="1">
      <alignment horizontal="center" vertical="center" wrapText="1"/>
    </xf>
    <xf numFmtId="44" fontId="22" fillId="0" borderId="63" xfId="2" applyFont="1" applyBorder="1" applyAlignment="1">
      <alignment horizontal="center" vertical="center" wrapText="1"/>
    </xf>
    <xf numFmtId="44" fontId="22" fillId="0" borderId="14" xfId="2" applyFont="1" applyBorder="1" applyAlignment="1">
      <alignment horizontal="center" vertical="center" wrapText="1"/>
    </xf>
    <xf numFmtId="44" fontId="22" fillId="0" borderId="8" xfId="2" applyFont="1" applyBorder="1" applyAlignment="1">
      <alignment horizontal="center" vertical="center" wrapText="1"/>
    </xf>
    <xf numFmtId="44" fontId="22" fillId="0" borderId="11" xfId="2" applyFont="1" applyBorder="1" applyAlignment="1">
      <alignment horizontal="center" vertical="center" wrapText="1"/>
    </xf>
    <xf numFmtId="0" fontId="11" fillId="0" borderId="6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44" fontId="19" fillId="0" borderId="14" xfId="2" applyFont="1" applyBorder="1" applyAlignment="1">
      <alignment horizontal="center" vertical="center" wrapText="1"/>
    </xf>
    <xf numFmtId="44" fontId="19" fillId="0" borderId="8" xfId="2" applyFont="1" applyBorder="1" applyAlignment="1">
      <alignment horizontal="center" vertical="center" wrapText="1"/>
    </xf>
    <xf numFmtId="44" fontId="19" fillId="0" borderId="11" xfId="2" applyFont="1" applyBorder="1" applyAlignment="1">
      <alignment horizontal="center" vertical="center" wrapText="1"/>
    </xf>
    <xf numFmtId="0" fontId="11" fillId="0" borderId="15"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2"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64" xfId="0" applyFont="1" applyBorder="1" applyAlignment="1">
      <alignment horizontal="center" vertical="center" wrapText="1"/>
    </xf>
    <xf numFmtId="0" fontId="31" fillId="4" borderId="33"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20" xfId="0" applyFont="1" applyBorder="1" applyAlignment="1">
      <alignment horizontal="center" vertical="center" wrapText="1"/>
    </xf>
    <xf numFmtId="0" fontId="29" fillId="2" borderId="27"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32" fillId="2" borderId="37" xfId="0" applyFont="1" applyFill="1" applyBorder="1" applyAlignment="1">
      <alignment horizontal="center" vertical="center" wrapText="1"/>
    </xf>
    <xf numFmtId="0" fontId="32" fillId="2" borderId="27" xfId="0" applyFont="1" applyFill="1" applyBorder="1" applyAlignment="1">
      <alignment horizontal="center" vertical="center" wrapText="1"/>
    </xf>
    <xf numFmtId="0" fontId="31" fillId="4" borderId="18" xfId="0" applyFont="1" applyFill="1" applyBorder="1" applyAlignment="1">
      <alignment horizontal="center" vertical="center" wrapText="1"/>
    </xf>
    <xf numFmtId="0" fontId="31" fillId="4" borderId="43" xfId="0" applyFont="1" applyFill="1" applyBorder="1" applyAlignment="1">
      <alignment horizontal="center" vertical="center" wrapText="1"/>
    </xf>
    <xf numFmtId="0" fontId="8" fillId="0" borderId="40" xfId="0" applyFont="1" applyBorder="1" applyAlignment="1">
      <alignment horizontal="center" vertical="center" wrapText="1"/>
    </xf>
    <xf numFmtId="0" fontId="8" fillId="0" borderId="32" xfId="0" applyFont="1" applyBorder="1" applyAlignment="1">
      <alignment horizontal="center" vertical="center" wrapText="1"/>
    </xf>
    <xf numFmtId="2" fontId="11" fillId="0" borderId="21" xfId="0" applyNumberFormat="1" applyFont="1" applyBorder="1" applyAlignment="1">
      <alignment horizontal="center" vertical="center" wrapText="1"/>
    </xf>
    <xf numFmtId="2" fontId="11" fillId="0" borderId="23" xfId="0" applyNumberFormat="1" applyFont="1" applyBorder="1" applyAlignment="1">
      <alignment horizontal="center" vertical="center" wrapText="1"/>
    </xf>
    <xf numFmtId="2" fontId="11" fillId="0" borderId="35" xfId="0" applyNumberFormat="1" applyFont="1" applyBorder="1" applyAlignment="1">
      <alignment horizontal="center" vertical="center" wrapText="1"/>
    </xf>
    <xf numFmtId="44" fontId="17" fillId="0" borderId="51" xfId="2" applyFont="1" applyFill="1" applyBorder="1" applyAlignment="1">
      <alignment horizontal="center" vertical="center" wrapText="1"/>
    </xf>
    <xf numFmtId="44" fontId="17" fillId="0" borderId="33" xfId="2" applyFont="1" applyFill="1" applyBorder="1" applyAlignment="1">
      <alignment horizontal="center" vertical="center" wrapText="1"/>
    </xf>
    <xf numFmtId="44" fontId="11" fillId="0" borderId="20" xfId="2" applyFont="1" applyBorder="1" applyAlignment="1">
      <alignment horizontal="center" vertical="center" wrapText="1"/>
    </xf>
    <xf numFmtId="44" fontId="11" fillId="0" borderId="8" xfId="2" applyFont="1" applyBorder="1" applyAlignment="1">
      <alignment horizontal="center" vertical="center" wrapText="1"/>
    </xf>
    <xf numFmtId="44" fontId="11" fillId="0" borderId="25" xfId="2" applyFont="1" applyBorder="1" applyAlignment="1">
      <alignment horizontal="center" vertical="center" wrapText="1"/>
    </xf>
    <xf numFmtId="2" fontId="11" fillId="0" borderId="20" xfId="2" applyNumberFormat="1" applyFont="1" applyBorder="1" applyAlignment="1">
      <alignment horizontal="center" vertical="center" wrapText="1"/>
    </xf>
    <xf numFmtId="2" fontId="11" fillId="0" borderId="8" xfId="2" applyNumberFormat="1" applyFont="1" applyBorder="1" applyAlignment="1">
      <alignment horizontal="center" vertical="center" wrapText="1"/>
    </xf>
    <xf numFmtId="2" fontId="11" fillId="0" borderId="25" xfId="2" applyNumberFormat="1" applyFont="1" applyBorder="1" applyAlignment="1">
      <alignment horizontal="center" vertical="center" wrapText="1"/>
    </xf>
    <xf numFmtId="3" fontId="17" fillId="0" borderId="29" xfId="2" applyNumberFormat="1" applyFont="1" applyFill="1" applyBorder="1" applyAlignment="1">
      <alignment horizontal="center" vertical="center" wrapText="1"/>
    </xf>
    <xf numFmtId="3" fontId="17" fillId="0" borderId="49" xfId="2" applyNumberFormat="1" applyFont="1" applyFill="1" applyBorder="1" applyAlignment="1">
      <alignment horizontal="center" vertical="center" wrapText="1"/>
    </xf>
    <xf numFmtId="3" fontId="17" fillId="0" borderId="24" xfId="2" applyNumberFormat="1" applyFont="1" applyFill="1" applyBorder="1" applyAlignment="1">
      <alignment horizontal="center" vertical="center" wrapText="1"/>
    </xf>
    <xf numFmtId="0" fontId="13" fillId="0" borderId="2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5" xfId="0" applyFont="1" applyBorder="1" applyAlignment="1">
      <alignment horizontal="center" vertical="center" wrapText="1"/>
    </xf>
    <xf numFmtId="44" fontId="13" fillId="0" borderId="20" xfId="2" applyFont="1" applyBorder="1" applyAlignment="1">
      <alignment horizontal="center" vertical="center"/>
    </xf>
    <xf numFmtId="44" fontId="13" fillId="0" borderId="8" xfId="2" applyFont="1" applyBorder="1" applyAlignment="1">
      <alignment horizontal="center" vertical="center"/>
    </xf>
    <xf numFmtId="44" fontId="13" fillId="0" borderId="25" xfId="2" applyFont="1" applyBorder="1" applyAlignment="1">
      <alignment horizontal="center" vertical="center"/>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5" xfId="0" applyFont="1" applyBorder="1" applyAlignment="1">
      <alignment horizontal="center" vertical="center" wrapText="1"/>
    </xf>
    <xf numFmtId="44" fontId="14" fillId="0" borderId="57" xfId="2" applyFont="1" applyBorder="1" applyAlignment="1">
      <alignment horizontal="center" vertical="center" wrapText="1"/>
    </xf>
    <xf numFmtId="44" fontId="14" fillId="0" borderId="12" xfId="2" applyFont="1" applyBorder="1" applyAlignment="1">
      <alignment horizontal="center" vertical="center" wrapText="1"/>
    </xf>
    <xf numFmtId="44" fontId="14" fillId="0" borderId="36" xfId="2" applyFont="1" applyBorder="1" applyAlignment="1">
      <alignment horizontal="center" vertical="center" wrapText="1"/>
    </xf>
    <xf numFmtId="2" fontId="11" fillId="0" borderId="14" xfId="2" applyNumberFormat="1" applyFont="1" applyBorder="1" applyAlignment="1">
      <alignment horizontal="center" vertical="center" wrapText="1"/>
    </xf>
    <xf numFmtId="2" fontId="11" fillId="0" borderId="11" xfId="2" applyNumberFormat="1" applyFont="1" applyBorder="1" applyAlignment="1">
      <alignment horizontal="center" vertical="center" wrapText="1"/>
    </xf>
    <xf numFmtId="2" fontId="11" fillId="0" borderId="14" xfId="0" applyNumberFormat="1" applyFont="1" applyFill="1" applyBorder="1" applyAlignment="1">
      <alignment horizontal="center" vertical="center" wrapText="1"/>
    </xf>
    <xf numFmtId="2" fontId="11" fillId="0" borderId="8" xfId="0" applyNumberFormat="1" applyFont="1" applyFill="1" applyBorder="1" applyAlignment="1">
      <alignment horizontal="center" vertical="center" wrapText="1"/>
    </xf>
    <xf numFmtId="2" fontId="11" fillId="0" borderId="11" xfId="0" applyNumberFormat="1" applyFont="1" applyFill="1" applyBorder="1" applyAlignment="1">
      <alignment horizontal="center" vertical="center" wrapText="1"/>
    </xf>
    <xf numFmtId="2" fontId="11" fillId="0" borderId="14" xfId="0" applyNumberFormat="1" applyFont="1" applyBorder="1" applyAlignment="1">
      <alignment horizontal="center" vertical="center" wrapText="1"/>
    </xf>
    <xf numFmtId="2" fontId="11" fillId="0" borderId="8" xfId="0" applyNumberFormat="1" applyFont="1" applyBorder="1" applyAlignment="1">
      <alignment horizontal="center" vertical="center" wrapText="1"/>
    </xf>
    <xf numFmtId="2" fontId="11" fillId="0" borderId="11" xfId="0" applyNumberFormat="1" applyFont="1" applyBorder="1" applyAlignment="1">
      <alignment horizontal="center" vertical="center" wrapText="1"/>
    </xf>
    <xf numFmtId="2" fontId="11" fillId="0" borderId="20" xfId="0" applyNumberFormat="1" applyFont="1" applyFill="1" applyBorder="1" applyAlignment="1">
      <alignment horizontal="center" vertical="center" wrapText="1"/>
    </xf>
    <xf numFmtId="2" fontId="11" fillId="0" borderId="25" xfId="0" applyNumberFormat="1" applyFont="1" applyFill="1" applyBorder="1" applyAlignment="1">
      <alignment horizontal="center" vertical="center" wrapText="1"/>
    </xf>
    <xf numFmtId="2" fontId="11" fillId="0" borderId="20" xfId="0" applyNumberFormat="1" applyFont="1" applyBorder="1" applyAlignment="1">
      <alignment horizontal="center" vertical="center" wrapText="1"/>
    </xf>
    <xf numFmtId="2" fontId="11" fillId="0" borderId="25" xfId="0" applyNumberFormat="1" applyFont="1" applyBorder="1" applyAlignment="1">
      <alignment horizontal="center" vertical="center" wrapText="1"/>
    </xf>
    <xf numFmtId="2" fontId="11" fillId="0" borderId="15" xfId="0" applyNumberFormat="1" applyFont="1" applyBorder="1" applyAlignment="1">
      <alignment horizontal="center" vertical="center" wrapText="1"/>
    </xf>
    <xf numFmtId="2" fontId="11" fillId="0" borderId="45" xfId="0" applyNumberFormat="1" applyFont="1" applyBorder="1" applyAlignment="1">
      <alignment horizontal="center" vertical="center" wrapText="1"/>
    </xf>
    <xf numFmtId="3" fontId="14" fillId="0" borderId="62" xfId="2" applyNumberFormat="1" applyFont="1" applyBorder="1" applyAlignment="1">
      <alignment horizontal="center" vertical="center" wrapText="1"/>
    </xf>
    <xf numFmtId="3" fontId="14" fillId="0" borderId="12" xfId="2" applyNumberFormat="1" applyFont="1" applyBorder="1" applyAlignment="1">
      <alignment horizontal="center" vertical="center" wrapText="1"/>
    </xf>
    <xf numFmtId="3" fontId="14" fillId="0" borderId="50" xfId="2" applyNumberFormat="1" applyFont="1" applyBorder="1" applyAlignment="1">
      <alignment horizontal="center" vertical="center" wrapText="1"/>
    </xf>
    <xf numFmtId="3" fontId="11" fillId="0" borderId="14" xfId="2" applyNumberFormat="1" applyFont="1" applyBorder="1" applyAlignment="1">
      <alignment horizontal="center" vertical="center" wrapText="1"/>
    </xf>
    <xf numFmtId="3" fontId="11" fillId="0" borderId="8" xfId="2" applyNumberFormat="1" applyFont="1" applyBorder="1" applyAlignment="1">
      <alignment horizontal="center" vertical="center" wrapText="1"/>
    </xf>
    <xf numFmtId="3" fontId="11" fillId="0" borderId="11" xfId="2" applyNumberFormat="1" applyFont="1" applyBorder="1" applyAlignment="1">
      <alignment horizontal="center" vertical="center" wrapText="1"/>
    </xf>
    <xf numFmtId="0" fontId="11" fillId="0" borderId="50" xfId="0" applyFont="1" applyBorder="1" applyAlignment="1">
      <alignment horizontal="center" vertical="center" wrapText="1"/>
    </xf>
    <xf numFmtId="0" fontId="33" fillId="0" borderId="0" xfId="0" applyFont="1" applyAlignment="1">
      <alignment horizontal="center" vertical="center" wrapText="1"/>
    </xf>
    <xf numFmtId="0" fontId="5" fillId="4" borderId="28"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3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25" xfId="0" applyFont="1" applyBorder="1" applyAlignment="1">
      <alignment horizontal="center" vertical="center" wrapText="1"/>
    </xf>
    <xf numFmtId="0" fontId="34" fillId="4" borderId="59" xfId="0" applyFont="1" applyFill="1" applyBorder="1" applyAlignment="1">
      <alignment horizontal="center" vertical="center" wrapText="1"/>
    </xf>
    <xf numFmtId="0" fontId="34" fillId="4" borderId="48" xfId="0" applyFont="1" applyFill="1" applyBorder="1" applyAlignment="1">
      <alignment horizontal="center" vertical="center" wrapText="1"/>
    </xf>
    <xf numFmtId="0" fontId="34" fillId="4" borderId="60"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32" xfId="0" applyFont="1" applyBorder="1" applyAlignment="1">
      <alignment horizontal="center" vertical="center" wrapText="1"/>
    </xf>
    <xf numFmtId="0" fontId="5" fillId="4" borderId="29"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1" xfId="0" applyFont="1" applyBorder="1" applyAlignment="1">
      <alignment horizontal="center" vertical="center" wrapText="1"/>
    </xf>
    <xf numFmtId="0" fontId="35" fillId="4" borderId="61" xfId="0" applyFont="1" applyFill="1" applyBorder="1" applyAlignment="1">
      <alignment horizontal="center" vertical="center" wrapText="1"/>
    </xf>
    <xf numFmtId="0" fontId="35" fillId="4" borderId="22" xfId="0" applyFont="1" applyFill="1" applyBorder="1" applyAlignment="1">
      <alignment horizontal="center" vertical="center" wrapText="1"/>
    </xf>
    <xf numFmtId="2" fontId="14" fillId="0" borderId="3" xfId="2" applyNumberFormat="1" applyFont="1" applyBorder="1" applyAlignment="1">
      <alignment horizontal="center" vertical="center" wrapText="1"/>
    </xf>
    <xf numFmtId="2" fontId="14" fillId="0" borderId="19" xfId="2" applyNumberFormat="1" applyFont="1" applyBorder="1" applyAlignment="1">
      <alignment horizontal="center" vertical="center" wrapText="1"/>
    </xf>
    <xf numFmtId="2" fontId="14" fillId="0" borderId="10" xfId="2" applyNumberFormat="1" applyFont="1" applyBorder="1" applyAlignment="1">
      <alignment horizontal="center" vertical="center" wrapText="1"/>
    </xf>
    <xf numFmtId="2" fontId="14" fillId="0" borderId="40" xfId="2" applyNumberFormat="1" applyFont="1" applyBorder="1" applyAlignment="1">
      <alignment horizontal="center" vertical="center" wrapText="1"/>
    </xf>
    <xf numFmtId="1" fontId="17" fillId="0" borderId="31" xfId="2" applyNumberFormat="1" applyFont="1" applyFill="1" applyBorder="1" applyAlignment="1">
      <alignment horizontal="center" vertical="center" wrapText="1"/>
    </xf>
    <xf numFmtId="1" fontId="17" fillId="0" borderId="43" xfId="2" applyNumberFormat="1" applyFont="1" applyFill="1" applyBorder="1" applyAlignment="1">
      <alignment horizontal="center" vertical="center" wrapText="1"/>
    </xf>
    <xf numFmtId="1" fontId="14" fillId="0" borderId="3" xfId="2" applyNumberFormat="1" applyFont="1" applyBorder="1" applyAlignment="1">
      <alignment horizontal="center" vertical="center" wrapText="1"/>
    </xf>
    <xf numFmtId="1" fontId="14" fillId="0" borderId="19" xfId="2" applyNumberFormat="1" applyFont="1" applyBorder="1" applyAlignment="1">
      <alignment horizontal="center" vertical="center" wrapText="1"/>
    </xf>
    <xf numFmtId="3" fontId="11" fillId="0" borderId="3"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2" fontId="11" fillId="0" borderId="2" xfId="0" applyNumberFormat="1" applyFont="1" applyBorder="1" applyAlignment="1">
      <alignment horizontal="center" vertical="center" wrapText="1"/>
    </xf>
    <xf numFmtId="1" fontId="14" fillId="0" borderId="30" xfId="2" applyNumberFormat="1" applyFont="1" applyBorder="1" applyAlignment="1">
      <alignment horizontal="center" vertical="center" wrapText="1"/>
    </xf>
    <xf numFmtId="1" fontId="14" fillId="0" borderId="32" xfId="2" applyNumberFormat="1" applyFont="1" applyBorder="1" applyAlignment="1">
      <alignment horizontal="center" vertical="center" wrapText="1"/>
    </xf>
    <xf numFmtId="2" fontId="11" fillId="0" borderId="19" xfId="2" applyNumberFormat="1" applyFont="1" applyBorder="1" applyAlignment="1">
      <alignment horizontal="center" vertical="center" wrapText="1"/>
    </xf>
    <xf numFmtId="2" fontId="11" fillId="0" borderId="10" xfId="2" applyNumberFormat="1" applyFont="1" applyBorder="1" applyAlignment="1">
      <alignment horizontal="center" vertical="center" wrapText="1"/>
    </xf>
    <xf numFmtId="2" fontId="11" fillId="0" borderId="40" xfId="2" applyNumberFormat="1" applyFont="1" applyBorder="1" applyAlignment="1">
      <alignment horizontal="center" vertical="center" wrapText="1"/>
    </xf>
    <xf numFmtId="1" fontId="11" fillId="0" borderId="31" xfId="2" applyNumberFormat="1" applyFont="1" applyBorder="1" applyAlignment="1">
      <alignment horizontal="center" vertical="center" wrapText="1"/>
    </xf>
    <xf numFmtId="1" fontId="11" fillId="0" borderId="43" xfId="2" applyNumberFormat="1" applyFont="1" applyBorder="1" applyAlignment="1">
      <alignment horizontal="center" vertical="center" wrapText="1"/>
    </xf>
    <xf numFmtId="1" fontId="11" fillId="0" borderId="3" xfId="2" applyNumberFormat="1" applyFont="1" applyBorder="1" applyAlignment="1">
      <alignment horizontal="center" vertical="center" wrapText="1"/>
    </xf>
    <xf numFmtId="1" fontId="11" fillId="0" borderId="19" xfId="2" applyNumberFormat="1" applyFont="1" applyBorder="1" applyAlignment="1">
      <alignment horizontal="center" vertical="center" wrapText="1"/>
    </xf>
    <xf numFmtId="0" fontId="11" fillId="0" borderId="2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0"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8" fillId="0" borderId="0" xfId="0" applyFont="1" applyAlignment="1">
      <alignment horizontal="center" vertical="center" wrapText="1"/>
    </xf>
    <xf numFmtId="0" fontId="10" fillId="2" borderId="28"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30"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2" xfId="0" applyFont="1" applyBorder="1" applyAlignment="1">
      <alignment horizontal="center" vertical="center" wrapText="1"/>
    </xf>
  </cellXfs>
  <cellStyles count="5">
    <cellStyle name="Millares" xfId="1" builtinId="3"/>
    <cellStyle name="Moneda" xfId="2" builtinId="4"/>
    <cellStyle name="Normal" xfId="0" builtinId="0"/>
    <cellStyle name="Normal 2 5" xfId="3"/>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1</xdr:row>
      <xdr:rowOff>0</xdr:rowOff>
    </xdr:from>
    <xdr:to>
      <xdr:col>3</xdr:col>
      <xdr:colOff>95250</xdr:colOff>
      <xdr:row>6</xdr:row>
      <xdr:rowOff>28575</xdr:rowOff>
    </xdr:to>
    <xdr:pic>
      <xdr:nvPicPr>
        <xdr:cNvPr id="2205"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333375"/>
          <a:ext cx="29146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1</xdr:row>
      <xdr:rowOff>257175</xdr:rowOff>
    </xdr:from>
    <xdr:to>
      <xdr:col>1</xdr:col>
      <xdr:colOff>676275</xdr:colOff>
      <xdr:row>6</xdr:row>
      <xdr:rowOff>95250</xdr:rowOff>
    </xdr:to>
    <xdr:pic>
      <xdr:nvPicPr>
        <xdr:cNvPr id="24583"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47675"/>
          <a:ext cx="24288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1</xdr:row>
      <xdr:rowOff>38100</xdr:rowOff>
    </xdr:from>
    <xdr:to>
      <xdr:col>2</xdr:col>
      <xdr:colOff>161925</xdr:colOff>
      <xdr:row>5</xdr:row>
      <xdr:rowOff>57150</xdr:rowOff>
    </xdr:to>
    <xdr:pic>
      <xdr:nvPicPr>
        <xdr:cNvPr id="23560" name="Imagen 4" descr="C:\Users\rocio.rodriguez\Downloads\Logo-0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371475"/>
          <a:ext cx="28670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1</xdr:row>
      <xdr:rowOff>257175</xdr:rowOff>
    </xdr:from>
    <xdr:to>
      <xdr:col>2</xdr:col>
      <xdr:colOff>571500</xdr:colOff>
      <xdr:row>6</xdr:row>
      <xdr:rowOff>85725</xdr:rowOff>
    </xdr:to>
    <xdr:pic>
      <xdr:nvPicPr>
        <xdr:cNvPr id="12341"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47675"/>
          <a:ext cx="24003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47625</xdr:colOff>
      <xdr:row>1</xdr:row>
      <xdr:rowOff>257175</xdr:rowOff>
    </xdr:from>
    <xdr:to>
      <xdr:col>2</xdr:col>
      <xdr:colOff>523875</xdr:colOff>
      <xdr:row>6</xdr:row>
      <xdr:rowOff>171450</xdr:rowOff>
    </xdr:to>
    <xdr:pic>
      <xdr:nvPicPr>
        <xdr:cNvPr id="1336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47675"/>
          <a:ext cx="256222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2</xdr:row>
      <xdr:rowOff>104775</xdr:rowOff>
    </xdr:from>
    <xdr:to>
      <xdr:col>2</xdr:col>
      <xdr:colOff>609600</xdr:colOff>
      <xdr:row>6</xdr:row>
      <xdr:rowOff>47625</xdr:rowOff>
    </xdr:to>
    <xdr:pic>
      <xdr:nvPicPr>
        <xdr:cNvPr id="14386"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628650"/>
          <a:ext cx="23336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xdr:colOff>
      <xdr:row>1</xdr:row>
      <xdr:rowOff>238125</xdr:rowOff>
    </xdr:from>
    <xdr:to>
      <xdr:col>2</xdr:col>
      <xdr:colOff>38100</xdr:colOff>
      <xdr:row>5</xdr:row>
      <xdr:rowOff>57150</xdr:rowOff>
    </xdr:to>
    <xdr:pic>
      <xdr:nvPicPr>
        <xdr:cNvPr id="1643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71500"/>
          <a:ext cx="20764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47625</xdr:colOff>
      <xdr:row>0</xdr:row>
      <xdr:rowOff>257175</xdr:rowOff>
    </xdr:from>
    <xdr:to>
      <xdr:col>1</xdr:col>
      <xdr:colOff>723900</xdr:colOff>
      <xdr:row>5</xdr:row>
      <xdr:rowOff>95250</xdr:rowOff>
    </xdr:to>
    <xdr:pic>
      <xdr:nvPicPr>
        <xdr:cNvPr id="21518"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57175"/>
          <a:ext cx="24193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1</xdr:col>
      <xdr:colOff>476250</xdr:colOff>
      <xdr:row>4</xdr:row>
      <xdr:rowOff>114300</xdr:rowOff>
    </xdr:to>
    <xdr:pic>
      <xdr:nvPicPr>
        <xdr:cNvPr id="20494" name="Imagen 4" descr="C:\Users\rocio.rodriguez\Downloads\Logo-0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8575"/>
          <a:ext cx="16764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209550</xdr:rowOff>
    </xdr:from>
    <xdr:to>
      <xdr:col>2</xdr:col>
      <xdr:colOff>304800</xdr:colOff>
      <xdr:row>4</xdr:row>
      <xdr:rowOff>95250</xdr:rowOff>
    </xdr:to>
    <xdr:pic>
      <xdr:nvPicPr>
        <xdr:cNvPr id="19486"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29337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1</xdr:row>
      <xdr:rowOff>95250</xdr:rowOff>
    </xdr:from>
    <xdr:to>
      <xdr:col>3</xdr:col>
      <xdr:colOff>361950</xdr:colOff>
      <xdr:row>7</xdr:row>
      <xdr:rowOff>9525</xdr:rowOff>
    </xdr:to>
    <xdr:pic>
      <xdr:nvPicPr>
        <xdr:cNvPr id="7225"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85750"/>
          <a:ext cx="2933700"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257175</xdr:rowOff>
    </xdr:from>
    <xdr:to>
      <xdr:col>2</xdr:col>
      <xdr:colOff>104775</xdr:colOff>
      <xdr:row>5</xdr:row>
      <xdr:rowOff>47625</xdr:rowOff>
    </xdr:to>
    <xdr:pic>
      <xdr:nvPicPr>
        <xdr:cNvPr id="1745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57175"/>
          <a:ext cx="23336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95250</xdr:rowOff>
    </xdr:from>
    <xdr:to>
      <xdr:col>3</xdr:col>
      <xdr:colOff>428625</xdr:colOff>
      <xdr:row>6</xdr:row>
      <xdr:rowOff>9525</xdr:rowOff>
    </xdr:to>
    <xdr:pic>
      <xdr:nvPicPr>
        <xdr:cNvPr id="9273"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0"/>
          <a:ext cx="2933700"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xdr:row>
      <xdr:rowOff>133350</xdr:rowOff>
    </xdr:from>
    <xdr:to>
      <xdr:col>2</xdr:col>
      <xdr:colOff>1028700</xdr:colOff>
      <xdr:row>7</xdr:row>
      <xdr:rowOff>47625</xdr:rowOff>
    </xdr:to>
    <xdr:pic>
      <xdr:nvPicPr>
        <xdr:cNvPr id="10295"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23850"/>
          <a:ext cx="2933700"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209550</xdr:rowOff>
    </xdr:from>
    <xdr:to>
      <xdr:col>2</xdr:col>
      <xdr:colOff>228600</xdr:colOff>
      <xdr:row>5</xdr:row>
      <xdr:rowOff>38100</xdr:rowOff>
    </xdr:to>
    <xdr:pic>
      <xdr:nvPicPr>
        <xdr:cNvPr id="18475"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29241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1</xdr:row>
      <xdr:rowOff>104775</xdr:rowOff>
    </xdr:from>
    <xdr:to>
      <xdr:col>3</xdr:col>
      <xdr:colOff>333375</xdr:colOff>
      <xdr:row>7</xdr:row>
      <xdr:rowOff>19050</xdr:rowOff>
    </xdr:to>
    <xdr:pic>
      <xdr:nvPicPr>
        <xdr:cNvPr id="11319"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95275"/>
          <a:ext cx="2933700"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1</xdr:row>
      <xdr:rowOff>257175</xdr:rowOff>
    </xdr:from>
    <xdr:to>
      <xdr:col>2</xdr:col>
      <xdr:colOff>161925</xdr:colOff>
      <xdr:row>5</xdr:row>
      <xdr:rowOff>142875</xdr:rowOff>
    </xdr:to>
    <xdr:pic>
      <xdr:nvPicPr>
        <xdr:cNvPr id="22540"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47675"/>
          <a:ext cx="29241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topLeftCell="A10" workbookViewId="0">
      <selection activeCell="X15" sqref="X15"/>
    </sheetView>
  </sheetViews>
  <sheetFormatPr baseColWidth="10" defaultRowHeight="11.25" x14ac:dyDescent="0.25"/>
  <cols>
    <col min="1" max="1" width="25.7109375" style="1" customWidth="1"/>
    <col min="2" max="2" width="9" style="1" customWidth="1"/>
    <col min="3" max="3" width="14.42578125" style="1" customWidth="1"/>
    <col min="4" max="4" width="22.5703125" style="1" customWidth="1"/>
    <col min="5" max="5" width="23.140625" style="1" customWidth="1"/>
    <col min="6" max="6" width="10.5703125" style="1" customWidth="1"/>
    <col min="7" max="7" width="12.28515625" style="1" customWidth="1"/>
    <col min="8" max="9" width="18" style="1" hidden="1" customWidth="1"/>
    <col min="10" max="10" width="4.85546875" style="1" hidden="1" customWidth="1"/>
    <col min="11" max="11" width="7.5703125" style="1" hidden="1" customWidth="1"/>
    <col min="12" max="12" width="8.7109375" style="1" customWidth="1"/>
    <col min="13" max="13" width="10.140625" style="1" customWidth="1"/>
    <col min="14" max="14" width="10.85546875" style="1" customWidth="1"/>
    <col min="15" max="15" width="8.7109375" style="1" hidden="1" customWidth="1"/>
    <col min="16" max="16" width="8.42578125" style="1" hidden="1" customWidth="1"/>
    <col min="17" max="18" width="8.7109375" style="1" hidden="1" customWidth="1"/>
    <col min="19" max="19" width="9.28515625" style="1" hidden="1" customWidth="1"/>
    <col min="20" max="20" width="13.7109375" style="1" hidden="1" customWidth="1"/>
    <col min="21" max="21" width="11.28515625" style="1" hidden="1" customWidth="1"/>
    <col min="22" max="22" width="14.42578125" style="1" hidden="1" customWidth="1"/>
    <col min="23" max="23" width="15.28515625" style="1" hidden="1" customWidth="1"/>
    <col min="24" max="24" width="14.42578125" style="1" customWidth="1"/>
    <col min="25" max="32" width="20.85546875" style="1" customWidth="1"/>
    <col min="33" max="16384" width="11.42578125" style="1"/>
  </cols>
  <sheetData>
    <row r="1" spans="1:26" ht="26.25" x14ac:dyDescent="0.25">
      <c r="A1" s="365" t="s">
        <v>30</v>
      </c>
      <c r="B1" s="365"/>
      <c r="C1" s="365"/>
      <c r="D1" s="365"/>
      <c r="E1" s="365"/>
      <c r="F1" s="365"/>
      <c r="G1" s="365"/>
      <c r="H1" s="365"/>
      <c r="I1" s="365"/>
      <c r="J1" s="365"/>
      <c r="K1" s="365"/>
      <c r="L1" s="365"/>
      <c r="M1" s="365"/>
      <c r="N1" s="365"/>
      <c r="O1" s="365"/>
      <c r="P1" s="365"/>
      <c r="Q1" s="365"/>
      <c r="R1" s="365"/>
      <c r="S1" s="365"/>
      <c r="T1" s="365"/>
      <c r="U1" s="365"/>
      <c r="V1" s="365"/>
      <c r="W1" s="365"/>
      <c r="X1" s="365"/>
    </row>
    <row r="2" spans="1:26" ht="26.25" x14ac:dyDescent="0.25">
      <c r="A2" s="365" t="s">
        <v>24</v>
      </c>
      <c r="B2" s="365"/>
      <c r="C2" s="365"/>
      <c r="D2" s="365"/>
      <c r="E2" s="365"/>
      <c r="F2" s="365"/>
      <c r="G2" s="365"/>
      <c r="H2" s="365"/>
      <c r="I2" s="365"/>
      <c r="J2" s="365"/>
      <c r="K2" s="365"/>
      <c r="L2" s="365"/>
      <c r="M2" s="365"/>
      <c r="N2" s="365"/>
      <c r="O2" s="365"/>
      <c r="P2" s="365"/>
      <c r="Q2" s="365"/>
      <c r="R2" s="365"/>
      <c r="S2" s="365"/>
      <c r="T2" s="365"/>
      <c r="U2" s="365"/>
      <c r="V2" s="365"/>
      <c r="W2" s="365"/>
      <c r="X2" s="365"/>
      <c r="Y2" s="2"/>
    </row>
    <row r="3" spans="1:26" ht="26.25" x14ac:dyDescent="0.25">
      <c r="A3" s="365" t="s">
        <v>21</v>
      </c>
      <c r="B3" s="365"/>
      <c r="C3" s="365"/>
      <c r="D3" s="365"/>
      <c r="E3" s="365"/>
      <c r="F3" s="365"/>
      <c r="G3" s="365"/>
      <c r="H3" s="365"/>
      <c r="I3" s="365"/>
      <c r="J3" s="365"/>
      <c r="K3" s="365"/>
      <c r="L3" s="365"/>
      <c r="M3" s="365"/>
      <c r="N3" s="365"/>
      <c r="O3" s="365"/>
      <c r="P3" s="365"/>
      <c r="Q3" s="365"/>
      <c r="R3" s="365"/>
      <c r="S3" s="365"/>
      <c r="T3" s="365"/>
      <c r="U3" s="365"/>
      <c r="V3" s="365"/>
      <c r="W3" s="365"/>
      <c r="X3" s="365"/>
      <c r="Y3" s="2"/>
    </row>
    <row r="4" spans="1:26" x14ac:dyDescent="0.25">
      <c r="A4" s="2"/>
      <c r="B4" s="2"/>
      <c r="C4" s="2"/>
      <c r="D4" s="2"/>
      <c r="E4" s="2"/>
      <c r="F4" s="2"/>
      <c r="G4" s="2"/>
      <c r="H4" s="2"/>
      <c r="I4" s="2"/>
      <c r="J4" s="2"/>
      <c r="K4" s="2"/>
      <c r="L4" s="2"/>
      <c r="M4" s="2"/>
      <c r="N4" s="2"/>
      <c r="O4" s="2"/>
      <c r="P4" s="2"/>
      <c r="Q4" s="2"/>
      <c r="R4" s="2"/>
      <c r="S4" s="2"/>
      <c r="T4" s="2"/>
      <c r="U4" s="7"/>
      <c r="V4" s="7"/>
      <c r="W4" s="7"/>
      <c r="X4" s="2"/>
      <c r="Y4" s="2"/>
    </row>
    <row r="5" spans="1:26" x14ac:dyDescent="0.25">
      <c r="A5" s="17"/>
      <c r="B5" s="17"/>
      <c r="C5" s="17"/>
      <c r="D5" s="17"/>
      <c r="E5" s="17"/>
      <c r="F5" s="17"/>
      <c r="G5" s="17"/>
      <c r="H5" s="17"/>
      <c r="I5" s="17"/>
      <c r="J5" s="17"/>
      <c r="K5" s="17"/>
      <c r="L5" s="17"/>
      <c r="M5" s="17"/>
      <c r="N5" s="17"/>
      <c r="O5" s="17"/>
      <c r="P5" s="17"/>
      <c r="Q5" s="17"/>
      <c r="R5" s="17"/>
      <c r="S5" s="17"/>
      <c r="T5" s="17"/>
      <c r="U5" s="17"/>
      <c r="V5" s="17"/>
      <c r="W5" s="17"/>
      <c r="X5" s="17"/>
      <c r="Y5" s="17"/>
    </row>
    <row r="6" spans="1:26" x14ac:dyDescent="0.25">
      <c r="A6" s="17"/>
      <c r="B6" s="17"/>
      <c r="C6" s="17"/>
      <c r="D6" s="17"/>
      <c r="E6" s="17"/>
      <c r="F6" s="17"/>
      <c r="G6" s="17"/>
      <c r="H6" s="17"/>
      <c r="I6" s="17"/>
      <c r="J6" s="17"/>
      <c r="K6" s="17"/>
      <c r="L6" s="17"/>
      <c r="M6" s="17"/>
      <c r="N6" s="17"/>
      <c r="O6" s="17"/>
      <c r="P6" s="17"/>
      <c r="Q6" s="17"/>
      <c r="R6" s="17"/>
      <c r="S6" s="17"/>
      <c r="T6" s="17"/>
      <c r="U6" s="17"/>
      <c r="V6" s="17"/>
      <c r="W6" s="17"/>
      <c r="X6" s="17"/>
      <c r="Y6" s="17"/>
    </row>
    <row r="7" spans="1:26" ht="12" thickBot="1" x14ac:dyDescent="0.25">
      <c r="F7" s="3"/>
    </row>
    <row r="8" spans="1:26" ht="15" x14ac:dyDescent="0.25">
      <c r="A8" s="366" t="s">
        <v>0</v>
      </c>
      <c r="B8" s="367"/>
      <c r="C8" s="368"/>
      <c r="D8" s="369"/>
      <c r="E8" s="4"/>
    </row>
    <row r="9" spans="1:26" ht="45" x14ac:dyDescent="0.25">
      <c r="A9" s="18" t="s">
        <v>1</v>
      </c>
      <c r="B9" s="370" t="s">
        <v>2</v>
      </c>
      <c r="C9" s="371"/>
      <c r="D9" s="19" t="s">
        <v>26</v>
      </c>
      <c r="E9" s="4"/>
    </row>
    <row r="10" spans="1:26" ht="29.25" customHeight="1" thickBot="1" x14ac:dyDescent="0.3">
      <c r="A10" s="20" t="s">
        <v>27</v>
      </c>
      <c r="B10" s="372" t="s">
        <v>28</v>
      </c>
      <c r="C10" s="373"/>
      <c r="D10" s="9" t="s">
        <v>29</v>
      </c>
      <c r="E10" s="5"/>
    </row>
    <row r="11" spans="1:26" ht="12" thickBot="1" x14ac:dyDescent="0.3">
      <c r="A11" s="174"/>
      <c r="B11" s="5"/>
      <c r="C11" s="5"/>
      <c r="D11" s="5"/>
      <c r="E11" s="5"/>
    </row>
    <row r="12" spans="1:26" ht="16.5" thickBot="1" x14ac:dyDescent="0.3">
      <c r="A12" s="379" t="s">
        <v>3</v>
      </c>
      <c r="B12" s="380"/>
      <c r="C12" s="380"/>
      <c r="D12" s="380"/>
      <c r="E12" s="380"/>
      <c r="F12" s="380"/>
      <c r="G12" s="381"/>
      <c r="H12" s="382">
        <v>2018</v>
      </c>
      <c r="I12" s="382"/>
      <c r="J12" s="382"/>
      <c r="K12" s="383"/>
      <c r="L12" s="384">
        <v>2022</v>
      </c>
      <c r="M12" s="382"/>
      <c r="N12" s="382"/>
      <c r="O12" s="382"/>
      <c r="P12" s="382"/>
      <c r="Q12" s="382"/>
      <c r="R12" s="382"/>
      <c r="S12" s="383"/>
      <c r="T12" s="6"/>
      <c r="U12" s="8"/>
      <c r="V12" s="8"/>
      <c r="W12" s="8"/>
      <c r="X12" s="377" t="s">
        <v>23</v>
      </c>
    </row>
    <row r="13" spans="1:26" s="24" customFormat="1" ht="60.75" thickBot="1" x14ac:dyDescent="0.3">
      <c r="A13" s="156" t="s">
        <v>20</v>
      </c>
      <c r="B13" s="21" t="s">
        <v>25</v>
      </c>
      <c r="C13" s="22" t="s">
        <v>4</v>
      </c>
      <c r="D13" s="22" t="s">
        <v>5</v>
      </c>
      <c r="E13" s="22" t="s">
        <v>6</v>
      </c>
      <c r="F13" s="158" t="s">
        <v>7</v>
      </c>
      <c r="G13" s="161" t="s">
        <v>8</v>
      </c>
      <c r="H13" s="184" t="s">
        <v>16</v>
      </c>
      <c r="I13" s="23" t="s">
        <v>17</v>
      </c>
      <c r="J13" s="23" t="s">
        <v>18</v>
      </c>
      <c r="K13" s="23" t="s">
        <v>19</v>
      </c>
      <c r="L13" s="158" t="s">
        <v>9</v>
      </c>
      <c r="M13" s="181" t="s">
        <v>22</v>
      </c>
      <c r="N13" s="158" t="s">
        <v>10</v>
      </c>
      <c r="O13" s="158" t="s">
        <v>11</v>
      </c>
      <c r="P13" s="181" t="s">
        <v>12</v>
      </c>
      <c r="Q13" s="181" t="s">
        <v>13</v>
      </c>
      <c r="R13" s="158" t="s">
        <v>14</v>
      </c>
      <c r="S13" s="158" t="s">
        <v>15</v>
      </c>
      <c r="T13" s="158" t="s">
        <v>16</v>
      </c>
      <c r="U13" s="181" t="s">
        <v>17</v>
      </c>
      <c r="V13" s="181" t="s">
        <v>18</v>
      </c>
      <c r="W13" s="182" t="s">
        <v>19</v>
      </c>
      <c r="X13" s="378"/>
    </row>
    <row r="14" spans="1:26" s="32" customFormat="1" ht="53.25" customHeight="1" x14ac:dyDescent="0.25">
      <c r="A14" s="385" t="s">
        <v>31</v>
      </c>
      <c r="B14" s="374">
        <v>15414</v>
      </c>
      <c r="C14" s="387" t="s">
        <v>32</v>
      </c>
      <c r="D14" s="387" t="s">
        <v>36</v>
      </c>
      <c r="E14" s="128" t="s">
        <v>33</v>
      </c>
      <c r="F14" s="179">
        <v>650</v>
      </c>
      <c r="G14" s="187" t="s">
        <v>3</v>
      </c>
      <c r="H14" s="185"/>
      <c r="I14" s="27"/>
      <c r="J14" s="27"/>
      <c r="K14" s="28"/>
      <c r="L14" s="180">
        <v>353</v>
      </c>
      <c r="M14" s="105">
        <v>39</v>
      </c>
      <c r="N14" s="180">
        <v>9</v>
      </c>
      <c r="O14" s="180"/>
      <c r="P14" s="105"/>
      <c r="Q14" s="105"/>
      <c r="R14" s="180"/>
      <c r="S14" s="180"/>
      <c r="T14" s="180"/>
      <c r="U14" s="105"/>
      <c r="V14" s="105"/>
      <c r="W14" s="183"/>
      <c r="X14" s="175">
        <f>SUM(L14:W14)</f>
        <v>401</v>
      </c>
      <c r="Y14" s="30"/>
      <c r="Z14" s="31"/>
    </row>
    <row r="15" spans="1:26" s="32" customFormat="1" ht="51" customHeight="1" x14ac:dyDescent="0.25">
      <c r="A15" s="385"/>
      <c r="B15" s="375"/>
      <c r="C15" s="388"/>
      <c r="D15" s="388"/>
      <c r="E15" s="16" t="s">
        <v>34</v>
      </c>
      <c r="F15" s="25">
        <v>650</v>
      </c>
      <c r="G15" s="127" t="s">
        <v>3</v>
      </c>
      <c r="H15" s="185"/>
      <c r="I15" s="27"/>
      <c r="J15" s="27"/>
      <c r="K15" s="28"/>
      <c r="L15" s="29">
        <v>240</v>
      </c>
      <c r="M15" s="29">
        <v>27</v>
      </c>
      <c r="N15" s="29">
        <v>7</v>
      </c>
      <c r="O15" s="29"/>
      <c r="P15" s="29"/>
      <c r="Q15" s="29"/>
      <c r="R15" s="29"/>
      <c r="S15" s="29"/>
      <c r="T15" s="29"/>
      <c r="U15" s="29"/>
      <c r="V15" s="29"/>
      <c r="W15" s="164"/>
      <c r="X15" s="176">
        <f>SUM(L15:W15)</f>
        <v>274</v>
      </c>
      <c r="Y15" s="30"/>
      <c r="Z15" s="31"/>
    </row>
    <row r="16" spans="1:26" s="32" customFormat="1" ht="40.5" customHeight="1" thickBot="1" x14ac:dyDescent="0.3">
      <c r="A16" s="386"/>
      <c r="B16" s="376"/>
      <c r="C16" s="389"/>
      <c r="D16" s="389"/>
      <c r="E16" s="119" t="s">
        <v>35</v>
      </c>
      <c r="F16" s="172">
        <v>1</v>
      </c>
      <c r="G16" s="134" t="s">
        <v>3</v>
      </c>
      <c r="H16" s="186"/>
      <c r="I16" s="16"/>
      <c r="J16" s="16"/>
      <c r="K16" s="16"/>
      <c r="L16" s="171">
        <v>0.56999999999999995</v>
      </c>
      <c r="M16" s="171">
        <v>1</v>
      </c>
      <c r="N16" s="168">
        <v>0.88</v>
      </c>
      <c r="O16" s="170"/>
      <c r="P16" s="119"/>
      <c r="Q16" s="167"/>
      <c r="R16" s="168"/>
      <c r="S16" s="169"/>
      <c r="T16" s="119"/>
      <c r="U16" s="168"/>
      <c r="V16" s="167"/>
      <c r="W16" s="165"/>
      <c r="X16" s="137">
        <v>0.82</v>
      </c>
    </row>
    <row r="17" spans="1:26" s="5" customFormat="1" ht="11.25" customHeight="1" x14ac:dyDescent="0.25">
      <c r="A17" s="173"/>
      <c r="B17" s="10"/>
      <c r="C17" s="11"/>
      <c r="D17" s="11"/>
      <c r="E17" s="166"/>
      <c r="N17" s="166"/>
      <c r="P17" s="166"/>
      <c r="Q17" s="166"/>
      <c r="R17" s="166"/>
      <c r="S17" s="166"/>
      <c r="T17" s="166"/>
      <c r="U17" s="166"/>
      <c r="V17" s="166"/>
      <c r="W17" s="166"/>
    </row>
    <row r="18" spans="1:26" s="15" customFormat="1" ht="11.25" customHeight="1" x14ac:dyDescent="0.25">
      <c r="A18" s="10"/>
      <c r="B18" s="10"/>
      <c r="C18" s="11"/>
      <c r="D18" s="11"/>
    </row>
    <row r="19" spans="1:26" s="5" customFormat="1" x14ac:dyDescent="0.25">
      <c r="H19" s="14"/>
      <c r="I19" s="14"/>
      <c r="J19" s="14"/>
      <c r="K19" s="14"/>
      <c r="L19" s="14"/>
      <c r="M19" s="14"/>
      <c r="N19" s="14"/>
      <c r="O19" s="12"/>
      <c r="P19" s="12"/>
      <c r="Q19" s="12"/>
      <c r="R19" s="12"/>
      <c r="S19" s="12"/>
      <c r="T19" s="12"/>
      <c r="U19" s="12"/>
      <c r="V19" s="13"/>
      <c r="X19" s="12"/>
      <c r="Y19" s="12"/>
      <c r="Z19" s="12"/>
    </row>
    <row r="20" spans="1:26" s="5" customFormat="1" x14ac:dyDescent="0.25"/>
    <row r="21" spans="1:26" s="5" customFormat="1" x14ac:dyDescent="0.25">
      <c r="F21" s="1"/>
      <c r="G21" s="1"/>
    </row>
  </sheetData>
  <mergeCells count="14">
    <mergeCell ref="B14:B16"/>
    <mergeCell ref="X12:X13"/>
    <mergeCell ref="A12:G12"/>
    <mergeCell ref="H12:K12"/>
    <mergeCell ref="L12:S12"/>
    <mergeCell ref="A14:A16"/>
    <mergeCell ref="D14:D16"/>
    <mergeCell ref="C14:C16"/>
    <mergeCell ref="A1:X1"/>
    <mergeCell ref="A2:X2"/>
    <mergeCell ref="A3:X3"/>
    <mergeCell ref="A8:D8"/>
    <mergeCell ref="B9:C9"/>
    <mergeCell ref="B10:C10"/>
  </mergeCells>
  <pageMargins left="0.62" right="0.31496062992125984" top="0.74803149606299213" bottom="0.74803149606299213" header="0.31496062992125984" footer="0.31496062992125984"/>
  <pageSetup scale="7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9"/>
  <sheetViews>
    <sheetView topLeftCell="A14" workbookViewId="0">
      <selection activeCell="V17" sqref="V17"/>
    </sheetView>
  </sheetViews>
  <sheetFormatPr baseColWidth="10" defaultRowHeight="15" x14ac:dyDescent="0.25"/>
  <cols>
    <col min="1" max="1" width="27" customWidth="1"/>
    <col min="3" max="3" width="18.85546875" customWidth="1"/>
    <col min="4" max="4" width="24.28515625" customWidth="1"/>
    <col min="5" max="5" width="21.28515625" customWidth="1"/>
    <col min="7" max="7" width="17.28515625" customWidth="1"/>
    <col min="11" max="19" width="0" hidden="1" customWidth="1"/>
  </cols>
  <sheetData>
    <row r="2" spans="1:26" ht="26.25" x14ac:dyDescent="0.25">
      <c r="A2" s="365" t="s">
        <v>30</v>
      </c>
      <c r="B2" s="365"/>
      <c r="C2" s="365"/>
      <c r="D2" s="365"/>
      <c r="E2" s="365"/>
      <c r="F2" s="365"/>
      <c r="G2" s="365"/>
      <c r="H2" s="365"/>
      <c r="I2" s="365"/>
      <c r="J2" s="365"/>
      <c r="K2" s="365"/>
      <c r="L2" s="365"/>
      <c r="M2" s="365"/>
      <c r="N2" s="365"/>
      <c r="O2" s="365"/>
      <c r="P2" s="365"/>
      <c r="Q2" s="365"/>
      <c r="R2" s="365"/>
      <c r="S2" s="365"/>
      <c r="T2" s="365"/>
    </row>
    <row r="3" spans="1:26" ht="26.25" x14ac:dyDescent="0.25">
      <c r="A3" s="365" t="s">
        <v>24</v>
      </c>
      <c r="B3" s="365"/>
      <c r="C3" s="365"/>
      <c r="D3" s="365"/>
      <c r="E3" s="365"/>
      <c r="F3" s="365"/>
      <c r="G3" s="365"/>
      <c r="H3" s="365"/>
      <c r="I3" s="365"/>
      <c r="J3" s="365"/>
      <c r="K3" s="365"/>
      <c r="L3" s="365"/>
      <c r="M3" s="365"/>
      <c r="N3" s="365"/>
      <c r="O3" s="365"/>
      <c r="P3" s="365"/>
      <c r="Q3" s="365"/>
      <c r="R3" s="365"/>
      <c r="S3" s="365"/>
      <c r="T3" s="365"/>
    </row>
    <row r="4" spans="1:26" ht="26.25" x14ac:dyDescent="0.25">
      <c r="A4" s="365" t="s">
        <v>21</v>
      </c>
      <c r="B4" s="365"/>
      <c r="C4" s="365"/>
      <c r="D4" s="365"/>
      <c r="E4" s="365"/>
      <c r="F4" s="365"/>
      <c r="G4" s="365"/>
      <c r="H4" s="365"/>
      <c r="I4" s="365"/>
      <c r="J4" s="365"/>
      <c r="K4" s="365"/>
      <c r="L4" s="365"/>
      <c r="M4" s="365"/>
      <c r="N4" s="365"/>
      <c r="O4" s="365"/>
      <c r="P4" s="365"/>
      <c r="Q4" s="365"/>
      <c r="R4" s="365"/>
      <c r="S4" s="365"/>
      <c r="T4" s="365"/>
    </row>
    <row r="5" spans="1:26" ht="18.75" x14ac:dyDescent="0.25">
      <c r="A5" s="38"/>
      <c r="B5" s="38"/>
      <c r="C5" s="38"/>
      <c r="D5" s="38"/>
      <c r="E5" s="38"/>
      <c r="F5" s="38"/>
      <c r="G5" s="38"/>
      <c r="H5" s="38"/>
      <c r="I5" s="38"/>
      <c r="J5" s="38"/>
      <c r="K5" s="38"/>
      <c r="L5" s="38"/>
      <c r="M5" s="38"/>
      <c r="N5" s="38"/>
      <c r="O5" s="38"/>
      <c r="P5" s="38"/>
      <c r="Q5" s="38"/>
      <c r="R5" s="38"/>
      <c r="S5" s="38"/>
      <c r="T5" s="38"/>
    </row>
    <row r="6" spans="1:26" ht="15.75" thickBot="1" x14ac:dyDescent="0.3">
      <c r="A6" s="24"/>
      <c r="B6" s="24"/>
      <c r="C6" s="24"/>
      <c r="D6" s="24"/>
      <c r="E6" s="24"/>
      <c r="F6" s="24"/>
      <c r="G6" s="24"/>
      <c r="H6" s="24"/>
      <c r="I6" s="24"/>
      <c r="J6" s="24"/>
      <c r="K6" s="24"/>
      <c r="L6" s="24"/>
      <c r="M6" s="24"/>
      <c r="N6" s="24"/>
      <c r="O6" s="24"/>
      <c r="P6" s="24"/>
      <c r="Q6" s="24"/>
      <c r="R6" s="24"/>
      <c r="S6" s="24"/>
      <c r="T6" s="24"/>
    </row>
    <row r="7" spans="1:26" x14ac:dyDescent="0.25">
      <c r="A7" s="366" t="s">
        <v>0</v>
      </c>
      <c r="B7" s="367"/>
      <c r="C7" s="368"/>
      <c r="D7" s="369"/>
      <c r="E7" s="39"/>
      <c r="F7" s="24"/>
      <c r="G7" s="24"/>
      <c r="H7" s="24"/>
      <c r="I7" s="24"/>
      <c r="J7" s="24"/>
      <c r="K7" s="24"/>
      <c r="L7" s="24"/>
      <c r="M7" s="24"/>
      <c r="N7" s="24"/>
      <c r="O7" s="24"/>
      <c r="P7" s="24"/>
      <c r="Q7" s="24"/>
      <c r="R7" s="24"/>
      <c r="S7" s="24"/>
      <c r="T7" s="24"/>
    </row>
    <row r="8" spans="1:26" ht="30" x14ac:dyDescent="0.25">
      <c r="A8" s="18" t="s">
        <v>1</v>
      </c>
      <c r="B8" s="370" t="s">
        <v>2</v>
      </c>
      <c r="C8" s="371"/>
      <c r="D8" s="19" t="s">
        <v>26</v>
      </c>
      <c r="E8" s="39"/>
      <c r="F8" s="40"/>
      <c r="G8" s="24"/>
      <c r="H8" s="24"/>
      <c r="I8" s="24"/>
      <c r="J8" s="24"/>
      <c r="K8" s="24"/>
      <c r="L8" s="24"/>
      <c r="M8" s="24"/>
      <c r="N8" s="24"/>
      <c r="O8" s="24"/>
      <c r="P8" s="24"/>
      <c r="Q8" s="24"/>
      <c r="R8" s="24"/>
      <c r="S8" s="24"/>
      <c r="T8" s="24"/>
    </row>
    <row r="9" spans="1:26" ht="30.75" thickBot="1" x14ac:dyDescent="0.3">
      <c r="A9" s="41" t="s">
        <v>37</v>
      </c>
      <c r="B9" s="372" t="s">
        <v>194</v>
      </c>
      <c r="C9" s="373"/>
      <c r="D9" s="9"/>
      <c r="E9" s="42"/>
      <c r="F9" s="24"/>
      <c r="G9" s="24"/>
      <c r="H9" s="24"/>
      <c r="I9" s="24"/>
      <c r="J9" s="24"/>
      <c r="K9" s="24"/>
      <c r="L9" s="24"/>
      <c r="M9" s="24"/>
      <c r="N9" s="24"/>
      <c r="O9" s="24"/>
      <c r="P9" s="24"/>
      <c r="Q9" s="24"/>
      <c r="R9" s="24"/>
      <c r="S9" s="24"/>
      <c r="T9" s="24"/>
    </row>
    <row r="10" spans="1:26" ht="15.75" thickBot="1" x14ac:dyDescent="0.3">
      <c r="A10" s="42"/>
      <c r="B10" s="42"/>
      <c r="C10" s="42"/>
      <c r="D10" s="42"/>
      <c r="E10" s="42"/>
      <c r="F10" s="24"/>
      <c r="G10" s="24"/>
      <c r="H10" s="24"/>
      <c r="I10" s="24"/>
      <c r="J10" s="24"/>
      <c r="K10" s="24"/>
      <c r="L10" s="24"/>
      <c r="M10" s="24"/>
      <c r="N10" s="24"/>
      <c r="O10" s="24"/>
      <c r="P10" s="24"/>
      <c r="Q10" s="24"/>
      <c r="R10" s="24"/>
      <c r="S10" s="24"/>
      <c r="T10" s="24"/>
    </row>
    <row r="11" spans="1:26" ht="27" thickBot="1" x14ac:dyDescent="0.3">
      <c r="A11" s="379" t="s">
        <v>3</v>
      </c>
      <c r="B11" s="380"/>
      <c r="C11" s="380"/>
      <c r="D11" s="380"/>
      <c r="E11" s="380"/>
      <c r="F11" s="380"/>
      <c r="G11" s="381"/>
      <c r="H11" s="390">
        <v>2022</v>
      </c>
      <c r="I11" s="391"/>
      <c r="J11" s="391"/>
      <c r="K11" s="391"/>
      <c r="L11" s="391"/>
      <c r="M11" s="391"/>
      <c r="N11" s="391"/>
      <c r="O11" s="391"/>
      <c r="P11" s="391"/>
      <c r="Q11" s="391"/>
      <c r="R11" s="391"/>
      <c r="S11" s="395"/>
      <c r="T11" s="396" t="s">
        <v>23</v>
      </c>
    </row>
    <row r="12" spans="1:26" ht="39" thickBot="1" x14ac:dyDescent="0.3">
      <c r="A12" s="43" t="s">
        <v>20</v>
      </c>
      <c r="B12" s="44" t="s">
        <v>25</v>
      </c>
      <c r="C12" s="45" t="s">
        <v>4</v>
      </c>
      <c r="D12" s="45" t="s">
        <v>5</v>
      </c>
      <c r="E12" s="45" t="s">
        <v>6</v>
      </c>
      <c r="F12" s="45" t="s">
        <v>7</v>
      </c>
      <c r="G12" s="46" t="s">
        <v>8</v>
      </c>
      <c r="H12" s="47" t="s">
        <v>9</v>
      </c>
      <c r="I12" s="47" t="s">
        <v>22</v>
      </c>
      <c r="J12" s="47" t="s">
        <v>10</v>
      </c>
      <c r="K12" s="47" t="s">
        <v>11</v>
      </c>
      <c r="L12" s="47" t="s">
        <v>12</v>
      </c>
      <c r="M12" s="47" t="s">
        <v>13</v>
      </c>
      <c r="N12" s="47" t="s">
        <v>14</v>
      </c>
      <c r="O12" s="47" t="s">
        <v>15</v>
      </c>
      <c r="P12" s="47" t="s">
        <v>16</v>
      </c>
      <c r="Q12" s="47" t="s">
        <v>17</v>
      </c>
      <c r="R12" s="47" t="s">
        <v>18</v>
      </c>
      <c r="S12" s="48" t="s">
        <v>19</v>
      </c>
      <c r="T12" s="397"/>
    </row>
    <row r="13" spans="1:26" ht="83.25" customHeight="1" x14ac:dyDescent="0.25">
      <c r="A13" s="375" t="s">
        <v>195</v>
      </c>
      <c r="B13" s="375">
        <v>15346</v>
      </c>
      <c r="C13" s="388" t="s">
        <v>196</v>
      </c>
      <c r="D13" s="388" t="s">
        <v>197</v>
      </c>
      <c r="E13" s="190" t="s">
        <v>198</v>
      </c>
      <c r="F13" s="49">
        <v>1</v>
      </c>
      <c r="G13" s="50" t="s">
        <v>199</v>
      </c>
      <c r="H13" s="106" t="s">
        <v>183</v>
      </c>
      <c r="I13" s="298" t="s">
        <v>183</v>
      </c>
      <c r="J13" s="298" t="s">
        <v>183</v>
      </c>
      <c r="K13" s="298"/>
      <c r="L13" s="298"/>
      <c r="M13" s="298"/>
      <c r="N13" s="298"/>
      <c r="O13" s="298"/>
      <c r="P13" s="298"/>
      <c r="Q13" s="300"/>
      <c r="R13" s="302"/>
      <c r="S13" s="304"/>
      <c r="T13" s="56">
        <f>SUM(H13:S13)</f>
        <v>0</v>
      </c>
    </row>
    <row r="14" spans="1:26" ht="99.75" customHeight="1" x14ac:dyDescent="0.25">
      <c r="A14" s="375"/>
      <c r="B14" s="375"/>
      <c r="C14" s="388"/>
      <c r="D14" s="388"/>
      <c r="E14" s="341" t="s">
        <v>200</v>
      </c>
      <c r="F14" s="351">
        <v>1</v>
      </c>
      <c r="G14" s="352" t="s">
        <v>199</v>
      </c>
      <c r="H14" s="306" t="s">
        <v>183</v>
      </c>
      <c r="I14" s="299" t="s">
        <v>183</v>
      </c>
      <c r="J14" s="299" t="s">
        <v>183</v>
      </c>
      <c r="K14" s="299"/>
      <c r="L14" s="299"/>
      <c r="M14" s="299"/>
      <c r="N14" s="299"/>
      <c r="O14" s="299"/>
      <c r="P14" s="299"/>
      <c r="Q14" s="301"/>
      <c r="R14" s="303"/>
      <c r="S14" s="305"/>
      <c r="T14" s="67">
        <f>SUM(H14:S14)</f>
        <v>0</v>
      </c>
    </row>
    <row r="15" spans="1:26" ht="63.75" x14ac:dyDescent="0.25">
      <c r="A15" s="375"/>
      <c r="B15" s="375"/>
      <c r="C15" s="388"/>
      <c r="D15" s="388"/>
      <c r="E15" s="341" t="s">
        <v>210</v>
      </c>
      <c r="F15" s="333">
        <v>1</v>
      </c>
      <c r="G15" s="352" t="s">
        <v>201</v>
      </c>
      <c r="H15" s="150">
        <v>0.30281740621427639</v>
      </c>
      <c r="I15" s="34">
        <v>0.39780533574015714</v>
      </c>
      <c r="J15" s="34">
        <v>0.47579368496937502</v>
      </c>
      <c r="K15" s="299"/>
      <c r="L15" s="299"/>
      <c r="M15" s="299"/>
      <c r="N15" s="299"/>
      <c r="O15" s="299"/>
      <c r="P15" s="299"/>
      <c r="Q15" s="301"/>
      <c r="R15" s="303"/>
      <c r="S15" s="305"/>
      <c r="T15" s="361">
        <f>J15</f>
        <v>0.47579368496937502</v>
      </c>
    </row>
    <row r="16" spans="1:26" ht="63.75" x14ac:dyDescent="0.25">
      <c r="A16" s="375"/>
      <c r="B16" s="375"/>
      <c r="C16" s="388"/>
      <c r="D16" s="388"/>
      <c r="E16" s="341" t="s">
        <v>202</v>
      </c>
      <c r="F16" s="333">
        <v>1</v>
      </c>
      <c r="G16" s="352" t="s">
        <v>201</v>
      </c>
      <c r="H16" s="150">
        <v>0.1561900095918041</v>
      </c>
      <c r="I16" s="34">
        <v>0.24149304338438318</v>
      </c>
      <c r="J16" s="34">
        <v>0.34440372450342388</v>
      </c>
      <c r="K16" s="299"/>
      <c r="L16" s="299"/>
      <c r="M16" s="299"/>
      <c r="N16" s="299"/>
      <c r="O16" s="299"/>
      <c r="P16" s="299"/>
      <c r="Q16" s="301"/>
      <c r="R16" s="303"/>
      <c r="S16" s="305"/>
      <c r="T16" s="361">
        <v>0.34</v>
      </c>
      <c r="Z16" s="360"/>
    </row>
    <row r="17" spans="1:20" ht="76.5" x14ac:dyDescent="0.25">
      <c r="A17" s="375"/>
      <c r="B17" s="375"/>
      <c r="C17" s="388"/>
      <c r="D17" s="388"/>
      <c r="E17" s="341" t="s">
        <v>203</v>
      </c>
      <c r="F17" s="333">
        <v>1</v>
      </c>
      <c r="G17" s="352" t="s">
        <v>201</v>
      </c>
      <c r="H17" s="150">
        <v>0.57712518871874285</v>
      </c>
      <c r="I17" s="34">
        <v>0.70781384107558254</v>
      </c>
      <c r="J17" s="34">
        <v>0.77019096510664065</v>
      </c>
      <c r="K17" s="299"/>
      <c r="L17" s="299"/>
      <c r="M17" s="299"/>
      <c r="N17" s="299"/>
      <c r="O17" s="299"/>
      <c r="P17" s="299"/>
      <c r="Q17" s="301"/>
      <c r="R17" s="303"/>
      <c r="S17" s="305"/>
      <c r="T17" s="361">
        <v>0.77</v>
      </c>
    </row>
    <row r="18" spans="1:20" ht="129.75" customHeight="1" x14ac:dyDescent="0.25">
      <c r="A18" s="375"/>
      <c r="B18" s="375"/>
      <c r="C18" s="388"/>
      <c r="D18" s="388"/>
      <c r="E18" s="341" t="s">
        <v>204</v>
      </c>
      <c r="F18" s="333">
        <v>1</v>
      </c>
      <c r="G18" s="352" t="s">
        <v>201</v>
      </c>
      <c r="H18" s="362">
        <v>0.11</v>
      </c>
      <c r="I18" s="363">
        <v>0.17</v>
      </c>
      <c r="J18" s="363">
        <v>0.25</v>
      </c>
      <c r="K18" s="353"/>
      <c r="L18" s="353"/>
      <c r="M18" s="353"/>
      <c r="N18" s="353"/>
      <c r="O18" s="353"/>
      <c r="P18" s="353"/>
      <c r="Q18" s="353"/>
      <c r="R18" s="353"/>
      <c r="S18" s="354"/>
      <c r="T18" s="361">
        <v>0.25</v>
      </c>
    </row>
    <row r="19" spans="1:20" ht="77.25" thickBot="1" x14ac:dyDescent="0.3">
      <c r="A19" s="359" t="s">
        <v>205</v>
      </c>
      <c r="B19" s="191">
        <v>15362</v>
      </c>
      <c r="C19" s="191" t="s">
        <v>206</v>
      </c>
      <c r="D19" s="345" t="s">
        <v>207</v>
      </c>
      <c r="E19" s="191" t="s">
        <v>208</v>
      </c>
      <c r="F19" s="355">
        <v>3</v>
      </c>
      <c r="G19" s="356" t="s">
        <v>209</v>
      </c>
      <c r="H19" s="364" t="s">
        <v>183</v>
      </c>
      <c r="I19" s="311" t="s">
        <v>183</v>
      </c>
      <c r="J19" s="311" t="s">
        <v>183</v>
      </c>
      <c r="K19" s="357"/>
      <c r="L19" s="113"/>
      <c r="M19" s="113"/>
      <c r="N19" s="357"/>
      <c r="O19" s="116"/>
      <c r="P19" s="113"/>
      <c r="Q19" s="357"/>
      <c r="R19" s="113"/>
      <c r="S19" s="358"/>
      <c r="T19" s="67">
        <f>SUM(H19:S19)</f>
        <v>0</v>
      </c>
    </row>
  </sheetData>
  <mergeCells count="13">
    <mergeCell ref="A2:T2"/>
    <mergeCell ref="A3:T3"/>
    <mergeCell ref="A4:T4"/>
    <mergeCell ref="A7:D7"/>
    <mergeCell ref="B8:C8"/>
    <mergeCell ref="B9:C9"/>
    <mergeCell ref="A11:G11"/>
    <mergeCell ref="H11:S11"/>
    <mergeCell ref="T11:T12"/>
    <mergeCell ref="A13:A18"/>
    <mergeCell ref="B13:B18"/>
    <mergeCell ref="C13:C18"/>
    <mergeCell ref="D13:D18"/>
  </mergeCells>
  <pageMargins left="0.7" right="0.7" top="0.75" bottom="0.75" header="0.3" footer="0.3"/>
  <pageSetup scale="5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topLeftCell="E17" workbookViewId="0">
      <selection activeCell="U14" sqref="U14"/>
    </sheetView>
  </sheetViews>
  <sheetFormatPr baseColWidth="10" defaultRowHeight="15" x14ac:dyDescent="0.25"/>
  <cols>
    <col min="1" max="1" width="30.5703125" customWidth="1"/>
    <col min="3" max="3" width="20.140625" customWidth="1"/>
    <col min="4" max="4" width="24.5703125" customWidth="1"/>
    <col min="5" max="5" width="19.42578125" customWidth="1"/>
    <col min="7" max="7" width="13.140625" customWidth="1"/>
    <col min="11" max="19" width="0" hidden="1" customWidth="1"/>
  </cols>
  <sheetData>
    <row r="1" spans="1:20" ht="26.25" x14ac:dyDescent="0.25">
      <c r="A1" s="494" t="s">
        <v>30</v>
      </c>
      <c r="B1" s="494"/>
      <c r="C1" s="494"/>
      <c r="D1" s="494"/>
      <c r="E1" s="494"/>
      <c r="F1" s="494"/>
      <c r="G1" s="494"/>
      <c r="H1" s="494"/>
      <c r="I1" s="494"/>
      <c r="J1" s="494"/>
      <c r="K1" s="494"/>
      <c r="L1" s="494"/>
      <c r="M1" s="494"/>
      <c r="N1" s="494"/>
      <c r="O1" s="494"/>
      <c r="P1" s="494"/>
      <c r="Q1" s="494"/>
      <c r="R1" s="494"/>
      <c r="S1" s="494"/>
      <c r="T1" s="494"/>
    </row>
    <row r="2" spans="1:20" ht="26.25" x14ac:dyDescent="0.25">
      <c r="A2" s="494" t="s">
        <v>24</v>
      </c>
      <c r="B2" s="494"/>
      <c r="C2" s="494"/>
      <c r="D2" s="494"/>
      <c r="E2" s="494"/>
      <c r="F2" s="494"/>
      <c r="G2" s="494"/>
      <c r="H2" s="494"/>
      <c r="I2" s="494"/>
      <c r="J2" s="494"/>
      <c r="K2" s="494"/>
      <c r="L2" s="494"/>
      <c r="M2" s="494"/>
      <c r="N2" s="494"/>
      <c r="O2" s="494"/>
      <c r="P2" s="494"/>
      <c r="Q2" s="494"/>
      <c r="R2" s="494"/>
      <c r="S2" s="494"/>
      <c r="T2" s="494"/>
    </row>
    <row r="3" spans="1:20" ht="26.25" x14ac:dyDescent="0.25">
      <c r="A3" s="494" t="s">
        <v>21</v>
      </c>
      <c r="B3" s="494"/>
      <c r="C3" s="494"/>
      <c r="D3" s="494"/>
      <c r="E3" s="494"/>
      <c r="F3" s="494"/>
      <c r="G3" s="494"/>
      <c r="H3" s="494"/>
      <c r="I3" s="494"/>
      <c r="J3" s="494"/>
      <c r="K3" s="494"/>
      <c r="L3" s="494"/>
      <c r="M3" s="494"/>
      <c r="N3" s="494"/>
      <c r="O3" s="494"/>
      <c r="P3" s="494"/>
      <c r="Q3" s="494"/>
      <c r="R3" s="494"/>
      <c r="S3" s="494"/>
      <c r="T3" s="494"/>
    </row>
    <row r="4" spans="1:20" ht="18.75" x14ac:dyDescent="0.25">
      <c r="A4" s="320"/>
      <c r="B4" s="320"/>
      <c r="C4" s="320"/>
      <c r="D4" s="320"/>
      <c r="E4" s="320"/>
      <c r="F4" s="320"/>
      <c r="G4" s="320"/>
      <c r="H4" s="320"/>
      <c r="I4" s="320"/>
      <c r="J4" s="320"/>
      <c r="K4" s="320"/>
      <c r="L4" s="320"/>
      <c r="M4" s="320"/>
      <c r="N4" s="320"/>
      <c r="O4" s="320"/>
      <c r="P4" s="320"/>
      <c r="Q4" s="320"/>
      <c r="R4" s="320"/>
      <c r="S4" s="320"/>
      <c r="T4" s="320"/>
    </row>
    <row r="5" spans="1:20" ht="15.75" thickBot="1" x14ac:dyDescent="0.3">
      <c r="A5" s="321"/>
      <c r="B5" s="321"/>
      <c r="C5" s="321"/>
      <c r="D5" s="321"/>
      <c r="E5" s="321"/>
      <c r="F5" s="321"/>
      <c r="G5" s="321"/>
      <c r="H5" s="321"/>
      <c r="I5" s="321"/>
      <c r="J5" s="321"/>
      <c r="K5" s="321"/>
      <c r="L5" s="321"/>
      <c r="M5" s="321"/>
      <c r="N5" s="321"/>
      <c r="O5" s="321"/>
      <c r="P5" s="321"/>
      <c r="Q5" s="321"/>
      <c r="R5" s="321"/>
      <c r="S5" s="321"/>
      <c r="T5" s="321"/>
    </row>
    <row r="6" spans="1:20" x14ac:dyDescent="0.25">
      <c r="A6" s="495" t="s">
        <v>0</v>
      </c>
      <c r="B6" s="496"/>
      <c r="C6" s="497"/>
      <c r="D6" s="498"/>
      <c r="E6" s="322"/>
      <c r="F6" s="321"/>
      <c r="G6" s="321"/>
      <c r="H6" s="321"/>
      <c r="I6" s="321"/>
      <c r="J6" s="321"/>
      <c r="K6" s="321"/>
      <c r="L6" s="321"/>
      <c r="M6" s="321"/>
      <c r="N6" s="321"/>
      <c r="O6" s="321"/>
      <c r="P6" s="321"/>
      <c r="Q6" s="321"/>
      <c r="R6" s="321"/>
      <c r="S6" s="321"/>
      <c r="T6" s="321"/>
    </row>
    <row r="7" spans="1:20" ht="36.75" customHeight="1" x14ac:dyDescent="0.25">
      <c r="A7" s="323" t="s">
        <v>1</v>
      </c>
      <c r="B7" s="499" t="s">
        <v>2</v>
      </c>
      <c r="C7" s="500"/>
      <c r="D7" s="324" t="s">
        <v>26</v>
      </c>
      <c r="E7" s="322"/>
      <c r="F7" s="321"/>
      <c r="G7" s="321"/>
      <c r="H7" s="321"/>
      <c r="I7" s="321"/>
      <c r="J7" s="321"/>
      <c r="K7" s="321"/>
      <c r="L7" s="321"/>
      <c r="M7" s="321"/>
      <c r="N7" s="321"/>
      <c r="O7" s="321"/>
      <c r="P7" s="321"/>
      <c r="Q7" s="321"/>
      <c r="R7" s="321"/>
      <c r="S7" s="321"/>
      <c r="T7" s="321"/>
    </row>
    <row r="8" spans="1:20" ht="30.75" thickBot="1" x14ac:dyDescent="0.3">
      <c r="A8" s="325" t="s">
        <v>37</v>
      </c>
      <c r="B8" s="511" t="s">
        <v>172</v>
      </c>
      <c r="C8" s="512"/>
      <c r="D8" s="326" t="s">
        <v>173</v>
      </c>
      <c r="E8" s="327"/>
      <c r="F8" s="321"/>
      <c r="G8" s="321"/>
      <c r="H8" s="321"/>
      <c r="I8" s="321"/>
      <c r="J8" s="321"/>
      <c r="K8" s="321"/>
      <c r="L8" s="321"/>
      <c r="M8" s="321"/>
      <c r="N8" s="321"/>
      <c r="O8" s="321"/>
      <c r="P8" s="321"/>
      <c r="Q8" s="321"/>
      <c r="R8" s="321"/>
      <c r="S8" s="321"/>
      <c r="T8" s="321"/>
    </row>
    <row r="9" spans="1:20" ht="15.75" thickBot="1" x14ac:dyDescent="0.3">
      <c r="A9" s="327"/>
      <c r="B9" s="327"/>
      <c r="C9" s="327"/>
      <c r="D9" s="327"/>
      <c r="E9" s="327"/>
      <c r="F9" s="321"/>
      <c r="G9" s="321"/>
      <c r="H9" s="321"/>
      <c r="I9" s="321"/>
      <c r="J9" s="321"/>
      <c r="K9" s="321"/>
      <c r="L9" s="321"/>
      <c r="M9" s="321"/>
      <c r="N9" s="321"/>
      <c r="O9" s="321"/>
      <c r="P9" s="321"/>
      <c r="Q9" s="321"/>
      <c r="R9" s="321"/>
      <c r="S9" s="321"/>
      <c r="T9" s="321"/>
    </row>
    <row r="10" spans="1:20" ht="27" thickBot="1" x14ac:dyDescent="0.3">
      <c r="A10" s="508" t="s">
        <v>3</v>
      </c>
      <c r="B10" s="509"/>
      <c r="C10" s="509"/>
      <c r="D10" s="509"/>
      <c r="E10" s="509"/>
      <c r="F10" s="509"/>
      <c r="G10" s="510"/>
      <c r="H10" s="517">
        <v>2022</v>
      </c>
      <c r="I10" s="518"/>
      <c r="J10" s="518"/>
      <c r="K10" s="518"/>
      <c r="L10" s="518"/>
      <c r="M10" s="518"/>
      <c r="N10" s="518"/>
      <c r="O10" s="518"/>
      <c r="P10" s="518"/>
      <c r="Q10" s="518"/>
      <c r="R10" s="518"/>
      <c r="S10" s="518"/>
      <c r="T10" s="513" t="s">
        <v>23</v>
      </c>
    </row>
    <row r="11" spans="1:20" ht="39" thickBot="1" x14ac:dyDescent="0.3">
      <c r="A11" s="328" t="s">
        <v>20</v>
      </c>
      <c r="B11" s="329" t="s">
        <v>25</v>
      </c>
      <c r="C11" s="330" t="s">
        <v>4</v>
      </c>
      <c r="D11" s="330" t="s">
        <v>5</v>
      </c>
      <c r="E11" s="330" t="s">
        <v>6</v>
      </c>
      <c r="F11" s="330" t="s">
        <v>7</v>
      </c>
      <c r="G11" s="331" t="s">
        <v>8</v>
      </c>
      <c r="H11" s="332" t="s">
        <v>9</v>
      </c>
      <c r="I11" s="332" t="s">
        <v>22</v>
      </c>
      <c r="J11" s="332" t="s">
        <v>10</v>
      </c>
      <c r="K11" s="332" t="s">
        <v>11</v>
      </c>
      <c r="L11" s="332" t="s">
        <v>12</v>
      </c>
      <c r="M11" s="332" t="s">
        <v>13</v>
      </c>
      <c r="N11" s="332" t="s">
        <v>14</v>
      </c>
      <c r="O11" s="332" t="s">
        <v>15</v>
      </c>
      <c r="P11" s="332" t="s">
        <v>16</v>
      </c>
      <c r="Q11" s="332" t="s">
        <v>17</v>
      </c>
      <c r="R11" s="332" t="s">
        <v>18</v>
      </c>
      <c r="S11" s="332" t="s">
        <v>19</v>
      </c>
      <c r="T11" s="514"/>
    </row>
    <row r="12" spans="1:20" ht="115.5" thickBot="1" x14ac:dyDescent="0.3">
      <c r="A12" s="515" t="s">
        <v>174</v>
      </c>
      <c r="B12" s="505">
        <v>14269</v>
      </c>
      <c r="C12" s="505" t="s">
        <v>175</v>
      </c>
      <c r="D12" s="505" t="s">
        <v>176</v>
      </c>
      <c r="E12" s="341" t="s">
        <v>177</v>
      </c>
      <c r="F12" s="333">
        <v>1</v>
      </c>
      <c r="G12" s="334" t="s">
        <v>178</v>
      </c>
      <c r="H12" s="335">
        <v>1</v>
      </c>
      <c r="I12" s="335">
        <v>1</v>
      </c>
      <c r="J12" s="335">
        <v>1</v>
      </c>
      <c r="K12" s="335"/>
      <c r="L12" s="335"/>
      <c r="M12" s="335"/>
      <c r="N12" s="335"/>
      <c r="O12" s="335"/>
      <c r="P12" s="335"/>
      <c r="Q12" s="335"/>
      <c r="R12" s="335"/>
      <c r="S12" s="335"/>
      <c r="T12" s="336">
        <v>1</v>
      </c>
    </row>
    <row r="13" spans="1:20" ht="76.5" x14ac:dyDescent="0.25">
      <c r="A13" s="515"/>
      <c r="B13" s="506"/>
      <c r="C13" s="506"/>
      <c r="D13" s="506"/>
      <c r="E13" s="341" t="s">
        <v>179</v>
      </c>
      <c r="F13" s="333">
        <v>1</v>
      </c>
      <c r="G13" s="334" t="s">
        <v>180</v>
      </c>
      <c r="H13" s="335">
        <v>1</v>
      </c>
      <c r="I13" s="335">
        <v>1</v>
      </c>
      <c r="J13" s="335">
        <v>1</v>
      </c>
      <c r="K13" s="335"/>
      <c r="L13" s="335"/>
      <c r="M13" s="335"/>
      <c r="N13" s="335"/>
      <c r="O13" s="335"/>
      <c r="P13" s="335"/>
      <c r="Q13" s="335"/>
      <c r="R13" s="335"/>
      <c r="S13" s="335"/>
      <c r="T13" s="336">
        <v>1</v>
      </c>
    </row>
    <row r="14" spans="1:20" ht="76.5" x14ac:dyDescent="0.25">
      <c r="A14" s="515"/>
      <c r="B14" s="506"/>
      <c r="C14" s="506"/>
      <c r="D14" s="506"/>
      <c r="E14" s="341" t="s">
        <v>181</v>
      </c>
      <c r="F14" s="333">
        <v>1</v>
      </c>
      <c r="G14" s="334" t="s">
        <v>182</v>
      </c>
      <c r="H14" s="337">
        <v>3.7037037037037035E-2</v>
      </c>
      <c r="I14" s="337">
        <v>7.407407407407407E-2</v>
      </c>
      <c r="J14" s="337">
        <v>0.11538461538461539</v>
      </c>
      <c r="K14" s="337"/>
      <c r="L14" s="337"/>
      <c r="M14" s="337"/>
      <c r="N14" s="338"/>
      <c r="O14" s="338"/>
      <c r="P14" s="338"/>
      <c r="Q14" s="338"/>
      <c r="R14" s="338"/>
      <c r="S14" s="338"/>
      <c r="T14" s="339">
        <f>J14</f>
        <v>0.11538461538461539</v>
      </c>
    </row>
    <row r="15" spans="1:20" ht="38.25" x14ac:dyDescent="0.25">
      <c r="A15" s="515"/>
      <c r="B15" s="516"/>
      <c r="C15" s="516"/>
      <c r="D15" s="516"/>
      <c r="E15" s="341" t="s">
        <v>184</v>
      </c>
      <c r="F15" s="340">
        <v>1</v>
      </c>
      <c r="G15" s="341" t="s">
        <v>185</v>
      </c>
      <c r="H15" s="342" t="s">
        <v>183</v>
      </c>
      <c r="I15" s="343" t="s">
        <v>183</v>
      </c>
      <c r="J15" s="343" t="s">
        <v>183</v>
      </c>
      <c r="K15" s="343"/>
      <c r="L15" s="343"/>
      <c r="M15" s="343"/>
      <c r="N15" s="343"/>
      <c r="O15" s="343"/>
      <c r="P15" s="343"/>
      <c r="Q15" s="343"/>
      <c r="R15" s="343"/>
      <c r="S15" s="343"/>
      <c r="T15" s="344">
        <f>K15</f>
        <v>0</v>
      </c>
    </row>
    <row r="16" spans="1:20" ht="51" x14ac:dyDescent="0.25">
      <c r="A16" s="501" t="s">
        <v>186</v>
      </c>
      <c r="B16" s="503">
        <v>14255</v>
      </c>
      <c r="C16" s="503" t="s">
        <v>187</v>
      </c>
      <c r="D16" s="505" t="s">
        <v>188</v>
      </c>
      <c r="E16" s="341" t="s">
        <v>189</v>
      </c>
      <c r="F16" s="340">
        <v>1</v>
      </c>
      <c r="G16" s="341" t="s">
        <v>190</v>
      </c>
      <c r="H16" s="342" t="s">
        <v>183</v>
      </c>
      <c r="I16" s="343" t="s">
        <v>183</v>
      </c>
      <c r="J16" s="343" t="s">
        <v>183</v>
      </c>
      <c r="K16" s="343"/>
      <c r="L16" s="343"/>
      <c r="M16" s="343"/>
      <c r="N16" s="343"/>
      <c r="O16" s="343"/>
      <c r="P16" s="343"/>
      <c r="Q16" s="343"/>
      <c r="R16" s="343"/>
      <c r="S16" s="343"/>
      <c r="T16" s="344" t="s">
        <v>183</v>
      </c>
    </row>
    <row r="17" spans="1:20" ht="63.75" x14ac:dyDescent="0.25">
      <c r="A17" s="501"/>
      <c r="B17" s="503"/>
      <c r="C17" s="503"/>
      <c r="D17" s="506"/>
      <c r="E17" s="341" t="s">
        <v>191</v>
      </c>
      <c r="F17" s="340">
        <v>1</v>
      </c>
      <c r="G17" s="341" t="s">
        <v>190</v>
      </c>
      <c r="H17" s="342" t="s">
        <v>183</v>
      </c>
      <c r="I17" s="343" t="s">
        <v>183</v>
      </c>
      <c r="J17" s="343" t="s">
        <v>183</v>
      </c>
      <c r="K17" s="343"/>
      <c r="L17" s="343"/>
      <c r="M17" s="343"/>
      <c r="N17" s="343"/>
      <c r="O17" s="343"/>
      <c r="P17" s="343"/>
      <c r="Q17" s="343"/>
      <c r="R17" s="343"/>
      <c r="S17" s="343"/>
      <c r="T17" s="344" t="s">
        <v>183</v>
      </c>
    </row>
    <row r="18" spans="1:20" ht="26.25" thickBot="1" x14ac:dyDescent="0.3">
      <c r="A18" s="502"/>
      <c r="B18" s="504"/>
      <c r="C18" s="504"/>
      <c r="D18" s="507"/>
      <c r="E18" s="191" t="s">
        <v>192</v>
      </c>
      <c r="F18" s="191">
        <v>12</v>
      </c>
      <c r="G18" s="346" t="s">
        <v>193</v>
      </c>
      <c r="H18" s="347">
        <v>1</v>
      </c>
      <c r="I18" s="348">
        <v>1</v>
      </c>
      <c r="J18" s="349">
        <v>1</v>
      </c>
      <c r="K18" s="349"/>
      <c r="L18" s="349"/>
      <c r="M18" s="349"/>
      <c r="N18" s="349"/>
      <c r="O18" s="349"/>
      <c r="P18" s="349"/>
      <c r="Q18" s="349"/>
      <c r="R18" s="349"/>
      <c r="S18" s="349"/>
      <c r="T18" s="350">
        <f>SUM(H18:S18)</f>
        <v>3</v>
      </c>
    </row>
  </sheetData>
  <mergeCells count="17">
    <mergeCell ref="B8:C8"/>
    <mergeCell ref="T10:T11"/>
    <mergeCell ref="A12:A15"/>
    <mergeCell ref="B12:B15"/>
    <mergeCell ref="C12:C15"/>
    <mergeCell ref="D12:D15"/>
    <mergeCell ref="H10:S10"/>
    <mergeCell ref="A1:T1"/>
    <mergeCell ref="A2:T2"/>
    <mergeCell ref="A3:T3"/>
    <mergeCell ref="A6:D6"/>
    <mergeCell ref="B7:C7"/>
    <mergeCell ref="A16:A18"/>
    <mergeCell ref="B16:B18"/>
    <mergeCell ref="C16:C18"/>
    <mergeCell ref="D16:D18"/>
    <mergeCell ref="A10:G10"/>
  </mergeCells>
  <pageMargins left="0.7" right="0.7" top="0.75" bottom="0.75" header="0.3" footer="0.3"/>
  <pageSetup scale="6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7"/>
  <sheetViews>
    <sheetView topLeftCell="A13" workbookViewId="0">
      <selection activeCell="U14" sqref="U14"/>
    </sheetView>
  </sheetViews>
  <sheetFormatPr baseColWidth="10" defaultRowHeight="15" x14ac:dyDescent="0.25"/>
  <cols>
    <col min="1" max="1" width="16.7109375" customWidth="1"/>
    <col min="3" max="3" width="14.5703125" customWidth="1"/>
    <col min="4" max="4" width="20.28515625" customWidth="1"/>
    <col min="5" max="5" width="23" customWidth="1"/>
    <col min="7" max="7" width="14.140625" customWidth="1"/>
    <col min="11" max="19" width="0" hidden="1" customWidth="1"/>
  </cols>
  <sheetData>
    <row r="2" spans="1:20" ht="26.25" x14ac:dyDescent="0.25">
      <c r="A2" s="365" t="s">
        <v>30</v>
      </c>
      <c r="B2" s="365"/>
      <c r="C2" s="365"/>
      <c r="D2" s="365"/>
      <c r="E2" s="365"/>
      <c r="F2" s="365"/>
      <c r="G2" s="365"/>
      <c r="H2" s="365"/>
      <c r="I2" s="365"/>
      <c r="J2" s="365"/>
      <c r="K2" s="365"/>
      <c r="L2" s="365"/>
      <c r="M2" s="365"/>
      <c r="N2" s="365"/>
      <c r="O2" s="365"/>
      <c r="P2" s="365"/>
      <c r="Q2" s="365"/>
      <c r="R2" s="365"/>
      <c r="S2" s="365"/>
      <c r="T2" s="365"/>
    </row>
    <row r="3" spans="1:20" ht="26.25" x14ac:dyDescent="0.25">
      <c r="A3" s="365" t="s">
        <v>24</v>
      </c>
      <c r="B3" s="365"/>
      <c r="C3" s="365"/>
      <c r="D3" s="365"/>
      <c r="E3" s="365"/>
      <c r="F3" s="365"/>
      <c r="G3" s="365"/>
      <c r="H3" s="365"/>
      <c r="I3" s="365"/>
      <c r="J3" s="365"/>
      <c r="K3" s="365"/>
      <c r="L3" s="365"/>
      <c r="M3" s="365"/>
      <c r="N3" s="365"/>
      <c r="O3" s="365"/>
      <c r="P3" s="365"/>
      <c r="Q3" s="365"/>
      <c r="R3" s="365"/>
      <c r="S3" s="365"/>
      <c r="T3" s="365"/>
    </row>
    <row r="4" spans="1:20" ht="26.25" x14ac:dyDescent="0.25">
      <c r="A4" s="365" t="s">
        <v>21</v>
      </c>
      <c r="B4" s="365"/>
      <c r="C4" s="365"/>
      <c r="D4" s="365"/>
      <c r="E4" s="365"/>
      <c r="F4" s="365"/>
      <c r="G4" s="365"/>
      <c r="H4" s="365"/>
      <c r="I4" s="365"/>
      <c r="J4" s="365"/>
      <c r="K4" s="365"/>
      <c r="L4" s="365"/>
      <c r="M4" s="365"/>
      <c r="N4" s="365"/>
      <c r="O4" s="365"/>
      <c r="P4" s="365"/>
      <c r="Q4" s="365"/>
      <c r="R4" s="365"/>
      <c r="S4" s="365"/>
      <c r="T4" s="365"/>
    </row>
    <row r="5" spans="1:20" ht="18.75" x14ac:dyDescent="0.25">
      <c r="A5" s="38"/>
      <c r="B5" s="38"/>
      <c r="C5" s="38"/>
      <c r="D5" s="38"/>
      <c r="E5" s="38"/>
      <c r="F5" s="38"/>
      <c r="G5" s="38"/>
      <c r="H5" s="38"/>
      <c r="I5" s="38"/>
      <c r="J5" s="38"/>
      <c r="K5" s="38"/>
      <c r="L5" s="38"/>
      <c r="M5" s="38"/>
      <c r="N5" s="38"/>
      <c r="O5" s="38"/>
      <c r="P5" s="38"/>
      <c r="Q5" s="38"/>
      <c r="R5" s="38"/>
      <c r="S5" s="38"/>
      <c r="T5" s="38"/>
    </row>
    <row r="6" spans="1:20" ht="15.75" thickBot="1" x14ac:dyDescent="0.3">
      <c r="A6" s="24"/>
      <c r="B6" s="24"/>
      <c r="C6" s="24"/>
      <c r="D6" s="24"/>
      <c r="E6" s="24"/>
      <c r="F6" s="24"/>
      <c r="G6" s="24"/>
      <c r="H6" s="24"/>
      <c r="I6" s="24"/>
      <c r="J6" s="24"/>
      <c r="K6" s="24"/>
      <c r="L6" s="24"/>
      <c r="M6" s="24"/>
      <c r="N6" s="24"/>
      <c r="O6" s="24"/>
      <c r="P6" s="24"/>
      <c r="Q6" s="24"/>
      <c r="R6" s="24"/>
      <c r="S6" s="24"/>
      <c r="T6" s="24"/>
    </row>
    <row r="7" spans="1:20" x14ac:dyDescent="0.25">
      <c r="A7" s="366" t="s">
        <v>0</v>
      </c>
      <c r="B7" s="367"/>
      <c r="C7" s="368"/>
      <c r="D7" s="369"/>
      <c r="E7" s="39"/>
      <c r="F7" s="24"/>
      <c r="G7" s="24"/>
      <c r="H7" s="24"/>
      <c r="I7" s="24"/>
      <c r="J7" s="24"/>
      <c r="K7" s="24"/>
      <c r="L7" s="24"/>
      <c r="M7" s="24"/>
      <c r="N7" s="24"/>
      <c r="O7" s="24"/>
      <c r="P7" s="24"/>
      <c r="Q7" s="24"/>
      <c r="R7" s="24"/>
      <c r="S7" s="24"/>
      <c r="T7" s="24"/>
    </row>
    <row r="8" spans="1:20" ht="46.5" customHeight="1" x14ac:dyDescent="0.25">
      <c r="A8" s="18" t="s">
        <v>1</v>
      </c>
      <c r="B8" s="370" t="s">
        <v>2</v>
      </c>
      <c r="C8" s="371"/>
      <c r="D8" s="19" t="s">
        <v>26</v>
      </c>
      <c r="E8" s="39"/>
      <c r="F8" s="24"/>
      <c r="G8" s="24"/>
      <c r="H8" s="24"/>
      <c r="I8" s="24"/>
      <c r="J8" s="24"/>
      <c r="K8" s="24"/>
      <c r="L8" s="24"/>
      <c r="M8" s="24"/>
      <c r="N8" s="24"/>
      <c r="O8" s="24"/>
      <c r="P8" s="24"/>
      <c r="Q8" s="24"/>
      <c r="R8" s="24"/>
      <c r="S8" s="24"/>
      <c r="T8" s="24"/>
    </row>
    <row r="9" spans="1:20" ht="39" thickBot="1" x14ac:dyDescent="0.3">
      <c r="A9" s="20" t="s">
        <v>49</v>
      </c>
      <c r="B9" s="372" t="s">
        <v>89</v>
      </c>
      <c r="C9" s="373"/>
      <c r="D9" s="9" t="s">
        <v>29</v>
      </c>
      <c r="E9" s="42"/>
      <c r="F9" s="24"/>
      <c r="G9" s="24"/>
      <c r="H9" s="24"/>
      <c r="I9" s="24"/>
      <c r="J9" s="24"/>
      <c r="K9" s="24"/>
      <c r="L9" s="24"/>
      <c r="M9" s="24"/>
      <c r="N9" s="24"/>
      <c r="O9" s="24"/>
      <c r="P9" s="24"/>
      <c r="Q9" s="24"/>
      <c r="R9" s="24"/>
      <c r="S9" s="24"/>
      <c r="T9" s="24"/>
    </row>
    <row r="10" spans="1:20" ht="15.75" thickBot="1" x14ac:dyDescent="0.3">
      <c r="A10" s="42"/>
      <c r="B10" s="42"/>
      <c r="C10" s="42"/>
      <c r="D10" s="42"/>
      <c r="E10" s="42"/>
      <c r="F10" s="24"/>
      <c r="G10" s="24"/>
      <c r="H10" s="24"/>
      <c r="I10" s="24"/>
      <c r="J10" s="24"/>
      <c r="K10" s="24"/>
      <c r="L10" s="24"/>
      <c r="M10" s="24"/>
      <c r="N10" s="24"/>
      <c r="O10" s="24"/>
      <c r="P10" s="24"/>
      <c r="Q10" s="24"/>
      <c r="R10" s="24"/>
      <c r="S10" s="24"/>
      <c r="T10" s="24"/>
    </row>
    <row r="11" spans="1:20" ht="27" thickBot="1" x14ac:dyDescent="0.3">
      <c r="A11" s="379" t="s">
        <v>3</v>
      </c>
      <c r="B11" s="380"/>
      <c r="C11" s="380"/>
      <c r="D11" s="380"/>
      <c r="E11" s="380"/>
      <c r="F11" s="380"/>
      <c r="G11" s="381"/>
      <c r="H11" s="390">
        <v>2022</v>
      </c>
      <c r="I11" s="391"/>
      <c r="J11" s="391"/>
      <c r="K11" s="391"/>
      <c r="L11" s="391"/>
      <c r="M11" s="391"/>
      <c r="N11" s="391"/>
      <c r="O11" s="391"/>
      <c r="P11" s="391"/>
      <c r="Q11" s="391"/>
      <c r="R11" s="391"/>
      <c r="S11" s="395"/>
      <c r="T11" s="396" t="s">
        <v>23</v>
      </c>
    </row>
    <row r="12" spans="1:20" ht="51.75" thickBot="1" x14ac:dyDescent="0.3">
      <c r="A12" s="43" t="s">
        <v>20</v>
      </c>
      <c r="B12" s="44" t="s">
        <v>25</v>
      </c>
      <c r="C12" s="45" t="s">
        <v>4</v>
      </c>
      <c r="D12" s="45" t="s">
        <v>5</v>
      </c>
      <c r="E12" s="75" t="s">
        <v>6</v>
      </c>
      <c r="F12" s="75" t="s">
        <v>7</v>
      </c>
      <c r="G12" s="46" t="s">
        <v>8</v>
      </c>
      <c r="H12" s="47" t="s">
        <v>9</v>
      </c>
      <c r="I12" s="47" t="s">
        <v>22</v>
      </c>
      <c r="J12" s="47" t="s">
        <v>10</v>
      </c>
      <c r="K12" s="47" t="s">
        <v>11</v>
      </c>
      <c r="L12" s="47" t="s">
        <v>12</v>
      </c>
      <c r="M12" s="47" t="s">
        <v>13</v>
      </c>
      <c r="N12" s="47" t="s">
        <v>14</v>
      </c>
      <c r="O12" s="47" t="s">
        <v>15</v>
      </c>
      <c r="P12" s="47" t="s">
        <v>16</v>
      </c>
      <c r="Q12" s="47" t="s">
        <v>17</v>
      </c>
      <c r="R12" s="47" t="s">
        <v>18</v>
      </c>
      <c r="S12" s="48" t="s">
        <v>19</v>
      </c>
      <c r="T12" s="397"/>
    </row>
    <row r="13" spans="1:20" ht="91.5" customHeight="1" x14ac:dyDescent="0.25">
      <c r="A13" s="394" t="s">
        <v>90</v>
      </c>
      <c r="B13" s="400">
        <v>15290</v>
      </c>
      <c r="C13" s="398" t="s">
        <v>91</v>
      </c>
      <c r="D13" s="398" t="s">
        <v>92</v>
      </c>
      <c r="E13" s="104" t="s">
        <v>93</v>
      </c>
      <c r="F13" s="105">
        <v>4</v>
      </c>
      <c r="G13" s="55" t="s">
        <v>94</v>
      </c>
      <c r="H13" s="51">
        <v>1</v>
      </c>
      <c r="I13" s="177">
        <v>0</v>
      </c>
      <c r="J13" s="177">
        <v>0</v>
      </c>
      <c r="K13" s="52"/>
      <c r="L13" s="52"/>
      <c r="M13" s="52"/>
      <c r="N13" s="52"/>
      <c r="O13" s="52"/>
      <c r="P13" s="52"/>
      <c r="Q13" s="53"/>
      <c r="R13" s="54"/>
      <c r="S13" s="55"/>
      <c r="T13" s="308">
        <f>SUM(H13:S13)</f>
        <v>1</v>
      </c>
    </row>
    <row r="14" spans="1:20" ht="115.5" customHeight="1" x14ac:dyDescent="0.25">
      <c r="A14" s="385"/>
      <c r="B14" s="401"/>
      <c r="C14" s="403"/>
      <c r="D14" s="403"/>
      <c r="E14" s="36" t="s">
        <v>95</v>
      </c>
      <c r="F14" s="29">
        <v>12</v>
      </c>
      <c r="G14" s="107" t="s">
        <v>96</v>
      </c>
      <c r="H14" s="252">
        <v>1</v>
      </c>
      <c r="I14" s="253">
        <v>1</v>
      </c>
      <c r="J14" s="253">
        <v>1</v>
      </c>
      <c r="K14" s="27"/>
      <c r="L14" s="27"/>
      <c r="M14" s="27"/>
      <c r="N14" s="27"/>
      <c r="O14" s="27"/>
      <c r="P14" s="27"/>
      <c r="Q14" s="93"/>
      <c r="R14" s="94"/>
      <c r="S14" s="107"/>
      <c r="T14" s="309">
        <f>SUM(H14:S14)</f>
        <v>3</v>
      </c>
    </row>
    <row r="15" spans="1:20" ht="108" customHeight="1" x14ac:dyDescent="0.25">
      <c r="A15" s="385"/>
      <c r="B15" s="401"/>
      <c r="C15" s="403"/>
      <c r="D15" s="403"/>
      <c r="E15" s="36" t="s">
        <v>97</v>
      </c>
      <c r="F15" s="29">
        <v>12</v>
      </c>
      <c r="G15" s="107" t="s">
        <v>96</v>
      </c>
      <c r="H15" s="252">
        <v>1</v>
      </c>
      <c r="I15" s="253">
        <v>1</v>
      </c>
      <c r="J15" s="253">
        <v>1</v>
      </c>
      <c r="K15" s="27"/>
      <c r="L15" s="27"/>
      <c r="M15" s="27"/>
      <c r="N15" s="27"/>
      <c r="O15" s="27"/>
      <c r="P15" s="27"/>
      <c r="Q15" s="93"/>
      <c r="R15" s="94"/>
      <c r="S15" s="107"/>
      <c r="T15" s="309">
        <f>SUM(H15:S15)</f>
        <v>3</v>
      </c>
    </row>
    <row r="16" spans="1:20" ht="92.25" customHeight="1" x14ac:dyDescent="0.25">
      <c r="A16" s="385"/>
      <c r="B16" s="401"/>
      <c r="C16" s="403"/>
      <c r="D16" s="403"/>
      <c r="E16" s="36" t="s">
        <v>98</v>
      </c>
      <c r="F16" s="36">
        <v>1</v>
      </c>
      <c r="G16" s="108" t="s">
        <v>99</v>
      </c>
      <c r="H16" s="252">
        <v>0</v>
      </c>
      <c r="I16" s="253">
        <v>0</v>
      </c>
      <c r="J16" s="253">
        <v>0</v>
      </c>
      <c r="K16" s="27"/>
      <c r="L16" s="27"/>
      <c r="M16" s="27"/>
      <c r="N16" s="27"/>
      <c r="O16" s="27"/>
      <c r="P16" s="27"/>
      <c r="Q16" s="93"/>
      <c r="R16" s="94"/>
      <c r="S16" s="107"/>
      <c r="T16" s="309">
        <f>SUM(H16:S16)</f>
        <v>0</v>
      </c>
    </row>
    <row r="17" spans="1:20" ht="26.25" thickBot="1" x14ac:dyDescent="0.3">
      <c r="A17" s="386"/>
      <c r="B17" s="402"/>
      <c r="C17" s="399"/>
      <c r="D17" s="399"/>
      <c r="E17" s="109" t="s">
        <v>100</v>
      </c>
      <c r="F17" s="109">
        <v>12</v>
      </c>
      <c r="G17" s="9" t="s">
        <v>101</v>
      </c>
      <c r="H17" s="307">
        <v>1</v>
      </c>
      <c r="I17" s="178">
        <v>1</v>
      </c>
      <c r="J17" s="178">
        <v>1</v>
      </c>
      <c r="K17" s="58"/>
      <c r="L17" s="58"/>
      <c r="M17" s="58"/>
      <c r="N17" s="58"/>
      <c r="O17" s="58"/>
      <c r="P17" s="58"/>
      <c r="Q17" s="68"/>
      <c r="R17" s="69"/>
      <c r="S17" s="70"/>
      <c r="T17" s="310">
        <f>SUM(H17:S17)</f>
        <v>3</v>
      </c>
    </row>
  </sheetData>
  <mergeCells count="13">
    <mergeCell ref="A2:T2"/>
    <mergeCell ref="A3:T3"/>
    <mergeCell ref="A4:T4"/>
    <mergeCell ref="A7:D7"/>
    <mergeCell ref="B8:C8"/>
    <mergeCell ref="B9:C9"/>
    <mergeCell ref="A11:G11"/>
    <mergeCell ref="H11:S11"/>
    <mergeCell ref="T11:T12"/>
    <mergeCell ref="A13:A17"/>
    <mergeCell ref="B13:B17"/>
    <mergeCell ref="C13:C17"/>
    <mergeCell ref="D13:D17"/>
  </mergeCells>
  <pageMargins left="0.7" right="0.7" top="0.75" bottom="0.75" header="0.3" footer="0.3"/>
  <pageSetup scale="6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5"/>
  <sheetViews>
    <sheetView topLeftCell="A7" workbookViewId="0">
      <selection activeCell="T13" sqref="T13:T14"/>
    </sheetView>
  </sheetViews>
  <sheetFormatPr baseColWidth="10" defaultRowHeight="15" x14ac:dyDescent="0.25"/>
  <cols>
    <col min="1" max="1" width="19.85546875" customWidth="1"/>
    <col min="3" max="3" width="18.85546875" customWidth="1"/>
    <col min="4" max="4" width="24.42578125" customWidth="1"/>
    <col min="5" max="5" width="16" customWidth="1"/>
    <col min="11" max="19" width="0" hidden="1" customWidth="1"/>
  </cols>
  <sheetData>
    <row r="2" spans="1:20" ht="26.25" x14ac:dyDescent="0.25">
      <c r="A2" s="365" t="s">
        <v>30</v>
      </c>
      <c r="B2" s="365"/>
      <c r="C2" s="365"/>
      <c r="D2" s="365"/>
      <c r="E2" s="365"/>
      <c r="F2" s="365"/>
      <c r="G2" s="365"/>
      <c r="H2" s="365"/>
      <c r="I2" s="365"/>
      <c r="J2" s="365"/>
      <c r="K2" s="365"/>
      <c r="L2" s="365"/>
      <c r="M2" s="365"/>
      <c r="N2" s="365"/>
      <c r="O2" s="365"/>
      <c r="P2" s="365"/>
      <c r="Q2" s="365"/>
      <c r="R2" s="365"/>
      <c r="S2" s="365"/>
      <c r="T2" s="365"/>
    </row>
    <row r="3" spans="1:20" ht="26.25" x14ac:dyDescent="0.25">
      <c r="A3" s="365" t="s">
        <v>24</v>
      </c>
      <c r="B3" s="365"/>
      <c r="C3" s="365"/>
      <c r="D3" s="365"/>
      <c r="E3" s="365"/>
      <c r="F3" s="365"/>
      <c r="G3" s="365"/>
      <c r="H3" s="365"/>
      <c r="I3" s="365"/>
      <c r="J3" s="365"/>
      <c r="K3" s="365"/>
      <c r="L3" s="365"/>
      <c r="M3" s="365"/>
      <c r="N3" s="365"/>
      <c r="O3" s="365"/>
      <c r="P3" s="365"/>
      <c r="Q3" s="365"/>
      <c r="R3" s="365"/>
      <c r="S3" s="365"/>
      <c r="T3" s="365"/>
    </row>
    <row r="4" spans="1:20" ht="26.25" x14ac:dyDescent="0.25">
      <c r="A4" s="365" t="s">
        <v>21</v>
      </c>
      <c r="B4" s="365"/>
      <c r="C4" s="365"/>
      <c r="D4" s="365"/>
      <c r="E4" s="365"/>
      <c r="F4" s="365"/>
      <c r="G4" s="365"/>
      <c r="H4" s="365"/>
      <c r="I4" s="365"/>
      <c r="J4" s="365"/>
      <c r="K4" s="365"/>
      <c r="L4" s="365"/>
      <c r="M4" s="365"/>
      <c r="N4" s="365"/>
      <c r="O4" s="365"/>
      <c r="P4" s="365"/>
      <c r="Q4" s="365"/>
      <c r="R4" s="365"/>
      <c r="S4" s="365"/>
      <c r="T4" s="365"/>
    </row>
    <row r="5" spans="1:20" ht="18.75" x14ac:dyDescent="0.25">
      <c r="A5" s="38"/>
      <c r="B5" s="38"/>
      <c r="C5" s="38"/>
      <c r="D5" s="38"/>
      <c r="E5" s="38"/>
      <c r="F5" s="38"/>
      <c r="G5" s="38"/>
      <c r="H5" s="38"/>
      <c r="I5" s="38"/>
      <c r="J5" s="38"/>
      <c r="K5" s="38"/>
      <c r="L5" s="38"/>
      <c r="M5" s="38"/>
      <c r="N5" s="38"/>
      <c r="O5" s="38"/>
      <c r="P5" s="38"/>
      <c r="Q5" s="38"/>
      <c r="R5" s="38"/>
      <c r="S5" s="38"/>
      <c r="T5" s="38"/>
    </row>
    <row r="6" spans="1:20" ht="15.75" thickBot="1" x14ac:dyDescent="0.3">
      <c r="A6" s="24"/>
      <c r="B6" s="24"/>
      <c r="C6" s="24"/>
      <c r="D6" s="24"/>
      <c r="E6" s="24"/>
      <c r="F6" s="24"/>
      <c r="G6" s="24"/>
      <c r="H6" s="24"/>
      <c r="I6" s="24"/>
      <c r="J6" s="24"/>
      <c r="K6" s="24"/>
      <c r="L6" s="24"/>
      <c r="M6" s="24"/>
      <c r="N6" s="24"/>
      <c r="O6" s="24"/>
      <c r="P6" s="24"/>
      <c r="Q6" s="24"/>
      <c r="R6" s="24"/>
      <c r="S6" s="24"/>
      <c r="T6" s="24"/>
    </row>
    <row r="7" spans="1:20" x14ac:dyDescent="0.25">
      <c r="A7" s="366" t="s">
        <v>0</v>
      </c>
      <c r="B7" s="367"/>
      <c r="C7" s="368"/>
      <c r="D7" s="369"/>
      <c r="E7" s="39"/>
      <c r="F7" s="24"/>
      <c r="G7" s="24"/>
      <c r="H7" s="24"/>
      <c r="I7" s="24"/>
      <c r="J7" s="24"/>
      <c r="K7" s="24"/>
      <c r="L7" s="24"/>
      <c r="M7" s="24"/>
      <c r="N7" s="24"/>
      <c r="O7" s="24"/>
      <c r="P7" s="24"/>
      <c r="Q7" s="24"/>
      <c r="R7" s="24"/>
      <c r="S7" s="24"/>
      <c r="T7" s="24"/>
    </row>
    <row r="8" spans="1:20" ht="39.75" customHeight="1" x14ac:dyDescent="0.25">
      <c r="A8" s="18" t="s">
        <v>1</v>
      </c>
      <c r="B8" s="370" t="s">
        <v>2</v>
      </c>
      <c r="C8" s="371"/>
      <c r="D8" s="19" t="s">
        <v>26</v>
      </c>
      <c r="E8" s="39"/>
      <c r="F8" s="24"/>
      <c r="G8" s="24"/>
      <c r="H8" s="24"/>
      <c r="I8" s="24"/>
      <c r="J8" s="24"/>
      <c r="K8" s="24"/>
      <c r="L8" s="24"/>
      <c r="M8" s="24"/>
      <c r="N8" s="24"/>
      <c r="O8" s="24"/>
      <c r="P8" s="24"/>
      <c r="Q8" s="24"/>
      <c r="R8" s="24"/>
      <c r="S8" s="24"/>
      <c r="T8" s="24"/>
    </row>
    <row r="9" spans="1:20" ht="40.5" customHeight="1" thickBot="1" x14ac:dyDescent="0.3">
      <c r="A9" s="20" t="s">
        <v>49</v>
      </c>
      <c r="B9" s="372" t="s">
        <v>89</v>
      </c>
      <c r="C9" s="373"/>
      <c r="D9" s="9" t="s">
        <v>102</v>
      </c>
      <c r="E9" s="42"/>
      <c r="F9" s="24"/>
      <c r="G9" s="24"/>
      <c r="H9" s="24"/>
      <c r="I9" s="24"/>
      <c r="J9" s="24"/>
      <c r="K9" s="24"/>
      <c r="L9" s="24"/>
      <c r="M9" s="24"/>
      <c r="N9" s="24"/>
      <c r="O9" s="24"/>
      <c r="P9" s="24"/>
      <c r="Q9" s="24"/>
      <c r="R9" s="24"/>
      <c r="S9" s="24"/>
      <c r="T9" s="24"/>
    </row>
    <row r="10" spans="1:20" ht="15.75" thickBot="1" x14ac:dyDescent="0.3">
      <c r="A10" s="42"/>
      <c r="B10" s="42"/>
      <c r="C10" s="42"/>
      <c r="D10" s="42"/>
      <c r="E10" s="42"/>
      <c r="F10" s="24"/>
      <c r="G10" s="24"/>
      <c r="H10" s="24"/>
      <c r="I10" s="24"/>
      <c r="J10" s="24"/>
      <c r="K10" s="24"/>
      <c r="L10" s="24"/>
      <c r="M10" s="24"/>
      <c r="N10" s="24"/>
      <c r="O10" s="24"/>
      <c r="P10" s="24"/>
      <c r="Q10" s="24"/>
      <c r="R10" s="24"/>
      <c r="S10" s="24"/>
      <c r="T10" s="24"/>
    </row>
    <row r="11" spans="1:20" ht="27" thickBot="1" x14ac:dyDescent="0.3">
      <c r="A11" s="379" t="s">
        <v>3</v>
      </c>
      <c r="B11" s="380"/>
      <c r="C11" s="380"/>
      <c r="D11" s="380"/>
      <c r="E11" s="380"/>
      <c r="F11" s="380"/>
      <c r="G11" s="381"/>
      <c r="H11" s="390">
        <v>2022</v>
      </c>
      <c r="I11" s="391"/>
      <c r="J11" s="391"/>
      <c r="K11" s="391"/>
      <c r="L11" s="391"/>
      <c r="M11" s="391"/>
      <c r="N11" s="391"/>
      <c r="O11" s="391"/>
      <c r="P11" s="391"/>
      <c r="Q11" s="391"/>
      <c r="R11" s="391"/>
      <c r="S11" s="391"/>
      <c r="T11" s="396" t="s">
        <v>23</v>
      </c>
    </row>
    <row r="12" spans="1:20" ht="39" thickBot="1" x14ac:dyDescent="0.3">
      <c r="A12" s="110" t="s">
        <v>20</v>
      </c>
      <c r="B12" s="97" t="s">
        <v>25</v>
      </c>
      <c r="C12" s="95" t="s">
        <v>4</v>
      </c>
      <c r="D12" s="95" t="s">
        <v>5</v>
      </c>
      <c r="E12" s="95" t="s">
        <v>6</v>
      </c>
      <c r="F12" s="95" t="s">
        <v>7</v>
      </c>
      <c r="G12" s="46" t="s">
        <v>8</v>
      </c>
      <c r="H12" s="111" t="s">
        <v>9</v>
      </c>
      <c r="I12" s="75" t="s">
        <v>22</v>
      </c>
      <c r="J12" s="75" t="s">
        <v>10</v>
      </c>
      <c r="K12" s="75" t="s">
        <v>11</v>
      </c>
      <c r="L12" s="75" t="s">
        <v>12</v>
      </c>
      <c r="M12" s="75" t="s">
        <v>13</v>
      </c>
      <c r="N12" s="75" t="s">
        <v>14</v>
      </c>
      <c r="O12" s="75" t="s">
        <v>15</v>
      </c>
      <c r="P12" s="75" t="s">
        <v>16</v>
      </c>
      <c r="Q12" s="75" t="s">
        <v>17</v>
      </c>
      <c r="R12" s="75" t="s">
        <v>18</v>
      </c>
      <c r="S12" s="114" t="s">
        <v>19</v>
      </c>
      <c r="T12" s="435"/>
    </row>
    <row r="13" spans="1:20" ht="99.75" customHeight="1" x14ac:dyDescent="0.25">
      <c r="A13" s="374" t="s">
        <v>90</v>
      </c>
      <c r="B13" s="374">
        <v>15208</v>
      </c>
      <c r="C13" s="387" t="s">
        <v>148</v>
      </c>
      <c r="D13" s="387" t="s">
        <v>103</v>
      </c>
      <c r="E13" s="104" t="s">
        <v>98</v>
      </c>
      <c r="F13" s="104">
        <v>1</v>
      </c>
      <c r="G13" s="112" t="s">
        <v>99</v>
      </c>
      <c r="H13" s="313">
        <v>0</v>
      </c>
      <c r="I13" s="312">
        <v>0</v>
      </c>
      <c r="J13" s="177">
        <v>0</v>
      </c>
      <c r="K13" s="298"/>
      <c r="L13" s="52"/>
      <c r="M13" s="52"/>
      <c r="N13" s="52"/>
      <c r="O13" s="52"/>
      <c r="P13" s="52"/>
      <c r="Q13" s="53"/>
      <c r="R13" s="54"/>
      <c r="S13" s="115"/>
      <c r="T13" s="308">
        <f>SUM(H13:S13)</f>
        <v>0</v>
      </c>
    </row>
    <row r="14" spans="1:20" ht="74.25" customHeight="1" thickBot="1" x14ac:dyDescent="0.3">
      <c r="A14" s="376"/>
      <c r="B14" s="376"/>
      <c r="C14" s="389"/>
      <c r="D14" s="389"/>
      <c r="E14" s="109" t="s">
        <v>100</v>
      </c>
      <c r="F14" s="109">
        <v>12</v>
      </c>
      <c r="G14" s="9" t="s">
        <v>101</v>
      </c>
      <c r="H14" s="314">
        <v>1</v>
      </c>
      <c r="I14" s="315">
        <v>1</v>
      </c>
      <c r="J14" s="178">
        <v>1</v>
      </c>
      <c r="K14" s="316"/>
      <c r="L14" s="113"/>
      <c r="M14" s="113"/>
      <c r="N14" s="113"/>
      <c r="O14" s="113"/>
      <c r="P14" s="113"/>
      <c r="Q14" s="113"/>
      <c r="R14" s="113"/>
      <c r="S14" s="116"/>
      <c r="T14" s="135">
        <f>SUM(H14:S14)</f>
        <v>3</v>
      </c>
    </row>
    <row r="15" spans="1:20" x14ac:dyDescent="0.25">
      <c r="H15" s="64"/>
      <c r="I15" s="64"/>
    </row>
  </sheetData>
  <mergeCells count="13">
    <mergeCell ref="A2:T2"/>
    <mergeCell ref="A3:T3"/>
    <mergeCell ref="A4:T4"/>
    <mergeCell ref="A7:D7"/>
    <mergeCell ref="B8:C8"/>
    <mergeCell ref="B9:C9"/>
    <mergeCell ref="A11:G11"/>
    <mergeCell ref="H11:S11"/>
    <mergeCell ref="T11:T12"/>
    <mergeCell ref="A13:A14"/>
    <mergeCell ref="B13:B14"/>
    <mergeCell ref="C13:C14"/>
    <mergeCell ref="D13:D14"/>
  </mergeCells>
  <pageMargins left="0.7" right="0.7" top="0.75" bottom="0.75" header="0.3" footer="0.3"/>
  <pageSetup scale="76"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4"/>
  <sheetViews>
    <sheetView topLeftCell="A7" workbookViewId="0">
      <selection activeCell="W13" sqref="W13"/>
    </sheetView>
  </sheetViews>
  <sheetFormatPr baseColWidth="10" defaultRowHeight="15" x14ac:dyDescent="0.25"/>
  <cols>
    <col min="1" max="1" width="15.140625" customWidth="1"/>
    <col min="4" max="4" width="23.7109375" customWidth="1"/>
    <col min="5" max="5" width="24.140625" customWidth="1"/>
    <col min="11" max="19" width="0" hidden="1" customWidth="1"/>
  </cols>
  <sheetData>
    <row r="2" spans="1:20" ht="26.25" x14ac:dyDescent="0.25">
      <c r="A2" s="365" t="s">
        <v>30</v>
      </c>
      <c r="B2" s="365"/>
      <c r="C2" s="365"/>
      <c r="D2" s="365"/>
      <c r="E2" s="365"/>
      <c r="F2" s="365"/>
      <c r="G2" s="365"/>
      <c r="H2" s="365"/>
      <c r="I2" s="365"/>
      <c r="J2" s="365"/>
      <c r="K2" s="365"/>
      <c r="L2" s="365"/>
      <c r="M2" s="365"/>
      <c r="N2" s="365"/>
      <c r="O2" s="365"/>
      <c r="P2" s="365"/>
      <c r="Q2" s="365"/>
      <c r="R2" s="365"/>
      <c r="S2" s="365"/>
      <c r="T2" s="365"/>
    </row>
    <row r="3" spans="1:20" ht="26.25" x14ac:dyDescent="0.25">
      <c r="A3" s="365" t="s">
        <v>24</v>
      </c>
      <c r="B3" s="365"/>
      <c r="C3" s="365"/>
      <c r="D3" s="365"/>
      <c r="E3" s="365"/>
      <c r="F3" s="365"/>
      <c r="G3" s="365"/>
      <c r="H3" s="365"/>
      <c r="I3" s="365"/>
      <c r="J3" s="365"/>
      <c r="K3" s="365"/>
      <c r="L3" s="365"/>
      <c r="M3" s="365"/>
      <c r="N3" s="365"/>
      <c r="O3" s="365"/>
      <c r="P3" s="365"/>
      <c r="Q3" s="365"/>
      <c r="R3" s="365"/>
      <c r="S3" s="365"/>
      <c r="T3" s="365"/>
    </row>
    <row r="4" spans="1:20" ht="26.25" x14ac:dyDescent="0.25">
      <c r="A4" s="365" t="s">
        <v>21</v>
      </c>
      <c r="B4" s="365"/>
      <c r="C4" s="365"/>
      <c r="D4" s="365"/>
      <c r="E4" s="365"/>
      <c r="F4" s="365"/>
      <c r="G4" s="365"/>
      <c r="H4" s="365"/>
      <c r="I4" s="365"/>
      <c r="J4" s="365"/>
      <c r="K4" s="365"/>
      <c r="L4" s="365"/>
      <c r="M4" s="365"/>
      <c r="N4" s="365"/>
      <c r="O4" s="365"/>
      <c r="P4" s="365"/>
      <c r="Q4" s="365"/>
      <c r="R4" s="365"/>
      <c r="S4" s="365"/>
      <c r="T4" s="365"/>
    </row>
    <row r="5" spans="1:20" ht="18.75" x14ac:dyDescent="0.25">
      <c r="A5" s="38"/>
      <c r="B5" s="38"/>
      <c r="C5" s="38"/>
      <c r="D5" s="38"/>
      <c r="E5" s="38"/>
      <c r="F5" s="38"/>
      <c r="G5" s="38"/>
      <c r="H5" s="38"/>
      <c r="I5" s="38"/>
      <c r="J5" s="38"/>
      <c r="K5" s="38"/>
      <c r="L5" s="38"/>
      <c r="M5" s="38"/>
      <c r="N5" s="38"/>
      <c r="O5" s="38"/>
      <c r="P5" s="38"/>
      <c r="Q5" s="38"/>
      <c r="R5" s="38"/>
      <c r="S5" s="38"/>
      <c r="T5" s="38"/>
    </row>
    <row r="6" spans="1:20" ht="15.75" thickBot="1" x14ac:dyDescent="0.3">
      <c r="A6" s="24"/>
      <c r="B6" s="24"/>
      <c r="C6" s="24"/>
      <c r="D6" s="24"/>
      <c r="E6" s="24"/>
      <c r="F6" s="24"/>
      <c r="G6" s="24"/>
      <c r="H6" s="24"/>
      <c r="I6" s="24"/>
      <c r="J6" s="24"/>
      <c r="K6" s="24"/>
      <c r="L6" s="24"/>
      <c r="M6" s="24"/>
      <c r="N6" s="24"/>
      <c r="O6" s="24"/>
      <c r="P6" s="24"/>
      <c r="Q6" s="24"/>
      <c r="R6" s="24"/>
      <c r="S6" s="24"/>
      <c r="T6" s="24"/>
    </row>
    <row r="7" spans="1:20" x14ac:dyDescent="0.25">
      <c r="A7" s="366" t="s">
        <v>0</v>
      </c>
      <c r="B7" s="367"/>
      <c r="C7" s="368"/>
      <c r="D7" s="369"/>
      <c r="E7" s="39"/>
      <c r="F7" s="24"/>
      <c r="G7" s="24"/>
      <c r="H7" s="24"/>
      <c r="I7" s="24"/>
      <c r="J7" s="24"/>
      <c r="K7" s="24"/>
      <c r="L7" s="24"/>
      <c r="M7" s="24"/>
      <c r="N7" s="24"/>
      <c r="O7" s="24"/>
      <c r="P7" s="24"/>
      <c r="Q7" s="24"/>
      <c r="R7" s="24"/>
      <c r="S7" s="24"/>
      <c r="T7" s="24"/>
    </row>
    <row r="8" spans="1:20" ht="42" customHeight="1" x14ac:dyDescent="0.25">
      <c r="A8" s="18" t="s">
        <v>1</v>
      </c>
      <c r="B8" s="370" t="s">
        <v>2</v>
      </c>
      <c r="C8" s="371"/>
      <c r="D8" s="19" t="s">
        <v>26</v>
      </c>
      <c r="E8" s="39"/>
      <c r="F8" s="24"/>
      <c r="G8" s="24"/>
      <c r="H8" s="24"/>
      <c r="I8" s="24"/>
      <c r="J8" s="24"/>
      <c r="K8" s="24"/>
      <c r="L8" s="24"/>
      <c r="M8" s="24"/>
      <c r="N8" s="24"/>
      <c r="O8" s="24"/>
      <c r="P8" s="24"/>
      <c r="Q8" s="24"/>
      <c r="R8" s="24"/>
      <c r="S8" s="24"/>
      <c r="T8" s="24"/>
    </row>
    <row r="9" spans="1:20" ht="39" thickBot="1" x14ac:dyDescent="0.3">
      <c r="A9" s="20" t="s">
        <v>49</v>
      </c>
      <c r="B9" s="372" t="s">
        <v>89</v>
      </c>
      <c r="C9" s="373"/>
      <c r="D9" s="9" t="s">
        <v>104</v>
      </c>
      <c r="E9" s="42"/>
      <c r="F9" s="24"/>
      <c r="G9" s="24"/>
      <c r="H9" s="24"/>
      <c r="I9" s="24"/>
      <c r="J9" s="24"/>
      <c r="K9" s="24"/>
      <c r="L9" s="24"/>
      <c r="M9" s="24"/>
      <c r="N9" s="24"/>
      <c r="O9" s="24"/>
      <c r="P9" s="24"/>
      <c r="Q9" s="24"/>
      <c r="R9" s="24"/>
      <c r="S9" s="24"/>
      <c r="T9" s="24"/>
    </row>
    <row r="10" spans="1:20" ht="15.75" thickBot="1" x14ac:dyDescent="0.3">
      <c r="A10" s="42"/>
      <c r="B10" s="42"/>
      <c r="C10" s="42"/>
      <c r="D10" s="42"/>
      <c r="E10" s="42"/>
      <c r="F10" s="24"/>
      <c r="G10" s="24"/>
      <c r="H10" s="24"/>
      <c r="I10" s="24"/>
      <c r="J10" s="24"/>
      <c r="K10" s="24"/>
      <c r="L10" s="24"/>
      <c r="M10" s="24"/>
      <c r="N10" s="24"/>
      <c r="O10" s="24"/>
      <c r="P10" s="24"/>
      <c r="Q10" s="24"/>
      <c r="R10" s="24"/>
      <c r="S10" s="24"/>
      <c r="T10" s="24"/>
    </row>
    <row r="11" spans="1:20" ht="27" thickBot="1" x14ac:dyDescent="0.3">
      <c r="A11" s="379" t="s">
        <v>3</v>
      </c>
      <c r="B11" s="380"/>
      <c r="C11" s="380"/>
      <c r="D11" s="380"/>
      <c r="E11" s="380"/>
      <c r="F11" s="380"/>
      <c r="G11" s="381"/>
      <c r="H11" s="390">
        <v>2022</v>
      </c>
      <c r="I11" s="391"/>
      <c r="J11" s="391"/>
      <c r="K11" s="391"/>
      <c r="L11" s="391"/>
      <c r="M11" s="391"/>
      <c r="N11" s="391"/>
      <c r="O11" s="391"/>
      <c r="P11" s="391"/>
      <c r="Q11" s="391"/>
      <c r="R11" s="391"/>
      <c r="S11" s="391"/>
      <c r="T11" s="396" t="s">
        <v>23</v>
      </c>
    </row>
    <row r="12" spans="1:20" ht="63.75" x14ac:dyDescent="0.25">
      <c r="A12" s="43" t="s">
        <v>20</v>
      </c>
      <c r="B12" s="44" t="s">
        <v>25</v>
      </c>
      <c r="C12" s="45" t="s">
        <v>4</v>
      </c>
      <c r="D12" s="45" t="s">
        <v>5</v>
      </c>
      <c r="E12" s="45" t="s">
        <v>6</v>
      </c>
      <c r="F12" s="45" t="s">
        <v>7</v>
      </c>
      <c r="G12" s="48" t="s">
        <v>8</v>
      </c>
      <c r="H12" s="117" t="s">
        <v>9</v>
      </c>
      <c r="I12" s="47" t="s">
        <v>22</v>
      </c>
      <c r="J12" s="47" t="s">
        <v>10</v>
      </c>
      <c r="K12" s="47" t="s">
        <v>11</v>
      </c>
      <c r="L12" s="47" t="s">
        <v>12</v>
      </c>
      <c r="M12" s="47" t="s">
        <v>13</v>
      </c>
      <c r="N12" s="47" t="s">
        <v>14</v>
      </c>
      <c r="O12" s="47" t="s">
        <v>15</v>
      </c>
      <c r="P12" s="47" t="s">
        <v>16</v>
      </c>
      <c r="Q12" s="47" t="s">
        <v>17</v>
      </c>
      <c r="R12" s="47" t="s">
        <v>18</v>
      </c>
      <c r="S12" s="118" t="s">
        <v>19</v>
      </c>
      <c r="T12" s="397"/>
    </row>
    <row r="13" spans="1:20" ht="72.75" customHeight="1" x14ac:dyDescent="0.25">
      <c r="A13" s="36" t="s">
        <v>105</v>
      </c>
      <c r="B13" s="375">
        <v>15282</v>
      </c>
      <c r="C13" s="388" t="s">
        <v>106</v>
      </c>
      <c r="D13" s="388" t="s">
        <v>107</v>
      </c>
      <c r="E13" s="375" t="s">
        <v>108</v>
      </c>
      <c r="F13" s="527">
        <v>12</v>
      </c>
      <c r="G13" s="414" t="s">
        <v>96</v>
      </c>
      <c r="H13" s="530">
        <v>1</v>
      </c>
      <c r="I13" s="525">
        <v>1</v>
      </c>
      <c r="J13" s="525">
        <v>1</v>
      </c>
      <c r="K13" s="519"/>
      <c r="L13" s="519"/>
      <c r="M13" s="519"/>
      <c r="N13" s="519"/>
      <c r="O13" s="519"/>
      <c r="P13" s="519"/>
      <c r="Q13" s="519"/>
      <c r="R13" s="519"/>
      <c r="S13" s="521"/>
      <c r="T13" s="523">
        <f>SUM(H13:S14)</f>
        <v>3</v>
      </c>
    </row>
    <row r="14" spans="1:20" ht="108" customHeight="1" thickBot="1" x14ac:dyDescent="0.3">
      <c r="A14" s="109" t="s">
        <v>109</v>
      </c>
      <c r="B14" s="376"/>
      <c r="C14" s="389"/>
      <c r="D14" s="389"/>
      <c r="E14" s="376"/>
      <c r="F14" s="528"/>
      <c r="G14" s="529"/>
      <c r="H14" s="531"/>
      <c r="I14" s="526"/>
      <c r="J14" s="526"/>
      <c r="K14" s="520"/>
      <c r="L14" s="520"/>
      <c r="M14" s="520"/>
      <c r="N14" s="520"/>
      <c r="O14" s="520"/>
      <c r="P14" s="520"/>
      <c r="Q14" s="520"/>
      <c r="R14" s="520"/>
      <c r="S14" s="522"/>
      <c r="T14" s="524"/>
    </row>
  </sheetData>
  <mergeCells count="28">
    <mergeCell ref="A2:T2"/>
    <mergeCell ref="A3:T3"/>
    <mergeCell ref="A4:T4"/>
    <mergeCell ref="A7:D7"/>
    <mergeCell ref="B8:C8"/>
    <mergeCell ref="B9:C9"/>
    <mergeCell ref="A11:G11"/>
    <mergeCell ref="H11:S11"/>
    <mergeCell ref="T11:T12"/>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s>
  <pageMargins left="0.7" right="0.7" top="0.75" bottom="0.75" header="0.3" footer="0.3"/>
  <pageSetup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workbookViewId="0">
      <selection activeCell="J12" sqref="J12:J13"/>
    </sheetView>
  </sheetViews>
  <sheetFormatPr baseColWidth="10" defaultRowHeight="15" x14ac:dyDescent="0.25"/>
  <cols>
    <col min="1" max="1" width="19.28515625" customWidth="1"/>
    <col min="4" max="4" width="25.28515625" customWidth="1"/>
    <col min="5" max="5" width="18" customWidth="1"/>
    <col min="11" max="19" width="0" hidden="1" customWidth="1"/>
  </cols>
  <sheetData>
    <row r="1" spans="1:20" ht="26.25" x14ac:dyDescent="0.25">
      <c r="A1" s="365" t="s">
        <v>30</v>
      </c>
      <c r="B1" s="365"/>
      <c r="C1" s="365"/>
      <c r="D1" s="365"/>
      <c r="E1" s="365"/>
      <c r="F1" s="365"/>
      <c r="G1" s="365"/>
      <c r="H1" s="365"/>
      <c r="I1" s="365"/>
      <c r="J1" s="365"/>
      <c r="K1" s="365"/>
      <c r="L1" s="365"/>
      <c r="M1" s="365"/>
      <c r="N1" s="365"/>
      <c r="O1" s="365"/>
      <c r="P1" s="365"/>
      <c r="Q1" s="365"/>
      <c r="R1" s="365"/>
      <c r="S1" s="365"/>
      <c r="T1" s="365"/>
    </row>
    <row r="2" spans="1:20" ht="26.25" x14ac:dyDescent="0.25">
      <c r="A2" s="365" t="s">
        <v>24</v>
      </c>
      <c r="B2" s="365"/>
      <c r="C2" s="365"/>
      <c r="D2" s="365"/>
      <c r="E2" s="365"/>
      <c r="F2" s="365"/>
      <c r="G2" s="365"/>
      <c r="H2" s="365"/>
      <c r="I2" s="365"/>
      <c r="J2" s="365"/>
      <c r="K2" s="365"/>
      <c r="L2" s="365"/>
      <c r="M2" s="365"/>
      <c r="N2" s="365"/>
      <c r="O2" s="365"/>
      <c r="P2" s="365"/>
      <c r="Q2" s="365"/>
      <c r="R2" s="365"/>
      <c r="S2" s="365"/>
      <c r="T2" s="365"/>
    </row>
    <row r="3" spans="1:20" ht="26.25" x14ac:dyDescent="0.25">
      <c r="A3" s="365" t="s">
        <v>21</v>
      </c>
      <c r="B3" s="365"/>
      <c r="C3" s="365"/>
      <c r="D3" s="365"/>
      <c r="E3" s="365"/>
      <c r="F3" s="365"/>
      <c r="G3" s="365"/>
      <c r="H3" s="365"/>
      <c r="I3" s="365"/>
      <c r="J3" s="365"/>
      <c r="K3" s="365"/>
      <c r="L3" s="365"/>
      <c r="M3" s="365"/>
      <c r="N3" s="365"/>
      <c r="O3" s="365"/>
      <c r="P3" s="365"/>
      <c r="Q3" s="365"/>
      <c r="R3" s="365"/>
      <c r="S3" s="365"/>
      <c r="T3" s="365"/>
    </row>
    <row r="4" spans="1:20" ht="18.75" x14ac:dyDescent="0.25">
      <c r="A4" s="38"/>
      <c r="B4" s="38"/>
      <c r="C4" s="38"/>
      <c r="D4" s="38"/>
      <c r="E4" s="38"/>
      <c r="F4" s="38"/>
      <c r="G4" s="38"/>
      <c r="H4" s="38"/>
      <c r="I4" s="38"/>
      <c r="J4" s="38"/>
      <c r="K4" s="38"/>
      <c r="L4" s="38"/>
      <c r="M4" s="38"/>
      <c r="N4" s="38"/>
      <c r="O4" s="38"/>
      <c r="P4" s="38"/>
      <c r="Q4" s="38"/>
      <c r="R4" s="38"/>
      <c r="S4" s="38"/>
      <c r="T4" s="38"/>
    </row>
    <row r="5" spans="1:20" ht="15.75" thickBot="1" x14ac:dyDescent="0.3">
      <c r="A5" s="24"/>
      <c r="B5" s="24"/>
      <c r="C5" s="24"/>
      <c r="D5" s="24"/>
      <c r="E5" s="24"/>
      <c r="F5" s="24"/>
      <c r="G5" s="24"/>
      <c r="H5" s="24"/>
      <c r="I5" s="24"/>
      <c r="J5" s="24"/>
      <c r="K5" s="24"/>
      <c r="L5" s="24"/>
      <c r="M5" s="24"/>
      <c r="N5" s="24"/>
      <c r="O5" s="24"/>
      <c r="P5" s="24"/>
      <c r="Q5" s="24"/>
      <c r="R5" s="24"/>
      <c r="S5" s="24"/>
      <c r="T5" s="24"/>
    </row>
    <row r="6" spans="1:20" x14ac:dyDescent="0.25">
      <c r="A6" s="366" t="s">
        <v>0</v>
      </c>
      <c r="B6" s="367"/>
      <c r="C6" s="368"/>
      <c r="D6" s="369"/>
      <c r="E6" s="39"/>
      <c r="F6" s="24"/>
      <c r="G6" s="24"/>
      <c r="H6" s="24"/>
      <c r="I6" s="24"/>
      <c r="J6" s="24"/>
      <c r="K6" s="24"/>
      <c r="L6" s="24"/>
      <c r="M6" s="24"/>
      <c r="N6" s="24"/>
      <c r="O6" s="24"/>
      <c r="P6" s="24"/>
      <c r="Q6" s="24"/>
      <c r="R6" s="24"/>
      <c r="S6" s="24"/>
      <c r="T6" s="24"/>
    </row>
    <row r="7" spans="1:20" ht="45" customHeight="1" x14ac:dyDescent="0.25">
      <c r="A7" s="18" t="s">
        <v>1</v>
      </c>
      <c r="B7" s="370" t="s">
        <v>2</v>
      </c>
      <c r="C7" s="371"/>
      <c r="D7" s="19" t="s">
        <v>26</v>
      </c>
      <c r="E7" s="24"/>
      <c r="F7" s="24"/>
      <c r="G7" s="24"/>
      <c r="H7" s="24"/>
      <c r="I7" s="24"/>
      <c r="J7" s="24"/>
      <c r="K7" s="24"/>
      <c r="L7" s="24"/>
      <c r="M7" s="24"/>
      <c r="N7" s="24"/>
      <c r="O7" s="24"/>
      <c r="P7" s="24"/>
      <c r="Q7" s="24"/>
      <c r="R7" s="24"/>
      <c r="S7" s="24"/>
      <c r="T7" s="24"/>
    </row>
    <row r="8" spans="1:20" ht="51.75" customHeight="1" thickBot="1" x14ac:dyDescent="0.3">
      <c r="A8" s="20" t="s">
        <v>49</v>
      </c>
      <c r="B8" s="372" t="s">
        <v>89</v>
      </c>
      <c r="C8" s="373"/>
      <c r="D8" s="9" t="s">
        <v>110</v>
      </c>
      <c r="E8" s="42"/>
      <c r="F8" s="24"/>
      <c r="G8" s="24"/>
      <c r="H8" s="24"/>
      <c r="I8" s="24"/>
      <c r="J8" s="24"/>
      <c r="K8" s="24"/>
      <c r="L8" s="24"/>
      <c r="M8" s="24"/>
      <c r="N8" s="24"/>
      <c r="O8" s="24"/>
      <c r="P8" s="24"/>
      <c r="Q8" s="24"/>
      <c r="R8" s="24"/>
      <c r="S8" s="24"/>
      <c r="T8" s="24"/>
    </row>
    <row r="9" spans="1:20" ht="15.75" thickBot="1" x14ac:dyDescent="0.3">
      <c r="A9" s="42"/>
      <c r="B9" s="42"/>
      <c r="C9" s="42"/>
      <c r="D9" s="42"/>
      <c r="E9" s="42"/>
      <c r="F9" s="24"/>
      <c r="G9" s="24"/>
      <c r="H9" s="24"/>
      <c r="I9" s="24"/>
      <c r="J9" s="24"/>
      <c r="K9" s="24"/>
      <c r="L9" s="24"/>
      <c r="M9" s="24"/>
      <c r="N9" s="24"/>
      <c r="O9" s="24"/>
      <c r="P9" s="24"/>
      <c r="Q9" s="24"/>
      <c r="R9" s="24"/>
      <c r="S9" s="24"/>
      <c r="T9" s="24"/>
    </row>
    <row r="10" spans="1:20" ht="27" thickBot="1" x14ac:dyDescent="0.3">
      <c r="A10" s="379" t="s">
        <v>3</v>
      </c>
      <c r="B10" s="380"/>
      <c r="C10" s="380"/>
      <c r="D10" s="380"/>
      <c r="E10" s="380"/>
      <c r="F10" s="380"/>
      <c r="G10" s="381"/>
      <c r="H10" s="390">
        <v>2022</v>
      </c>
      <c r="I10" s="391"/>
      <c r="J10" s="391"/>
      <c r="K10" s="391"/>
      <c r="L10" s="391"/>
      <c r="M10" s="391"/>
      <c r="N10" s="391"/>
      <c r="O10" s="391"/>
      <c r="P10" s="391"/>
      <c r="Q10" s="391"/>
      <c r="R10" s="391"/>
      <c r="S10" s="391"/>
      <c r="T10" s="396" t="s">
        <v>23</v>
      </c>
    </row>
    <row r="11" spans="1:20" ht="63.75" x14ac:dyDescent="0.25">
      <c r="A11" s="43" t="s">
        <v>20</v>
      </c>
      <c r="B11" s="44" t="s">
        <v>25</v>
      </c>
      <c r="C11" s="45" t="s">
        <v>4</v>
      </c>
      <c r="D11" s="45" t="s">
        <v>5</v>
      </c>
      <c r="E11" s="45" t="s">
        <v>6</v>
      </c>
      <c r="F11" s="45" t="s">
        <v>7</v>
      </c>
      <c r="G11" s="65" t="s">
        <v>8</v>
      </c>
      <c r="H11" s="47" t="s">
        <v>9</v>
      </c>
      <c r="I11" s="47" t="s">
        <v>22</v>
      </c>
      <c r="J11" s="47" t="s">
        <v>10</v>
      </c>
      <c r="K11" s="47" t="s">
        <v>11</v>
      </c>
      <c r="L11" s="47" t="s">
        <v>12</v>
      </c>
      <c r="M11" s="47" t="s">
        <v>13</v>
      </c>
      <c r="N11" s="47" t="s">
        <v>14</v>
      </c>
      <c r="O11" s="47" t="s">
        <v>15</v>
      </c>
      <c r="P11" s="47" t="s">
        <v>16</v>
      </c>
      <c r="Q11" s="47" t="s">
        <v>17</v>
      </c>
      <c r="R11" s="47" t="s">
        <v>18</v>
      </c>
      <c r="S11" s="118" t="s">
        <v>19</v>
      </c>
      <c r="T11" s="397"/>
    </row>
    <row r="12" spans="1:20" ht="108" customHeight="1" x14ac:dyDescent="0.25">
      <c r="A12" s="36" t="s">
        <v>105</v>
      </c>
      <c r="B12" s="375">
        <v>15175</v>
      </c>
      <c r="C12" s="388" t="s">
        <v>111</v>
      </c>
      <c r="D12" s="388" t="s">
        <v>112</v>
      </c>
      <c r="E12" s="375" t="s">
        <v>97</v>
      </c>
      <c r="F12" s="527">
        <v>12</v>
      </c>
      <c r="G12" s="414" t="s">
        <v>96</v>
      </c>
      <c r="H12" s="530">
        <v>1</v>
      </c>
      <c r="I12" s="537">
        <v>1</v>
      </c>
      <c r="J12" s="537">
        <v>1</v>
      </c>
      <c r="K12" s="408"/>
      <c r="L12" s="408"/>
      <c r="M12" s="408"/>
      <c r="N12" s="408"/>
      <c r="O12" s="408"/>
      <c r="P12" s="408"/>
      <c r="Q12" s="408"/>
      <c r="R12" s="408"/>
      <c r="S12" s="533"/>
      <c r="T12" s="535">
        <f>SUM(H12:S13)</f>
        <v>3</v>
      </c>
    </row>
    <row r="13" spans="1:20" ht="90" thickBot="1" x14ac:dyDescent="0.3">
      <c r="A13" s="109" t="s">
        <v>113</v>
      </c>
      <c r="B13" s="376"/>
      <c r="C13" s="389"/>
      <c r="D13" s="389"/>
      <c r="E13" s="376"/>
      <c r="F13" s="528"/>
      <c r="G13" s="529"/>
      <c r="H13" s="531"/>
      <c r="I13" s="538"/>
      <c r="J13" s="538"/>
      <c r="K13" s="532"/>
      <c r="L13" s="532"/>
      <c r="M13" s="532"/>
      <c r="N13" s="532"/>
      <c r="O13" s="532"/>
      <c r="P13" s="532"/>
      <c r="Q13" s="532"/>
      <c r="R13" s="532"/>
      <c r="S13" s="534"/>
      <c r="T13" s="536"/>
    </row>
  </sheetData>
  <mergeCells count="28">
    <mergeCell ref="A1:T1"/>
    <mergeCell ref="A2:T2"/>
    <mergeCell ref="A3:T3"/>
    <mergeCell ref="A6:D6"/>
    <mergeCell ref="B7:C7"/>
    <mergeCell ref="B8:C8"/>
    <mergeCell ref="A10:G10"/>
    <mergeCell ref="H10:S10"/>
    <mergeCell ref="T10:T11"/>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s>
  <pageMargins left="0.7" right="0.7" top="0.75" bottom="0.75" header="0.3" footer="0.3"/>
  <pageSetup scale="7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
  <sheetViews>
    <sheetView workbookViewId="0">
      <selection activeCell="D12" sqref="D12:D14"/>
    </sheetView>
  </sheetViews>
  <sheetFormatPr baseColWidth="10" defaultRowHeight="15" x14ac:dyDescent="0.25"/>
  <cols>
    <col min="1" max="1" width="26.140625" customWidth="1"/>
    <col min="3" max="3" width="15.140625" customWidth="1"/>
    <col min="4" max="4" width="31.85546875" customWidth="1"/>
    <col min="5" max="5" width="15.28515625" customWidth="1"/>
    <col min="11" max="19" width="0" hidden="1" customWidth="1"/>
  </cols>
  <sheetData>
    <row r="1" spans="1:21" ht="26.25" x14ac:dyDescent="0.25">
      <c r="A1" s="365" t="s">
        <v>30</v>
      </c>
      <c r="B1" s="365"/>
      <c r="C1" s="365"/>
      <c r="D1" s="365"/>
      <c r="E1" s="365"/>
      <c r="F1" s="365"/>
      <c r="G1" s="365"/>
      <c r="H1" s="365"/>
      <c r="I1" s="365"/>
      <c r="J1" s="365"/>
      <c r="K1" s="365"/>
      <c r="L1" s="365"/>
      <c r="M1" s="365"/>
      <c r="N1" s="365"/>
      <c r="O1" s="365"/>
      <c r="P1" s="365"/>
      <c r="Q1" s="365"/>
      <c r="R1" s="365"/>
      <c r="S1" s="365"/>
      <c r="T1" s="365"/>
    </row>
    <row r="2" spans="1:21" ht="26.25" x14ac:dyDescent="0.25">
      <c r="A2" s="365" t="s">
        <v>24</v>
      </c>
      <c r="B2" s="365"/>
      <c r="C2" s="365"/>
      <c r="D2" s="365"/>
      <c r="E2" s="365"/>
      <c r="F2" s="365"/>
      <c r="G2" s="365"/>
      <c r="H2" s="365"/>
      <c r="I2" s="365"/>
      <c r="J2" s="365"/>
      <c r="K2" s="365"/>
      <c r="L2" s="365"/>
      <c r="M2" s="365"/>
      <c r="N2" s="365"/>
      <c r="O2" s="365"/>
      <c r="P2" s="365"/>
      <c r="Q2" s="365"/>
      <c r="R2" s="365"/>
      <c r="S2" s="365"/>
      <c r="T2" s="365"/>
    </row>
    <row r="3" spans="1:21" ht="26.25" x14ac:dyDescent="0.25">
      <c r="A3" s="365" t="s">
        <v>21</v>
      </c>
      <c r="B3" s="365"/>
      <c r="C3" s="365"/>
      <c r="D3" s="365"/>
      <c r="E3" s="365"/>
      <c r="F3" s="365"/>
      <c r="G3" s="365"/>
      <c r="H3" s="365"/>
      <c r="I3" s="365"/>
      <c r="J3" s="365"/>
      <c r="K3" s="365"/>
      <c r="L3" s="365"/>
      <c r="M3" s="365"/>
      <c r="N3" s="365"/>
      <c r="O3" s="365"/>
      <c r="P3" s="365"/>
      <c r="Q3" s="365"/>
      <c r="R3" s="365"/>
      <c r="S3" s="365"/>
      <c r="T3" s="365"/>
    </row>
    <row r="4" spans="1:21" ht="18.75" x14ac:dyDescent="0.25">
      <c r="A4" s="38"/>
      <c r="B4" s="38"/>
      <c r="C4" s="38"/>
      <c r="D4" s="38"/>
      <c r="E4" s="38"/>
      <c r="F4" s="38"/>
      <c r="G4" s="38"/>
      <c r="H4" s="38"/>
      <c r="I4" s="38"/>
      <c r="J4" s="38"/>
      <c r="K4" s="38"/>
      <c r="L4" s="38"/>
      <c r="M4" s="38"/>
      <c r="N4" s="38"/>
      <c r="O4" s="38"/>
      <c r="P4" s="38"/>
      <c r="Q4" s="38"/>
      <c r="R4" s="38"/>
      <c r="S4" s="38"/>
      <c r="T4" s="38"/>
    </row>
    <row r="5" spans="1:21" ht="15.75" thickBot="1" x14ac:dyDescent="0.3">
      <c r="A5" s="24"/>
      <c r="B5" s="24"/>
      <c r="C5" s="24"/>
      <c r="D5" s="24"/>
      <c r="E5" s="24"/>
      <c r="F5" s="24"/>
      <c r="G5" s="24"/>
      <c r="H5" s="24"/>
      <c r="I5" s="24"/>
      <c r="J5" s="24"/>
      <c r="K5" s="24"/>
      <c r="L5" s="24"/>
      <c r="M5" s="24"/>
      <c r="N5" s="24"/>
      <c r="O5" s="24"/>
      <c r="P5" s="24"/>
      <c r="Q5" s="24"/>
      <c r="R5" s="24"/>
      <c r="S5" s="24"/>
      <c r="T5" s="24"/>
    </row>
    <row r="6" spans="1:21" x14ac:dyDescent="0.25">
      <c r="A6" s="366" t="s">
        <v>0</v>
      </c>
      <c r="B6" s="367"/>
      <c r="C6" s="368"/>
      <c r="D6" s="369"/>
      <c r="E6" s="39"/>
      <c r="F6" s="24"/>
      <c r="G6" s="24"/>
      <c r="H6" s="24"/>
      <c r="I6" s="24"/>
      <c r="J6" s="24"/>
      <c r="K6" s="24"/>
      <c r="L6" s="24"/>
      <c r="M6" s="24"/>
      <c r="N6" s="24"/>
      <c r="O6" s="24"/>
      <c r="P6" s="24"/>
      <c r="Q6" s="24"/>
      <c r="R6" s="24"/>
      <c r="S6" s="24"/>
      <c r="T6" s="24"/>
    </row>
    <row r="7" spans="1:21" ht="34.5" customHeight="1" x14ac:dyDescent="0.25">
      <c r="A7" s="280" t="s">
        <v>1</v>
      </c>
      <c r="B7" s="370" t="s">
        <v>2</v>
      </c>
      <c r="C7" s="371"/>
      <c r="D7" s="19" t="s">
        <v>26</v>
      </c>
      <c r="E7" s="39"/>
      <c r="F7" s="24"/>
      <c r="G7" s="24"/>
      <c r="H7" s="24"/>
      <c r="I7" s="24"/>
      <c r="J7" s="24"/>
      <c r="K7" s="24"/>
      <c r="L7" s="24"/>
      <c r="M7" s="24"/>
      <c r="N7" s="24"/>
      <c r="O7" s="24"/>
      <c r="P7" s="24"/>
      <c r="Q7" s="24"/>
      <c r="R7" s="24"/>
      <c r="S7" s="24"/>
      <c r="T7" s="24"/>
    </row>
    <row r="8" spans="1:21" ht="30.75" thickBot="1" x14ac:dyDescent="0.3">
      <c r="A8" s="41" t="s">
        <v>37</v>
      </c>
      <c r="B8" s="372" t="s">
        <v>149</v>
      </c>
      <c r="C8" s="373"/>
      <c r="D8" s="9" t="s">
        <v>156</v>
      </c>
      <c r="E8" s="42"/>
      <c r="F8" s="24"/>
      <c r="G8" s="24"/>
      <c r="H8" s="24"/>
      <c r="I8" s="24"/>
      <c r="J8" s="24"/>
      <c r="K8" s="24"/>
      <c r="L8" s="24"/>
      <c r="M8" s="24"/>
      <c r="N8" s="24"/>
      <c r="O8" s="24"/>
      <c r="P8" s="24"/>
      <c r="Q8" s="24"/>
      <c r="R8" s="24"/>
      <c r="S8" s="24"/>
      <c r="T8" s="24"/>
    </row>
    <row r="9" spans="1:21" ht="15.75" thickBot="1" x14ac:dyDescent="0.3">
      <c r="A9" s="42"/>
      <c r="B9" s="42"/>
      <c r="C9" s="42"/>
      <c r="D9" s="42"/>
      <c r="E9" s="42"/>
      <c r="F9" s="24"/>
      <c r="G9" s="24"/>
      <c r="H9" s="24"/>
      <c r="I9" s="24"/>
      <c r="J9" s="24"/>
      <c r="K9" s="24"/>
      <c r="L9" s="24"/>
      <c r="M9" s="24"/>
      <c r="N9" s="24"/>
      <c r="O9" s="24"/>
      <c r="P9" s="24"/>
      <c r="Q9" s="24"/>
      <c r="R9" s="24"/>
      <c r="S9" s="24"/>
      <c r="T9" s="24"/>
    </row>
    <row r="10" spans="1:21" ht="27" thickBot="1" x14ac:dyDescent="0.3">
      <c r="A10" s="379" t="s">
        <v>3</v>
      </c>
      <c r="B10" s="380"/>
      <c r="C10" s="380"/>
      <c r="D10" s="380"/>
      <c r="E10" s="380"/>
      <c r="F10" s="380"/>
      <c r="G10" s="381"/>
      <c r="H10" s="390">
        <v>2022</v>
      </c>
      <c r="I10" s="391"/>
      <c r="J10" s="391"/>
      <c r="K10" s="391"/>
      <c r="L10" s="391"/>
      <c r="M10" s="391"/>
      <c r="N10" s="391"/>
      <c r="O10" s="391"/>
      <c r="P10" s="391"/>
      <c r="Q10" s="391"/>
      <c r="R10" s="391"/>
      <c r="S10" s="395"/>
      <c r="T10" s="396" t="s">
        <v>23</v>
      </c>
    </row>
    <row r="11" spans="1:21" ht="51.75" thickBot="1" x14ac:dyDescent="0.3">
      <c r="A11" s="74" t="s">
        <v>20</v>
      </c>
      <c r="B11" s="44" t="s">
        <v>25</v>
      </c>
      <c r="C11" s="45" t="s">
        <v>4</v>
      </c>
      <c r="D11" s="75" t="s">
        <v>5</v>
      </c>
      <c r="E11" s="75" t="s">
        <v>6</v>
      </c>
      <c r="F11" s="45" t="s">
        <v>7</v>
      </c>
      <c r="G11" s="46" t="s">
        <v>8</v>
      </c>
      <c r="H11" s="74" t="s">
        <v>9</v>
      </c>
      <c r="I11" s="75" t="s">
        <v>22</v>
      </c>
      <c r="J11" s="75" t="s">
        <v>10</v>
      </c>
      <c r="K11" s="47" t="s">
        <v>11</v>
      </c>
      <c r="L11" s="47" t="s">
        <v>12</v>
      </c>
      <c r="M11" s="47" t="s">
        <v>13</v>
      </c>
      <c r="N11" s="47" t="s">
        <v>14</v>
      </c>
      <c r="O11" s="47" t="s">
        <v>15</v>
      </c>
      <c r="P11" s="75" t="s">
        <v>16</v>
      </c>
      <c r="Q11" s="47" t="s">
        <v>17</v>
      </c>
      <c r="R11" s="75" t="s">
        <v>18</v>
      </c>
      <c r="S11" s="48" t="s">
        <v>19</v>
      </c>
      <c r="T11" s="397"/>
    </row>
    <row r="12" spans="1:21" ht="25.5" x14ac:dyDescent="0.25">
      <c r="A12" s="539" t="s">
        <v>157</v>
      </c>
      <c r="B12" s="374">
        <v>15163</v>
      </c>
      <c r="C12" s="387" t="s">
        <v>158</v>
      </c>
      <c r="D12" s="387" t="s">
        <v>159</v>
      </c>
      <c r="E12" s="317" t="s">
        <v>160</v>
      </c>
      <c r="F12" s="283" t="s">
        <v>74</v>
      </c>
      <c r="G12" s="284" t="s">
        <v>161</v>
      </c>
      <c r="H12" s="238">
        <v>0</v>
      </c>
      <c r="I12" s="292">
        <v>14</v>
      </c>
      <c r="J12" s="292">
        <v>10</v>
      </c>
      <c r="K12" s="121"/>
      <c r="L12" s="121"/>
      <c r="M12" s="121"/>
      <c r="N12" s="121"/>
      <c r="O12" s="121"/>
      <c r="P12" s="285"/>
      <c r="Q12" s="123"/>
      <c r="R12" s="286"/>
      <c r="S12" s="115"/>
      <c r="T12" s="296">
        <f>SUM(H12:S12)</f>
        <v>24</v>
      </c>
      <c r="U12" s="287"/>
    </row>
    <row r="13" spans="1:21" ht="38.25" x14ac:dyDescent="0.25">
      <c r="A13" s="540"/>
      <c r="B13" s="375"/>
      <c r="C13" s="388"/>
      <c r="D13" s="388"/>
      <c r="E13" s="318" t="s">
        <v>162</v>
      </c>
      <c r="F13" s="281" t="s">
        <v>74</v>
      </c>
      <c r="G13" s="282" t="s">
        <v>161</v>
      </c>
      <c r="H13" s="252">
        <v>0</v>
      </c>
      <c r="I13" s="253">
        <v>1</v>
      </c>
      <c r="J13" s="253">
        <v>10</v>
      </c>
      <c r="K13" s="122"/>
      <c r="L13" s="122"/>
      <c r="M13" s="122"/>
      <c r="N13" s="122"/>
      <c r="O13" s="122"/>
      <c r="P13" s="122"/>
      <c r="Q13" s="124"/>
      <c r="R13" s="125"/>
      <c r="S13" s="26"/>
      <c r="T13" s="296">
        <f>SUM(H13:S13)</f>
        <v>11</v>
      </c>
      <c r="U13" s="287"/>
    </row>
    <row r="14" spans="1:21" ht="73.5" customHeight="1" thickBot="1" x14ac:dyDescent="0.3">
      <c r="A14" s="541"/>
      <c r="B14" s="438"/>
      <c r="C14" s="542"/>
      <c r="D14" s="389"/>
      <c r="E14" s="319" t="s">
        <v>163</v>
      </c>
      <c r="F14" s="291" t="s">
        <v>74</v>
      </c>
      <c r="G14" s="290" t="s">
        <v>161</v>
      </c>
      <c r="H14" s="293">
        <v>0</v>
      </c>
      <c r="I14" s="294">
        <v>2</v>
      </c>
      <c r="J14" s="295">
        <v>5</v>
      </c>
      <c r="K14" s="289"/>
      <c r="L14" s="289"/>
      <c r="M14" s="289"/>
      <c r="N14" s="289"/>
      <c r="O14" s="289"/>
      <c r="P14" s="289"/>
      <c r="Q14" s="289"/>
      <c r="R14" s="113"/>
      <c r="S14" s="288"/>
      <c r="T14" s="297">
        <f>SUM(H14:S14)</f>
        <v>7</v>
      </c>
      <c r="U14" s="287"/>
    </row>
    <row r="15" spans="1:21" x14ac:dyDescent="0.25">
      <c r="A15" s="64"/>
      <c r="B15" s="64"/>
      <c r="C15" s="64"/>
      <c r="E15" s="64"/>
      <c r="J15" s="64"/>
      <c r="K15" s="64"/>
      <c r="L15" s="64"/>
      <c r="M15" s="64"/>
      <c r="N15" s="64"/>
      <c r="O15" s="64"/>
      <c r="P15" s="64"/>
      <c r="Q15" s="64"/>
      <c r="S15" s="64"/>
    </row>
  </sheetData>
  <mergeCells count="13">
    <mergeCell ref="A1:T1"/>
    <mergeCell ref="A2:T2"/>
    <mergeCell ref="A3:T3"/>
    <mergeCell ref="A6:D6"/>
    <mergeCell ref="B7:C7"/>
    <mergeCell ref="B8:C8"/>
    <mergeCell ref="A10:G10"/>
    <mergeCell ref="H10:S10"/>
    <mergeCell ref="T10:T11"/>
    <mergeCell ref="A12:A14"/>
    <mergeCell ref="B12:B14"/>
    <mergeCell ref="C12:C14"/>
    <mergeCell ref="D12:D14"/>
  </mergeCells>
  <pageMargins left="0.7" right="0.7" top="0.75" bottom="0.75" header="0.3" footer="0.3"/>
  <pageSetup scale="6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opLeftCell="A10" workbookViewId="0">
      <selection activeCell="X12" sqref="X12"/>
    </sheetView>
  </sheetViews>
  <sheetFormatPr baseColWidth="10" defaultRowHeight="11.25" x14ac:dyDescent="0.25"/>
  <cols>
    <col min="1" max="1" width="19.28515625" style="1" customWidth="1"/>
    <col min="2" max="2" width="9" style="1" customWidth="1"/>
    <col min="3" max="3" width="13.28515625" style="1" customWidth="1"/>
    <col min="4" max="4" width="22.5703125" style="1" customWidth="1"/>
    <col min="5" max="5" width="23.140625" style="1" customWidth="1"/>
    <col min="6" max="6" width="7.42578125" style="1" customWidth="1"/>
    <col min="7" max="7" width="12.28515625" style="1" customWidth="1"/>
    <col min="8" max="9" width="18" style="1" hidden="1" customWidth="1"/>
    <col min="10" max="10" width="4.85546875" style="1" hidden="1" customWidth="1"/>
    <col min="11" max="11" width="7.5703125" style="1" hidden="1" customWidth="1"/>
    <col min="12" max="14" width="8.7109375" style="1" customWidth="1"/>
    <col min="15" max="19" width="8.7109375" style="1" hidden="1" customWidth="1"/>
    <col min="20" max="23" width="10.140625" style="1" hidden="1" customWidth="1"/>
    <col min="24" max="24" width="9.5703125" style="1" customWidth="1"/>
    <col min="25" max="32" width="20.85546875" style="1" customWidth="1"/>
    <col min="33" max="16384" width="11.42578125" style="1"/>
  </cols>
  <sheetData>
    <row r="1" spans="1:26" x14ac:dyDescent="0.25">
      <c r="A1" s="551" t="s">
        <v>30</v>
      </c>
      <c r="B1" s="551"/>
      <c r="C1" s="551"/>
      <c r="D1" s="551"/>
      <c r="E1" s="551"/>
      <c r="F1" s="551"/>
      <c r="G1" s="551"/>
      <c r="H1" s="551"/>
      <c r="I1" s="551"/>
      <c r="J1" s="551"/>
      <c r="K1" s="551"/>
      <c r="L1" s="551"/>
      <c r="M1" s="551"/>
      <c r="N1" s="551"/>
      <c r="O1" s="551"/>
      <c r="P1" s="551"/>
      <c r="Q1" s="551"/>
      <c r="R1" s="551"/>
      <c r="S1" s="551"/>
      <c r="T1" s="551"/>
      <c r="U1" s="551"/>
      <c r="V1" s="551"/>
      <c r="W1" s="551"/>
      <c r="X1" s="551"/>
    </row>
    <row r="2" spans="1:26" x14ac:dyDescent="0.25">
      <c r="A2" s="551" t="s">
        <v>24</v>
      </c>
      <c r="B2" s="551"/>
      <c r="C2" s="551"/>
      <c r="D2" s="551"/>
      <c r="E2" s="551"/>
      <c r="F2" s="551"/>
      <c r="G2" s="551"/>
      <c r="H2" s="551"/>
      <c r="I2" s="551"/>
      <c r="J2" s="551"/>
      <c r="K2" s="551"/>
      <c r="L2" s="551"/>
      <c r="M2" s="551"/>
      <c r="N2" s="551"/>
      <c r="O2" s="551"/>
      <c r="P2" s="551"/>
      <c r="Q2" s="551"/>
      <c r="R2" s="551"/>
      <c r="S2" s="551"/>
      <c r="T2" s="551"/>
      <c r="U2" s="551"/>
      <c r="V2" s="551"/>
      <c r="W2" s="551"/>
      <c r="X2" s="551"/>
      <c r="Y2" s="17"/>
    </row>
    <row r="3" spans="1:26" x14ac:dyDescent="0.25">
      <c r="A3" s="551" t="s">
        <v>21</v>
      </c>
      <c r="B3" s="551"/>
      <c r="C3" s="551"/>
      <c r="D3" s="551"/>
      <c r="E3" s="551"/>
      <c r="F3" s="551"/>
      <c r="G3" s="551"/>
      <c r="H3" s="551"/>
      <c r="I3" s="551"/>
      <c r="J3" s="551"/>
      <c r="K3" s="551"/>
      <c r="L3" s="551"/>
      <c r="M3" s="551"/>
      <c r="N3" s="551"/>
      <c r="O3" s="551"/>
      <c r="P3" s="551"/>
      <c r="Q3" s="551"/>
      <c r="R3" s="551"/>
      <c r="S3" s="551"/>
      <c r="T3" s="551"/>
      <c r="U3" s="551"/>
      <c r="V3" s="551"/>
      <c r="W3" s="551"/>
      <c r="X3" s="551"/>
      <c r="Y3" s="17"/>
    </row>
    <row r="4" spans="1:26" x14ac:dyDescent="0.25">
      <c r="A4" s="17"/>
      <c r="B4" s="17"/>
      <c r="C4" s="17"/>
      <c r="D4" s="17"/>
      <c r="E4" s="17"/>
      <c r="F4" s="17"/>
      <c r="G4" s="17"/>
      <c r="H4" s="17"/>
      <c r="I4" s="17"/>
      <c r="J4" s="17"/>
      <c r="K4" s="17"/>
      <c r="L4" s="17"/>
      <c r="M4" s="17"/>
      <c r="N4" s="17"/>
      <c r="O4" s="17"/>
      <c r="P4" s="17"/>
      <c r="Q4" s="17"/>
      <c r="R4" s="17"/>
      <c r="S4" s="17"/>
      <c r="T4" s="17"/>
      <c r="U4" s="17"/>
      <c r="V4" s="17"/>
      <c r="W4" s="17"/>
      <c r="X4" s="17"/>
      <c r="Y4" s="17"/>
    </row>
    <row r="5" spans="1:26" ht="12" thickBot="1" x14ac:dyDescent="0.25">
      <c r="F5" s="3"/>
    </row>
    <row r="6" spans="1:26" x14ac:dyDescent="0.25">
      <c r="A6" s="552" t="s">
        <v>0</v>
      </c>
      <c r="B6" s="553"/>
      <c r="C6" s="554"/>
      <c r="D6" s="555"/>
      <c r="E6" s="4"/>
    </row>
    <row r="7" spans="1:26" ht="22.5" x14ac:dyDescent="0.25">
      <c r="A7" s="261" t="s">
        <v>1</v>
      </c>
      <c r="B7" s="556" t="s">
        <v>2</v>
      </c>
      <c r="C7" s="557"/>
      <c r="D7" s="262" t="s">
        <v>26</v>
      </c>
      <c r="E7" s="4"/>
    </row>
    <row r="8" spans="1:26" ht="29.25" customHeight="1" thickBot="1" x14ac:dyDescent="0.3">
      <c r="A8" s="263" t="s">
        <v>49</v>
      </c>
      <c r="B8" s="558" t="s">
        <v>149</v>
      </c>
      <c r="C8" s="559"/>
      <c r="D8" s="264" t="s">
        <v>150</v>
      </c>
      <c r="E8" s="15"/>
    </row>
    <row r="9" spans="1:26" ht="12" thickBot="1" x14ac:dyDescent="0.3">
      <c r="A9" s="15"/>
      <c r="B9" s="15"/>
      <c r="C9" s="15"/>
      <c r="D9" s="15"/>
      <c r="E9" s="15"/>
    </row>
    <row r="10" spans="1:26" ht="12" thickBot="1" x14ac:dyDescent="0.3">
      <c r="A10" s="543" t="s">
        <v>3</v>
      </c>
      <c r="B10" s="544"/>
      <c r="C10" s="544"/>
      <c r="D10" s="544"/>
      <c r="E10" s="544"/>
      <c r="F10" s="544"/>
      <c r="G10" s="545"/>
      <c r="H10" s="546">
        <v>2018</v>
      </c>
      <c r="I10" s="546"/>
      <c r="J10" s="546"/>
      <c r="K10" s="547"/>
      <c r="L10" s="548">
        <v>2022</v>
      </c>
      <c r="M10" s="546"/>
      <c r="N10" s="546"/>
      <c r="O10" s="546"/>
      <c r="P10" s="546"/>
      <c r="Q10" s="546"/>
      <c r="R10" s="546"/>
      <c r="S10" s="547"/>
      <c r="T10" s="8"/>
      <c r="U10" s="8"/>
      <c r="V10" s="8"/>
      <c r="W10" s="8"/>
      <c r="X10" s="549" t="s">
        <v>23</v>
      </c>
    </row>
    <row r="11" spans="1:26" ht="34.5" thickBot="1" x14ac:dyDescent="0.3">
      <c r="A11" s="265" t="s">
        <v>20</v>
      </c>
      <c r="B11" s="266" t="s">
        <v>25</v>
      </c>
      <c r="C11" s="267" t="s">
        <v>4</v>
      </c>
      <c r="D11" s="267" t="s">
        <v>5</v>
      </c>
      <c r="E11" s="267" t="s">
        <v>6</v>
      </c>
      <c r="F11" s="267" t="s">
        <v>7</v>
      </c>
      <c r="G11" s="268" t="s">
        <v>8</v>
      </c>
      <c r="H11" s="269" t="s">
        <v>16</v>
      </c>
      <c r="I11" s="270" t="s">
        <v>17</v>
      </c>
      <c r="J11" s="270" t="s">
        <v>18</v>
      </c>
      <c r="K11" s="270" t="s">
        <v>19</v>
      </c>
      <c r="L11" s="270" t="s">
        <v>9</v>
      </c>
      <c r="M11" s="270" t="s">
        <v>22</v>
      </c>
      <c r="N11" s="270" t="s">
        <v>10</v>
      </c>
      <c r="O11" s="270" t="s">
        <v>11</v>
      </c>
      <c r="P11" s="270" t="s">
        <v>12</v>
      </c>
      <c r="Q11" s="270" t="s">
        <v>13</v>
      </c>
      <c r="R11" s="270" t="s">
        <v>14</v>
      </c>
      <c r="S11" s="270" t="s">
        <v>15</v>
      </c>
      <c r="T11" s="270" t="s">
        <v>16</v>
      </c>
      <c r="U11" s="270" t="s">
        <v>17</v>
      </c>
      <c r="V11" s="270" t="s">
        <v>18</v>
      </c>
      <c r="W11" s="270" t="s">
        <v>19</v>
      </c>
      <c r="X11" s="550"/>
    </row>
    <row r="12" spans="1:26" ht="120.75" customHeight="1" x14ac:dyDescent="0.25">
      <c r="A12" s="271" t="s">
        <v>151</v>
      </c>
      <c r="B12" s="272">
        <v>15220</v>
      </c>
      <c r="C12" s="272" t="s">
        <v>152</v>
      </c>
      <c r="D12" s="271" t="s">
        <v>153</v>
      </c>
      <c r="E12" s="271" t="s">
        <v>154</v>
      </c>
      <c r="F12" s="241">
        <v>12</v>
      </c>
      <c r="G12" s="273" t="s">
        <v>155</v>
      </c>
      <c r="H12" s="274"/>
      <c r="I12" s="275"/>
      <c r="J12" s="275"/>
      <c r="K12" s="276"/>
      <c r="L12" s="241">
        <v>1</v>
      </c>
      <c r="M12" s="241">
        <v>1</v>
      </c>
      <c r="N12" s="241">
        <v>1</v>
      </c>
      <c r="O12" s="241"/>
      <c r="P12" s="241"/>
      <c r="Q12" s="241"/>
      <c r="R12" s="241"/>
      <c r="S12" s="241"/>
      <c r="T12" s="241"/>
      <c r="U12" s="241"/>
      <c r="V12" s="241"/>
      <c r="W12" s="241"/>
      <c r="X12" s="277">
        <f>SUM(L12:W12)</f>
        <v>3</v>
      </c>
      <c r="Y12" s="278"/>
      <c r="Z12" s="279"/>
    </row>
  </sheetData>
  <mergeCells count="10">
    <mergeCell ref="A10:G10"/>
    <mergeCell ref="H10:K10"/>
    <mergeCell ref="L10:S10"/>
    <mergeCell ref="X10:X11"/>
    <mergeCell ref="A1:X1"/>
    <mergeCell ref="A2:X2"/>
    <mergeCell ref="A3:X3"/>
    <mergeCell ref="A6:D6"/>
    <mergeCell ref="B7:C7"/>
    <mergeCell ref="B8:C8"/>
  </mergeCells>
  <pageMargins left="0.62" right="0.31496062992125984" top="0.74803149606299213" bottom="0.74803149606299213" header="0.31496062992125984" footer="0.31496062992125984"/>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tabSelected="1" workbookViewId="0">
      <selection activeCell="A3" sqref="A3:T3"/>
    </sheetView>
  </sheetViews>
  <sheetFormatPr baseColWidth="10" defaultRowHeight="15" x14ac:dyDescent="0.25"/>
  <cols>
    <col min="1" max="1" width="27.7109375" style="24" customWidth="1"/>
    <col min="2" max="2" width="11.7109375" style="24" customWidth="1"/>
    <col min="3" max="3" width="21.28515625" style="24" customWidth="1"/>
    <col min="4" max="4" width="37.7109375" style="24" customWidth="1"/>
    <col min="5" max="5" width="23.140625" style="24" customWidth="1"/>
    <col min="6" max="6" width="20.42578125" style="24" customWidth="1"/>
    <col min="7" max="7" width="21.5703125" style="24" bestFit="1" customWidth="1"/>
    <col min="8" max="8" width="16.140625" style="24" customWidth="1"/>
    <col min="9" max="9" width="17.42578125" style="24" bestFit="1" customWidth="1"/>
    <col min="10" max="10" width="15.42578125" style="24" bestFit="1" customWidth="1"/>
    <col min="11" max="11" width="14.5703125" style="24" hidden="1" customWidth="1"/>
    <col min="12" max="12" width="15.42578125" style="24" hidden="1" customWidth="1"/>
    <col min="13" max="13" width="15.85546875" style="24" hidden="1" customWidth="1"/>
    <col min="14" max="18" width="13.7109375" style="24" hidden="1" customWidth="1"/>
    <col min="19" max="19" width="13.42578125" style="24" hidden="1" customWidth="1"/>
    <col min="20" max="20" width="22.7109375" style="24" customWidth="1"/>
    <col min="21" max="28" width="20.85546875" style="24" customWidth="1"/>
    <col min="29" max="16384" width="11.42578125" style="24"/>
  </cols>
  <sheetData>
    <row r="1" spans="1:22" ht="26.25" x14ac:dyDescent="0.25">
      <c r="A1" s="365" t="s">
        <v>30</v>
      </c>
      <c r="B1" s="365"/>
      <c r="C1" s="365"/>
      <c r="D1" s="365"/>
      <c r="E1" s="365"/>
      <c r="F1" s="365"/>
      <c r="G1" s="365"/>
      <c r="H1" s="365"/>
      <c r="I1" s="365"/>
      <c r="J1" s="365"/>
      <c r="K1" s="365"/>
      <c r="L1" s="365"/>
      <c r="M1" s="365"/>
      <c r="N1" s="365"/>
      <c r="O1" s="365"/>
      <c r="P1" s="365"/>
      <c r="Q1" s="365"/>
      <c r="R1" s="365"/>
      <c r="S1" s="365"/>
      <c r="T1" s="365"/>
    </row>
    <row r="2" spans="1:22" ht="26.25" x14ac:dyDescent="0.25">
      <c r="A2" s="365" t="s">
        <v>24</v>
      </c>
      <c r="B2" s="365"/>
      <c r="C2" s="365"/>
      <c r="D2" s="365"/>
      <c r="E2" s="365"/>
      <c r="F2" s="365"/>
      <c r="G2" s="365"/>
      <c r="H2" s="365"/>
      <c r="I2" s="365"/>
      <c r="J2" s="365"/>
      <c r="K2" s="365"/>
      <c r="L2" s="365"/>
      <c r="M2" s="365"/>
      <c r="N2" s="365"/>
      <c r="O2" s="365"/>
      <c r="P2" s="365"/>
      <c r="Q2" s="365"/>
      <c r="R2" s="365"/>
      <c r="S2" s="365"/>
      <c r="T2" s="365"/>
      <c r="U2" s="38"/>
    </row>
    <row r="3" spans="1:22" ht="26.25" x14ac:dyDescent="0.25">
      <c r="A3" s="365" t="s">
        <v>21</v>
      </c>
      <c r="B3" s="365"/>
      <c r="C3" s="365"/>
      <c r="D3" s="365"/>
      <c r="E3" s="365"/>
      <c r="F3" s="365"/>
      <c r="G3" s="365"/>
      <c r="H3" s="365"/>
      <c r="I3" s="365"/>
      <c r="J3" s="365"/>
      <c r="K3" s="365"/>
      <c r="L3" s="365"/>
      <c r="M3" s="365"/>
      <c r="N3" s="365"/>
      <c r="O3" s="365"/>
      <c r="P3" s="365"/>
      <c r="Q3" s="365"/>
      <c r="R3" s="365"/>
      <c r="S3" s="365"/>
      <c r="T3" s="365"/>
      <c r="U3" s="38"/>
    </row>
    <row r="4" spans="1:22" ht="18.75" x14ac:dyDescent="0.25">
      <c r="A4" s="38"/>
      <c r="B4" s="38"/>
      <c r="C4" s="38"/>
      <c r="D4" s="38"/>
      <c r="E4" s="38"/>
      <c r="F4" s="38"/>
      <c r="G4" s="38"/>
      <c r="H4" s="38"/>
      <c r="I4" s="38"/>
      <c r="J4" s="38"/>
      <c r="K4" s="38"/>
      <c r="L4" s="38"/>
      <c r="M4" s="38"/>
      <c r="N4" s="38"/>
      <c r="O4" s="38"/>
      <c r="P4" s="38"/>
      <c r="Q4" s="38"/>
      <c r="R4" s="38"/>
      <c r="S4" s="38"/>
      <c r="T4" s="38"/>
      <c r="U4" s="38"/>
    </row>
    <row r="5" spans="1:22" ht="15.75" thickBot="1" x14ac:dyDescent="0.3"/>
    <row r="6" spans="1:22" x14ac:dyDescent="0.25">
      <c r="A6" s="366" t="s">
        <v>0</v>
      </c>
      <c r="B6" s="367"/>
      <c r="C6" s="368"/>
      <c r="D6" s="369"/>
      <c r="E6" s="39"/>
    </row>
    <row r="7" spans="1:22" x14ac:dyDescent="0.25">
      <c r="A7" s="18" t="s">
        <v>1</v>
      </c>
      <c r="B7" s="370" t="s">
        <v>2</v>
      </c>
      <c r="C7" s="371"/>
      <c r="D7" s="19" t="s">
        <v>26</v>
      </c>
      <c r="E7" s="39"/>
    </row>
    <row r="8" spans="1:22" ht="30.75" thickBot="1" x14ac:dyDescent="0.3">
      <c r="A8" s="41" t="s">
        <v>126</v>
      </c>
      <c r="B8" s="372" t="s">
        <v>28</v>
      </c>
      <c r="C8" s="373"/>
      <c r="D8" s="9" t="s">
        <v>127</v>
      </c>
      <c r="E8" s="42"/>
    </row>
    <row r="9" spans="1:22" ht="15.75" thickBot="1" x14ac:dyDescent="0.3">
      <c r="A9" s="42"/>
      <c r="B9" s="42"/>
      <c r="C9" s="42"/>
      <c r="D9" s="42"/>
      <c r="E9" s="42"/>
    </row>
    <row r="10" spans="1:22" ht="27" thickBot="1" x14ac:dyDescent="0.3">
      <c r="A10" s="379" t="s">
        <v>3</v>
      </c>
      <c r="B10" s="380"/>
      <c r="C10" s="380"/>
      <c r="D10" s="380"/>
      <c r="E10" s="380"/>
      <c r="F10" s="380"/>
      <c r="G10" s="381"/>
      <c r="H10" s="390">
        <v>2022</v>
      </c>
      <c r="I10" s="391"/>
      <c r="J10" s="391"/>
      <c r="K10" s="391"/>
      <c r="L10" s="391"/>
      <c r="M10" s="391"/>
      <c r="N10" s="391"/>
      <c r="O10" s="391"/>
      <c r="P10" s="391"/>
      <c r="Q10" s="391"/>
      <c r="R10" s="391"/>
      <c r="S10" s="391"/>
      <c r="T10" s="392" t="s">
        <v>23</v>
      </c>
    </row>
    <row r="11" spans="1:22" ht="39" thickBot="1" x14ac:dyDescent="0.3">
      <c r="A11" s="110" t="s">
        <v>20</v>
      </c>
      <c r="B11" s="97" t="s">
        <v>25</v>
      </c>
      <c r="C11" s="95" t="s">
        <v>4</v>
      </c>
      <c r="D11" s="95" t="s">
        <v>5</v>
      </c>
      <c r="E11" s="210" t="s">
        <v>6</v>
      </c>
      <c r="F11" s="210" t="s">
        <v>7</v>
      </c>
      <c r="G11" s="212" t="s">
        <v>8</v>
      </c>
      <c r="H11" s="227" t="s">
        <v>9</v>
      </c>
      <c r="I11" s="211" t="s">
        <v>22</v>
      </c>
      <c r="J11" s="211" t="s">
        <v>10</v>
      </c>
      <c r="K11" s="211" t="s">
        <v>11</v>
      </c>
      <c r="L11" s="211" t="s">
        <v>12</v>
      </c>
      <c r="M11" s="211" t="s">
        <v>13</v>
      </c>
      <c r="N11" s="211" t="s">
        <v>14</v>
      </c>
      <c r="O11" s="213" t="s">
        <v>15</v>
      </c>
      <c r="P11" s="211" t="s">
        <v>16</v>
      </c>
      <c r="Q11" s="213" t="s">
        <v>17</v>
      </c>
      <c r="R11" s="213" t="s">
        <v>18</v>
      </c>
      <c r="S11" s="213" t="s">
        <v>19</v>
      </c>
      <c r="T11" s="393"/>
    </row>
    <row r="12" spans="1:22" ht="120" customHeight="1" x14ac:dyDescent="0.25">
      <c r="A12" s="394" t="s">
        <v>128</v>
      </c>
      <c r="B12" s="374">
        <v>15305</v>
      </c>
      <c r="C12" s="374" t="s">
        <v>129</v>
      </c>
      <c r="D12" s="374" t="s">
        <v>130</v>
      </c>
      <c r="E12" s="130" t="s">
        <v>131</v>
      </c>
      <c r="F12" s="214">
        <v>783960288</v>
      </c>
      <c r="G12" s="229" t="s">
        <v>56</v>
      </c>
      <c r="H12" s="242">
        <v>441119513.13</v>
      </c>
      <c r="I12" s="214">
        <v>95745409.549999997</v>
      </c>
      <c r="J12" s="214">
        <v>45525421.799999997</v>
      </c>
      <c r="K12" s="215"/>
      <c r="L12" s="215"/>
      <c r="M12" s="215"/>
      <c r="N12" s="216"/>
      <c r="O12" s="216"/>
      <c r="P12" s="216"/>
      <c r="Q12" s="217"/>
      <c r="R12" s="218"/>
      <c r="S12" s="218"/>
      <c r="T12" s="224">
        <f>H12+I12+J12+K12+L12+M12+N12+O12+P12+Q12+R12+S12</f>
        <v>582390344.48000002</v>
      </c>
      <c r="U12" s="197"/>
      <c r="V12" s="198"/>
    </row>
    <row r="13" spans="1:22" s="42" customFormat="1" ht="89.25" x14ac:dyDescent="0.25">
      <c r="A13" s="385"/>
      <c r="B13" s="375"/>
      <c r="C13" s="375"/>
      <c r="D13" s="375"/>
      <c r="E13" s="199" t="s">
        <v>132</v>
      </c>
      <c r="F13" s="194">
        <v>823798777</v>
      </c>
      <c r="G13" s="127" t="s">
        <v>56</v>
      </c>
      <c r="H13" s="244">
        <v>87912980.329999998</v>
      </c>
      <c r="I13" s="194">
        <v>49698744.329999998</v>
      </c>
      <c r="J13" s="194">
        <v>64189169.329999998</v>
      </c>
      <c r="K13" s="195"/>
      <c r="L13" s="195"/>
      <c r="M13" s="195"/>
      <c r="N13" s="195"/>
      <c r="O13" s="195"/>
      <c r="P13" s="195"/>
      <c r="Q13" s="196"/>
      <c r="R13" s="196"/>
      <c r="S13" s="221"/>
      <c r="T13" s="225">
        <f>H13+I13+J13+K13+L13+M13+N13+O13+P13+Q13+R13+S13</f>
        <v>201800893.99000001</v>
      </c>
      <c r="U13" s="200"/>
      <c r="V13" s="201"/>
    </row>
    <row r="14" spans="1:22" s="42" customFormat="1" ht="63.75" x14ac:dyDescent="0.25">
      <c r="A14" s="385"/>
      <c r="B14" s="375">
        <v>15313</v>
      </c>
      <c r="C14" s="375" t="s">
        <v>133</v>
      </c>
      <c r="D14" s="375" t="s">
        <v>134</v>
      </c>
      <c r="E14" s="199" t="s">
        <v>135</v>
      </c>
      <c r="F14" s="202">
        <v>1</v>
      </c>
      <c r="G14" s="127" t="s">
        <v>136</v>
      </c>
      <c r="H14" s="228">
        <v>0</v>
      </c>
      <c r="I14" s="202">
        <v>0</v>
      </c>
      <c r="J14" s="202">
        <v>0</v>
      </c>
      <c r="K14" s="202"/>
      <c r="L14" s="202"/>
      <c r="M14" s="202"/>
      <c r="N14" s="202"/>
      <c r="O14" s="202"/>
      <c r="P14" s="202"/>
      <c r="Q14" s="202"/>
      <c r="R14" s="202"/>
      <c r="S14" s="222"/>
      <c r="T14" s="225">
        <f>H14+I14+J14+K14+L14+M14+N14+O14+P14+Q14+R14+S14</f>
        <v>0</v>
      </c>
      <c r="U14" s="200"/>
      <c r="V14" s="201"/>
    </row>
    <row r="15" spans="1:22" s="42" customFormat="1" ht="39" thickBot="1" x14ac:dyDescent="0.3">
      <c r="A15" s="386"/>
      <c r="B15" s="376"/>
      <c r="C15" s="376"/>
      <c r="D15" s="376"/>
      <c r="E15" s="131" t="s">
        <v>137</v>
      </c>
      <c r="F15" s="219">
        <v>9000000</v>
      </c>
      <c r="G15" s="134" t="s">
        <v>56</v>
      </c>
      <c r="H15" s="243">
        <v>8664449</v>
      </c>
      <c r="I15" s="220">
        <v>945533</v>
      </c>
      <c r="J15" s="219">
        <v>546120</v>
      </c>
      <c r="K15" s="219"/>
      <c r="L15" s="219"/>
      <c r="M15" s="219"/>
      <c r="N15" s="68"/>
      <c r="O15" s="68"/>
      <c r="P15" s="68"/>
      <c r="Q15" s="69"/>
      <c r="R15" s="69"/>
      <c r="S15" s="223"/>
      <c r="T15" s="226">
        <f>SUM(H15:S15)</f>
        <v>10156102</v>
      </c>
      <c r="U15" s="200"/>
      <c r="V15" s="201"/>
    </row>
    <row r="16" spans="1:22" s="42" customFormat="1" x14ac:dyDescent="0.25">
      <c r="A16" s="10"/>
      <c r="B16" s="10"/>
      <c r="C16" s="10"/>
      <c r="D16" s="10"/>
      <c r="E16" s="10"/>
      <c r="F16" s="203"/>
      <c r="G16" s="203"/>
      <c r="H16" s="204"/>
      <c r="I16" s="205"/>
      <c r="J16" s="205"/>
      <c r="K16" s="205"/>
      <c r="L16" s="205"/>
      <c r="M16" s="206"/>
      <c r="N16" s="207"/>
      <c r="O16" s="207"/>
      <c r="P16" s="207"/>
      <c r="Q16" s="207"/>
      <c r="R16" s="207"/>
      <c r="S16" s="207"/>
      <c r="T16" s="208"/>
    </row>
    <row r="17" spans="1:20" s="42" customFormat="1" x14ac:dyDescent="0.25">
      <c r="A17" s="10"/>
      <c r="B17" s="10"/>
      <c r="C17" s="10"/>
      <c r="D17" s="10"/>
      <c r="E17" s="10"/>
      <c r="F17" s="203"/>
      <c r="G17" s="203"/>
      <c r="H17" s="230"/>
      <c r="I17" s="231"/>
      <c r="J17" s="231"/>
      <c r="K17" s="205"/>
      <c r="L17" s="205"/>
      <c r="M17" s="206"/>
      <c r="N17" s="207"/>
      <c r="O17" s="207"/>
      <c r="P17" s="207"/>
      <c r="Q17" s="207"/>
      <c r="R17" s="207"/>
      <c r="S17" s="207"/>
      <c r="T17" s="208"/>
    </row>
    <row r="18" spans="1:20" s="42" customFormat="1" x14ac:dyDescent="0.25">
      <c r="A18" s="10"/>
      <c r="B18" s="10"/>
      <c r="C18" s="10"/>
      <c r="D18" s="10"/>
      <c r="E18" s="10"/>
      <c r="F18" s="203"/>
      <c r="G18" s="203"/>
      <c r="H18" s="204"/>
      <c r="I18" s="205"/>
      <c r="J18" s="205"/>
      <c r="K18" s="205"/>
      <c r="L18" s="205"/>
      <c r="M18" s="206"/>
      <c r="N18" s="207"/>
      <c r="O18" s="207"/>
      <c r="P18" s="207"/>
      <c r="Q18" s="207"/>
      <c r="R18" s="207"/>
      <c r="S18" s="207"/>
      <c r="T18" s="208"/>
    </row>
    <row r="19" spans="1:20" s="42" customFormat="1" x14ac:dyDescent="0.25">
      <c r="A19" s="10"/>
      <c r="B19" s="10"/>
      <c r="C19" s="10"/>
      <c r="D19" s="10"/>
      <c r="E19" s="10"/>
      <c r="F19" s="203"/>
      <c r="G19" s="203"/>
      <c r="H19" s="204"/>
      <c r="I19" s="205"/>
      <c r="J19" s="205"/>
      <c r="K19" s="205"/>
      <c r="L19" s="205"/>
      <c r="M19" s="206"/>
      <c r="N19" s="207"/>
      <c r="O19" s="207"/>
      <c r="P19" s="207"/>
      <c r="Q19" s="207"/>
      <c r="R19" s="207"/>
      <c r="S19" s="207"/>
      <c r="T19" s="208"/>
    </row>
    <row r="20" spans="1:20" s="42" customFormat="1" x14ac:dyDescent="0.25">
      <c r="A20" s="10"/>
      <c r="B20" s="10"/>
      <c r="C20" s="10"/>
      <c r="D20" s="10"/>
      <c r="E20" s="10"/>
      <c r="F20" s="203"/>
      <c r="G20" s="203"/>
      <c r="H20" s="204"/>
      <c r="I20" s="205"/>
      <c r="J20" s="205"/>
      <c r="K20" s="205"/>
      <c r="L20" s="205"/>
      <c r="M20" s="206"/>
      <c r="N20" s="207"/>
      <c r="O20" s="207"/>
      <c r="P20" s="207"/>
      <c r="Q20" s="207"/>
      <c r="R20" s="207"/>
      <c r="S20" s="207"/>
      <c r="T20" s="208"/>
    </row>
    <row r="21" spans="1:20" s="42" customFormat="1" x14ac:dyDescent="0.25">
      <c r="F21" s="209"/>
      <c r="G21" s="209"/>
      <c r="H21" s="204"/>
      <c r="I21" s="205"/>
      <c r="J21" s="205"/>
      <c r="K21" s="205"/>
      <c r="L21" s="205"/>
      <c r="M21" s="206"/>
      <c r="N21" s="207"/>
      <c r="O21" s="207"/>
      <c r="P21" s="207"/>
      <c r="Q21" s="207"/>
      <c r="R21" s="207"/>
      <c r="S21" s="207"/>
      <c r="T21" s="208"/>
    </row>
    <row r="22" spans="1:20" s="42" customFormat="1" x14ac:dyDescent="0.25">
      <c r="F22" s="209"/>
      <c r="G22" s="209"/>
      <c r="H22" s="204"/>
      <c r="I22" s="205"/>
      <c r="J22" s="205"/>
      <c r="K22" s="205"/>
      <c r="L22" s="205"/>
      <c r="M22" s="206"/>
      <c r="N22" s="207"/>
      <c r="O22" s="207"/>
      <c r="P22" s="207"/>
      <c r="Q22" s="207"/>
      <c r="R22" s="207"/>
      <c r="S22" s="207"/>
      <c r="T22" s="208"/>
    </row>
    <row r="23" spans="1:20" s="42" customFormat="1" x14ac:dyDescent="0.25">
      <c r="F23" s="209"/>
      <c r="G23" s="209"/>
      <c r="H23" s="204"/>
      <c r="I23" s="205"/>
      <c r="J23" s="205"/>
      <c r="K23" s="205"/>
      <c r="L23" s="205"/>
      <c r="M23" s="206"/>
      <c r="N23" s="207"/>
      <c r="O23" s="207"/>
      <c r="P23" s="207"/>
      <c r="Q23" s="207"/>
      <c r="R23" s="207"/>
      <c r="S23" s="207"/>
      <c r="T23" s="208"/>
    </row>
    <row r="24" spans="1:20" s="42" customFormat="1" x14ac:dyDescent="0.25">
      <c r="F24" s="209"/>
      <c r="G24" s="209"/>
      <c r="H24" s="204"/>
      <c r="I24" s="205"/>
      <c r="J24" s="205"/>
      <c r="K24" s="205"/>
      <c r="L24" s="205"/>
      <c r="M24" s="206"/>
      <c r="N24" s="207"/>
      <c r="O24" s="207"/>
      <c r="P24" s="207"/>
      <c r="Q24" s="207"/>
      <c r="R24" s="207"/>
      <c r="S24" s="207"/>
      <c r="T24" s="208"/>
    </row>
    <row r="25" spans="1:20" s="42" customFormat="1" x14ac:dyDescent="0.25">
      <c r="F25" s="209"/>
      <c r="G25" s="209"/>
      <c r="H25" s="204"/>
      <c r="I25" s="205"/>
      <c r="J25" s="205"/>
      <c r="K25" s="205"/>
      <c r="L25" s="205"/>
      <c r="M25" s="206"/>
      <c r="N25" s="207"/>
      <c r="O25" s="207"/>
      <c r="P25" s="207"/>
      <c r="Q25" s="207"/>
      <c r="R25" s="207"/>
      <c r="S25" s="207"/>
      <c r="T25" s="208"/>
    </row>
    <row r="26" spans="1:20" s="42" customFormat="1" x14ac:dyDescent="0.25">
      <c r="F26" s="209"/>
      <c r="G26" s="209"/>
      <c r="H26" s="204"/>
      <c r="I26" s="205"/>
      <c r="J26" s="205"/>
      <c r="K26" s="205"/>
      <c r="L26" s="205"/>
      <c r="M26" s="206"/>
      <c r="N26" s="207"/>
      <c r="O26" s="207"/>
      <c r="P26" s="207"/>
      <c r="Q26" s="207"/>
      <c r="R26" s="207"/>
      <c r="S26" s="207"/>
      <c r="T26" s="208"/>
    </row>
    <row r="27" spans="1:20" s="42" customFormat="1" x14ac:dyDescent="0.25"/>
    <row r="28" spans="1:20" s="42" customFormat="1" x14ac:dyDescent="0.25"/>
    <row r="29" spans="1:20" s="42" customFormat="1" x14ac:dyDescent="0.25"/>
    <row r="30" spans="1:20" s="42" customFormat="1" x14ac:dyDescent="0.25"/>
    <row r="31" spans="1:20" s="42" customFormat="1" x14ac:dyDescent="0.25"/>
    <row r="32" spans="1:20" s="42" customFormat="1" x14ac:dyDescent="0.25"/>
    <row r="33" s="42" customFormat="1" x14ac:dyDescent="0.25"/>
  </sheetData>
  <mergeCells count="16">
    <mergeCell ref="A1:T1"/>
    <mergeCell ref="A2:T2"/>
    <mergeCell ref="A3:T3"/>
    <mergeCell ref="A6:D6"/>
    <mergeCell ref="B7:C7"/>
    <mergeCell ref="B8:C8"/>
    <mergeCell ref="A10:G10"/>
    <mergeCell ref="H10:S10"/>
    <mergeCell ref="T10:T11"/>
    <mergeCell ref="A12:A15"/>
    <mergeCell ref="B12:B13"/>
    <mergeCell ref="C12:C13"/>
    <mergeCell ref="D12:D13"/>
    <mergeCell ref="B14:B15"/>
    <mergeCell ref="C14:C15"/>
    <mergeCell ref="D14:D15"/>
  </mergeCells>
  <pageMargins left="0.70866141732283472" right="0.70866141732283472" top="0.74803149606299213" bottom="0.74803149606299213" header="0.31496062992125984" footer="0.31496062992125984"/>
  <pageSetup scale="5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8"/>
  <sheetViews>
    <sheetView topLeftCell="A7" workbookViewId="0">
      <selection activeCell="F13" sqref="F13"/>
    </sheetView>
  </sheetViews>
  <sheetFormatPr baseColWidth="10" defaultRowHeight="15" x14ac:dyDescent="0.25"/>
  <cols>
    <col min="1" max="1" width="15.85546875" customWidth="1"/>
    <col min="4" max="4" width="22.140625" customWidth="1"/>
    <col min="5" max="5" width="15.5703125" customWidth="1"/>
    <col min="7" max="7" width="14.140625" customWidth="1"/>
    <col min="11" max="19" width="0" hidden="1" customWidth="1"/>
  </cols>
  <sheetData>
    <row r="2" spans="1:20" ht="26.25" x14ac:dyDescent="0.25">
      <c r="A2" s="365" t="s">
        <v>30</v>
      </c>
      <c r="B2" s="365"/>
      <c r="C2" s="365"/>
      <c r="D2" s="365"/>
      <c r="E2" s="365"/>
      <c r="F2" s="365"/>
      <c r="G2" s="365"/>
      <c r="H2" s="365"/>
      <c r="I2" s="365"/>
      <c r="J2" s="365"/>
      <c r="K2" s="365"/>
      <c r="L2" s="365"/>
      <c r="M2" s="365"/>
      <c r="N2" s="365"/>
      <c r="O2" s="365"/>
      <c r="P2" s="365"/>
      <c r="Q2" s="365"/>
      <c r="R2" s="365"/>
      <c r="S2" s="365"/>
      <c r="T2" s="365"/>
    </row>
    <row r="3" spans="1:20" ht="26.25" x14ac:dyDescent="0.25">
      <c r="A3" s="365" t="s">
        <v>24</v>
      </c>
      <c r="B3" s="365"/>
      <c r="C3" s="365"/>
      <c r="D3" s="365"/>
      <c r="E3" s="365"/>
      <c r="F3" s="365"/>
      <c r="G3" s="365"/>
      <c r="H3" s="365"/>
      <c r="I3" s="365"/>
      <c r="J3" s="365"/>
      <c r="K3" s="365"/>
      <c r="L3" s="365"/>
      <c r="M3" s="365"/>
      <c r="N3" s="365"/>
      <c r="O3" s="365"/>
      <c r="P3" s="365"/>
      <c r="Q3" s="365"/>
      <c r="R3" s="365"/>
      <c r="S3" s="365"/>
      <c r="T3" s="365"/>
    </row>
    <row r="4" spans="1:20" ht="26.25" x14ac:dyDescent="0.25">
      <c r="A4" s="365" t="s">
        <v>21</v>
      </c>
      <c r="B4" s="365"/>
      <c r="C4" s="365"/>
      <c r="D4" s="365"/>
      <c r="E4" s="365"/>
      <c r="F4" s="365"/>
      <c r="G4" s="365"/>
      <c r="H4" s="365"/>
      <c r="I4" s="365"/>
      <c r="J4" s="365"/>
      <c r="K4" s="365"/>
      <c r="L4" s="365"/>
      <c r="M4" s="365"/>
      <c r="N4" s="365"/>
      <c r="O4" s="365"/>
      <c r="P4" s="365"/>
      <c r="Q4" s="365"/>
      <c r="R4" s="365"/>
      <c r="S4" s="365"/>
      <c r="T4" s="365"/>
    </row>
    <row r="5" spans="1:20" ht="18.75" x14ac:dyDescent="0.25">
      <c r="A5" s="38"/>
      <c r="B5" s="38"/>
      <c r="C5" s="38"/>
      <c r="D5" s="38"/>
      <c r="E5" s="38"/>
      <c r="F5" s="38"/>
      <c r="G5" s="38"/>
      <c r="H5" s="38"/>
      <c r="I5" s="38"/>
      <c r="J5" s="38"/>
      <c r="K5" s="38"/>
      <c r="L5" s="38"/>
      <c r="M5" s="38"/>
      <c r="N5" s="38"/>
      <c r="O5" s="38"/>
      <c r="P5" s="38"/>
      <c r="Q5" s="38"/>
      <c r="R5" s="38"/>
      <c r="S5" s="38"/>
      <c r="T5" s="38"/>
    </row>
    <row r="6" spans="1:20" ht="15.75" thickBot="1" x14ac:dyDescent="0.3">
      <c r="A6" s="24"/>
      <c r="B6" s="24"/>
      <c r="C6" s="24"/>
      <c r="D6" s="24"/>
      <c r="E6" s="24"/>
      <c r="F6" s="24"/>
      <c r="G6" s="24"/>
      <c r="H6" s="24"/>
      <c r="I6" s="24"/>
      <c r="J6" s="24"/>
      <c r="K6" s="24"/>
      <c r="L6" s="24"/>
      <c r="M6" s="24"/>
      <c r="N6" s="24"/>
      <c r="O6" s="24"/>
      <c r="P6" s="24"/>
      <c r="Q6" s="24"/>
      <c r="R6" s="24"/>
      <c r="S6" s="24"/>
      <c r="T6" s="24"/>
    </row>
    <row r="7" spans="1:20" x14ac:dyDescent="0.25">
      <c r="A7" s="366" t="s">
        <v>0</v>
      </c>
      <c r="B7" s="367"/>
      <c r="C7" s="368"/>
      <c r="D7" s="369"/>
      <c r="E7" s="39"/>
      <c r="F7" s="24"/>
      <c r="G7" s="24"/>
      <c r="H7" s="24"/>
      <c r="I7" s="24"/>
      <c r="J7" s="24"/>
      <c r="K7" s="24"/>
      <c r="L7" s="24"/>
      <c r="M7" s="24"/>
      <c r="N7" s="24"/>
      <c r="O7" s="24"/>
      <c r="P7" s="24"/>
      <c r="Q7" s="24"/>
      <c r="R7" s="24"/>
      <c r="S7" s="24"/>
      <c r="T7" s="24"/>
    </row>
    <row r="8" spans="1:20" ht="39" customHeight="1" x14ac:dyDescent="0.25">
      <c r="A8" s="18" t="s">
        <v>1</v>
      </c>
      <c r="B8" s="370" t="s">
        <v>2</v>
      </c>
      <c r="C8" s="371"/>
      <c r="D8" s="19" t="s">
        <v>26</v>
      </c>
      <c r="E8" s="39"/>
      <c r="F8" s="40"/>
      <c r="G8" s="24"/>
      <c r="H8" s="24"/>
      <c r="I8" s="24"/>
      <c r="J8" s="24"/>
      <c r="K8" s="24"/>
      <c r="L8" s="24"/>
      <c r="M8" s="24"/>
      <c r="N8" s="24"/>
      <c r="O8" s="24"/>
      <c r="P8" s="24"/>
      <c r="Q8" s="24"/>
      <c r="R8" s="24"/>
      <c r="S8" s="24"/>
      <c r="T8" s="24"/>
    </row>
    <row r="9" spans="1:20" ht="45.75" thickBot="1" x14ac:dyDescent="0.3">
      <c r="A9" s="41" t="s">
        <v>37</v>
      </c>
      <c r="B9" s="372" t="s">
        <v>38</v>
      </c>
      <c r="C9" s="373"/>
      <c r="D9" s="9" t="s">
        <v>39</v>
      </c>
      <c r="E9" s="42"/>
      <c r="F9" s="24"/>
      <c r="G9" s="24"/>
      <c r="H9" s="24"/>
      <c r="I9" s="24"/>
      <c r="J9" s="24"/>
      <c r="K9" s="24"/>
      <c r="L9" s="24"/>
      <c r="M9" s="24"/>
      <c r="N9" s="24"/>
      <c r="O9" s="24"/>
      <c r="P9" s="24"/>
      <c r="Q9" s="24"/>
      <c r="R9" s="24"/>
      <c r="S9" s="24"/>
      <c r="T9" s="24"/>
    </row>
    <row r="10" spans="1:20" ht="15.75" thickBot="1" x14ac:dyDescent="0.3">
      <c r="A10" s="42"/>
      <c r="B10" s="42"/>
      <c r="C10" s="42"/>
      <c r="D10" s="42"/>
      <c r="E10" s="42"/>
      <c r="F10" s="24"/>
      <c r="G10" s="24"/>
      <c r="H10" s="24"/>
      <c r="I10" s="24"/>
      <c r="J10" s="24"/>
      <c r="K10" s="24"/>
      <c r="L10" s="24"/>
      <c r="M10" s="24"/>
      <c r="N10" s="24"/>
      <c r="O10" s="24"/>
      <c r="P10" s="24"/>
      <c r="Q10" s="24"/>
      <c r="R10" s="24"/>
      <c r="S10" s="24"/>
      <c r="T10" s="24"/>
    </row>
    <row r="11" spans="1:20" ht="27" thickBot="1" x14ac:dyDescent="0.3">
      <c r="A11" s="379" t="s">
        <v>3</v>
      </c>
      <c r="B11" s="380"/>
      <c r="C11" s="380"/>
      <c r="D11" s="380"/>
      <c r="E11" s="380"/>
      <c r="F11" s="380"/>
      <c r="G11" s="381"/>
      <c r="H11" s="390">
        <v>2022</v>
      </c>
      <c r="I11" s="391"/>
      <c r="J11" s="391"/>
      <c r="K11" s="391"/>
      <c r="L11" s="391"/>
      <c r="M11" s="391"/>
      <c r="N11" s="391"/>
      <c r="O11" s="391"/>
      <c r="P11" s="391"/>
      <c r="Q11" s="391"/>
      <c r="R11" s="391"/>
      <c r="S11" s="395"/>
      <c r="T11" s="396" t="s">
        <v>23</v>
      </c>
    </row>
    <row r="12" spans="1:20" ht="64.5" thickBot="1" x14ac:dyDescent="0.3">
      <c r="A12" s="43" t="s">
        <v>20</v>
      </c>
      <c r="B12" s="44" t="s">
        <v>25</v>
      </c>
      <c r="C12" s="45" t="s">
        <v>4</v>
      </c>
      <c r="D12" s="45" t="s">
        <v>5</v>
      </c>
      <c r="E12" s="45" t="s">
        <v>6</v>
      </c>
      <c r="F12" s="45" t="s">
        <v>7</v>
      </c>
      <c r="G12" s="46" t="s">
        <v>8</v>
      </c>
      <c r="H12" s="47" t="s">
        <v>9</v>
      </c>
      <c r="I12" s="47" t="s">
        <v>22</v>
      </c>
      <c r="J12" s="47" t="s">
        <v>10</v>
      </c>
      <c r="K12" s="47" t="s">
        <v>11</v>
      </c>
      <c r="L12" s="47" t="s">
        <v>12</v>
      </c>
      <c r="M12" s="47" t="s">
        <v>13</v>
      </c>
      <c r="N12" s="47" t="s">
        <v>14</v>
      </c>
      <c r="O12" s="47" t="s">
        <v>15</v>
      </c>
      <c r="P12" s="47" t="s">
        <v>16</v>
      </c>
      <c r="Q12" s="47" t="s">
        <v>17</v>
      </c>
      <c r="R12" s="47" t="s">
        <v>18</v>
      </c>
      <c r="S12" s="48" t="s">
        <v>19</v>
      </c>
      <c r="T12" s="397"/>
    </row>
    <row r="13" spans="1:20" ht="127.5" x14ac:dyDescent="0.25">
      <c r="A13" s="398" t="s">
        <v>40</v>
      </c>
      <c r="B13" s="398">
        <v>15445</v>
      </c>
      <c r="C13" s="398" t="s">
        <v>41</v>
      </c>
      <c r="D13" s="398" t="s">
        <v>42</v>
      </c>
      <c r="E13" s="190" t="s">
        <v>211</v>
      </c>
      <c r="F13" s="49">
        <v>928</v>
      </c>
      <c r="G13" s="50" t="s">
        <v>43</v>
      </c>
      <c r="H13" s="51">
        <v>394</v>
      </c>
      <c r="I13" s="177">
        <v>288</v>
      </c>
      <c r="J13" s="177">
        <v>349</v>
      </c>
      <c r="K13" s="52"/>
      <c r="L13" s="52"/>
      <c r="M13" s="52"/>
      <c r="N13" s="52"/>
      <c r="O13" s="52"/>
      <c r="P13" s="52"/>
      <c r="Q13" s="53"/>
      <c r="R13" s="54"/>
      <c r="S13" s="55"/>
      <c r="T13" s="175">
        <f>SUM(H13:S13)</f>
        <v>1031</v>
      </c>
    </row>
    <row r="14" spans="1:20" ht="51.75" thickBot="1" x14ac:dyDescent="0.3">
      <c r="A14" s="399"/>
      <c r="B14" s="399"/>
      <c r="C14" s="399"/>
      <c r="D14" s="399"/>
      <c r="E14" s="191" t="s">
        <v>44</v>
      </c>
      <c r="F14" s="188">
        <v>1876</v>
      </c>
      <c r="G14" s="63" t="s">
        <v>45</v>
      </c>
      <c r="H14" s="57">
        <v>239</v>
      </c>
      <c r="I14" s="178">
        <v>168</v>
      </c>
      <c r="J14" s="178">
        <v>162</v>
      </c>
      <c r="K14" s="58"/>
      <c r="L14" s="58"/>
      <c r="M14" s="58"/>
      <c r="N14" s="58"/>
      <c r="O14" s="58"/>
      <c r="P14" s="59"/>
      <c r="Q14" s="60"/>
      <c r="R14" s="61"/>
      <c r="S14" s="62"/>
      <c r="T14" s="135">
        <f>SUM(H14:S14)</f>
        <v>569</v>
      </c>
    </row>
    <row r="15" spans="1:20" x14ac:dyDescent="0.25">
      <c r="P15" s="64"/>
      <c r="Q15" s="64"/>
      <c r="R15" s="64"/>
      <c r="S15" s="64"/>
    </row>
    <row r="18" spans="7:7" x14ac:dyDescent="0.25">
      <c r="G18" s="189"/>
    </row>
  </sheetData>
  <mergeCells count="13">
    <mergeCell ref="A2:T2"/>
    <mergeCell ref="A3:T3"/>
    <mergeCell ref="A4:T4"/>
    <mergeCell ref="A7:D7"/>
    <mergeCell ref="B8:C8"/>
    <mergeCell ref="B9:C9"/>
    <mergeCell ref="A11:G11"/>
    <mergeCell ref="H11:S11"/>
    <mergeCell ref="T11:T12"/>
    <mergeCell ref="A13:A14"/>
    <mergeCell ref="B13:B14"/>
    <mergeCell ref="C13:C14"/>
    <mergeCell ref="D13:D14"/>
  </mergeCells>
  <pageMargins left="0.7" right="0.7" top="0.75" bottom="0.75" header="0.3" footer="0.3"/>
  <pageSetup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topLeftCell="A13" workbookViewId="0">
      <selection activeCell="K4" sqref="K1:S65536"/>
    </sheetView>
  </sheetViews>
  <sheetFormatPr baseColWidth="10" defaultRowHeight="15" x14ac:dyDescent="0.25"/>
  <cols>
    <col min="1" max="1" width="22.7109375" customWidth="1"/>
    <col min="3" max="3" width="14.7109375" customWidth="1"/>
    <col min="4" max="4" width="25.140625" customWidth="1"/>
    <col min="5" max="5" width="17.42578125" customWidth="1"/>
    <col min="6" max="6" width="13.85546875" customWidth="1"/>
    <col min="7" max="7" width="14.85546875" customWidth="1"/>
    <col min="11" max="19" width="0" hidden="1" customWidth="1"/>
    <col min="20" max="20" width="13.5703125" bestFit="1" customWidth="1"/>
  </cols>
  <sheetData>
    <row r="1" spans="1:20" ht="26.25" x14ac:dyDescent="0.25">
      <c r="A1" s="365" t="s">
        <v>30</v>
      </c>
      <c r="B1" s="365"/>
      <c r="C1" s="365"/>
      <c r="D1" s="365"/>
      <c r="E1" s="365"/>
      <c r="F1" s="365"/>
      <c r="G1" s="365"/>
      <c r="H1" s="365"/>
      <c r="I1" s="365"/>
      <c r="J1" s="365"/>
      <c r="K1" s="365"/>
      <c r="L1" s="365"/>
      <c r="M1" s="365"/>
      <c r="N1" s="365"/>
      <c r="O1" s="365"/>
      <c r="P1" s="365"/>
      <c r="Q1" s="365"/>
      <c r="R1" s="365"/>
      <c r="S1" s="365"/>
      <c r="T1" s="365"/>
    </row>
    <row r="2" spans="1:20" ht="26.25" x14ac:dyDescent="0.25">
      <c r="A2" s="365" t="s">
        <v>24</v>
      </c>
      <c r="B2" s="365"/>
      <c r="C2" s="365"/>
      <c r="D2" s="365"/>
      <c r="E2" s="365"/>
      <c r="F2" s="365"/>
      <c r="G2" s="365"/>
      <c r="H2" s="365"/>
      <c r="I2" s="365"/>
      <c r="J2" s="365"/>
      <c r="K2" s="365"/>
      <c r="L2" s="365"/>
      <c r="M2" s="365"/>
      <c r="N2" s="365"/>
      <c r="O2" s="365"/>
      <c r="P2" s="365"/>
      <c r="Q2" s="365"/>
      <c r="R2" s="365"/>
      <c r="S2" s="365"/>
      <c r="T2" s="365"/>
    </row>
    <row r="3" spans="1:20" ht="26.25" x14ac:dyDescent="0.25">
      <c r="A3" s="365" t="s">
        <v>21</v>
      </c>
      <c r="B3" s="365"/>
      <c r="C3" s="365"/>
      <c r="D3" s="365"/>
      <c r="E3" s="365"/>
      <c r="F3" s="365"/>
      <c r="G3" s="365"/>
      <c r="H3" s="365"/>
      <c r="I3" s="365"/>
      <c r="J3" s="365"/>
      <c r="K3" s="365"/>
      <c r="L3" s="365"/>
      <c r="M3" s="365"/>
      <c r="N3" s="365"/>
      <c r="O3" s="365"/>
      <c r="P3" s="365"/>
      <c r="Q3" s="365"/>
      <c r="R3" s="365"/>
      <c r="S3" s="365"/>
      <c r="T3" s="365"/>
    </row>
    <row r="4" spans="1:20" ht="18.75" x14ac:dyDescent="0.25">
      <c r="A4" s="38"/>
      <c r="B4" s="38"/>
      <c r="C4" s="38"/>
      <c r="D4" s="38"/>
      <c r="E4" s="38"/>
      <c r="F4" s="38"/>
      <c r="G4" s="38"/>
      <c r="H4" s="38"/>
      <c r="I4" s="38"/>
      <c r="J4" s="38"/>
      <c r="K4" s="38"/>
      <c r="L4" s="38"/>
      <c r="M4" s="38"/>
      <c r="N4" s="38"/>
      <c r="O4" s="38"/>
      <c r="P4" s="38"/>
      <c r="Q4" s="38"/>
      <c r="R4" s="38"/>
      <c r="S4" s="38"/>
      <c r="T4" s="38"/>
    </row>
    <row r="5" spans="1:20" ht="15.75" thickBot="1" x14ac:dyDescent="0.3">
      <c r="A5" s="24"/>
      <c r="B5" s="24"/>
      <c r="C5" s="24"/>
      <c r="D5" s="24"/>
      <c r="E5" s="24"/>
      <c r="F5" s="24"/>
      <c r="G5" s="24"/>
      <c r="H5" s="24"/>
      <c r="I5" s="24"/>
      <c r="J5" s="24"/>
      <c r="K5" s="24"/>
      <c r="L5" s="24"/>
      <c r="M5" s="24"/>
      <c r="N5" s="24"/>
      <c r="O5" s="24"/>
      <c r="P5" s="24"/>
      <c r="Q5" s="24"/>
      <c r="R5" s="24"/>
      <c r="S5" s="24"/>
      <c r="T5" s="24"/>
    </row>
    <row r="6" spans="1:20" x14ac:dyDescent="0.25">
      <c r="A6" s="366" t="s">
        <v>0</v>
      </c>
      <c r="B6" s="367"/>
      <c r="C6" s="368"/>
      <c r="D6" s="369"/>
      <c r="E6" s="39"/>
      <c r="F6" s="24"/>
      <c r="G6" s="24"/>
      <c r="H6" s="24"/>
      <c r="I6" s="24"/>
      <c r="J6" s="24"/>
      <c r="K6" s="24"/>
      <c r="L6" s="24"/>
      <c r="M6" s="24"/>
      <c r="N6" s="24"/>
      <c r="O6" s="24"/>
      <c r="P6" s="24"/>
      <c r="Q6" s="24"/>
      <c r="R6" s="24"/>
      <c r="S6" s="24"/>
      <c r="T6" s="24"/>
    </row>
    <row r="7" spans="1:20" ht="32.25" customHeight="1" x14ac:dyDescent="0.25">
      <c r="A7" s="18" t="s">
        <v>1</v>
      </c>
      <c r="B7" s="370" t="s">
        <v>2</v>
      </c>
      <c r="C7" s="371"/>
      <c r="D7" s="19" t="s">
        <v>26</v>
      </c>
      <c r="E7" s="39"/>
      <c r="F7" s="24"/>
      <c r="G7" s="24"/>
      <c r="H7" s="24"/>
      <c r="I7" s="24"/>
      <c r="J7" s="24"/>
      <c r="K7" s="24"/>
      <c r="L7" s="24"/>
      <c r="M7" s="24"/>
      <c r="N7" s="24"/>
      <c r="O7" s="24"/>
      <c r="P7" s="24"/>
      <c r="Q7" s="24"/>
      <c r="R7" s="24"/>
      <c r="S7" s="24"/>
      <c r="T7" s="24"/>
    </row>
    <row r="8" spans="1:20" ht="30.75" thickBot="1" x14ac:dyDescent="0.3">
      <c r="A8" s="41" t="s">
        <v>37</v>
      </c>
      <c r="B8" s="372" t="s">
        <v>38</v>
      </c>
      <c r="C8" s="373"/>
      <c r="D8" s="9" t="s">
        <v>46</v>
      </c>
      <c r="E8" s="42"/>
      <c r="F8" s="24"/>
      <c r="G8" s="24"/>
      <c r="H8" s="24"/>
      <c r="I8" s="24"/>
      <c r="J8" s="24"/>
      <c r="K8" s="24"/>
      <c r="L8" s="24"/>
      <c r="M8" s="24"/>
      <c r="N8" s="24"/>
      <c r="O8" s="24"/>
      <c r="P8" s="24"/>
      <c r="Q8" s="24"/>
      <c r="R8" s="24"/>
      <c r="S8" s="24"/>
      <c r="T8" s="24"/>
    </row>
    <row r="9" spans="1:20" x14ac:dyDescent="0.25">
      <c r="A9" s="42"/>
      <c r="B9" s="42"/>
      <c r="C9" s="42"/>
      <c r="D9" s="42"/>
      <c r="E9" s="42"/>
      <c r="F9" s="24"/>
      <c r="G9" s="24"/>
      <c r="H9" s="24"/>
      <c r="I9" s="24"/>
      <c r="J9" s="24"/>
      <c r="K9" s="24"/>
      <c r="L9" s="24"/>
      <c r="M9" s="24"/>
      <c r="N9" s="24"/>
      <c r="O9" s="24"/>
      <c r="P9" s="24"/>
      <c r="Q9" s="24"/>
      <c r="R9" s="24"/>
      <c r="S9" s="24"/>
      <c r="T9" s="24"/>
    </row>
    <row r="10" spans="1:20" ht="15.75" thickBot="1" x14ac:dyDescent="0.3"/>
    <row r="11" spans="1:20" ht="27" thickBot="1" x14ac:dyDescent="0.3">
      <c r="A11" s="379" t="s">
        <v>3</v>
      </c>
      <c r="B11" s="380"/>
      <c r="C11" s="380"/>
      <c r="D11" s="380"/>
      <c r="E11" s="380"/>
      <c r="F11" s="380"/>
      <c r="G11" s="381"/>
      <c r="H11" s="390">
        <v>2022</v>
      </c>
      <c r="I11" s="391"/>
      <c r="J11" s="391"/>
      <c r="K11" s="391"/>
      <c r="L11" s="391"/>
      <c r="M11" s="391"/>
      <c r="N11" s="391"/>
      <c r="O11" s="391"/>
      <c r="P11" s="391"/>
      <c r="Q11" s="391"/>
      <c r="R11" s="391"/>
      <c r="S11" s="395"/>
      <c r="T11" s="396" t="s">
        <v>23</v>
      </c>
    </row>
    <row r="12" spans="1:20" ht="51.75" thickBot="1" x14ac:dyDescent="0.3">
      <c r="A12" s="43" t="s">
        <v>20</v>
      </c>
      <c r="B12" s="44" t="s">
        <v>25</v>
      </c>
      <c r="C12" s="45" t="s">
        <v>4</v>
      </c>
      <c r="D12" s="45" t="s">
        <v>5</v>
      </c>
      <c r="E12" s="75" t="s">
        <v>6</v>
      </c>
      <c r="F12" s="75" t="s">
        <v>7</v>
      </c>
      <c r="G12" s="46" t="s">
        <v>8</v>
      </c>
      <c r="H12" s="47" t="s">
        <v>9</v>
      </c>
      <c r="I12" s="47" t="s">
        <v>22</v>
      </c>
      <c r="J12" s="47" t="s">
        <v>10</v>
      </c>
      <c r="K12" s="47" t="s">
        <v>11</v>
      </c>
      <c r="L12" s="47" t="s">
        <v>12</v>
      </c>
      <c r="M12" s="47" t="s">
        <v>13</v>
      </c>
      <c r="N12" s="47" t="s">
        <v>14</v>
      </c>
      <c r="O12" s="47" t="s">
        <v>15</v>
      </c>
      <c r="P12" s="47" t="s">
        <v>16</v>
      </c>
      <c r="Q12" s="47" t="s">
        <v>17</v>
      </c>
      <c r="R12" s="47" t="s">
        <v>18</v>
      </c>
      <c r="S12" s="48" t="s">
        <v>19</v>
      </c>
      <c r="T12" s="397"/>
    </row>
    <row r="13" spans="1:20" ht="104.25" customHeight="1" x14ac:dyDescent="0.25">
      <c r="A13" s="400" t="s">
        <v>47</v>
      </c>
      <c r="B13" s="400">
        <v>15358</v>
      </c>
      <c r="C13" s="398" t="s">
        <v>48</v>
      </c>
      <c r="D13" s="398" t="s">
        <v>138</v>
      </c>
      <c r="E13" s="153" t="s">
        <v>139</v>
      </c>
      <c r="F13" s="240">
        <v>1500000</v>
      </c>
      <c r="G13" s="26" t="s">
        <v>56</v>
      </c>
      <c r="H13" s="78">
        <v>52368.52</v>
      </c>
      <c r="I13" s="79">
        <v>26864.639999999999</v>
      </c>
      <c r="J13" s="79">
        <v>70761.64</v>
      </c>
      <c r="K13" s="52"/>
      <c r="L13" s="52"/>
      <c r="M13" s="52"/>
      <c r="N13" s="52"/>
      <c r="O13" s="52"/>
      <c r="P13" s="52"/>
      <c r="Q13" s="53"/>
      <c r="R13" s="54"/>
      <c r="S13" s="55"/>
      <c r="T13" s="248">
        <f>SUM(H13:S13)</f>
        <v>149994.79999999999</v>
      </c>
    </row>
    <row r="14" spans="1:20" ht="66.75" customHeight="1" x14ac:dyDescent="0.25">
      <c r="A14" s="401"/>
      <c r="B14" s="401"/>
      <c r="C14" s="403"/>
      <c r="D14" s="403"/>
      <c r="E14" s="239" t="s">
        <v>140</v>
      </c>
      <c r="F14" s="33">
        <v>1</v>
      </c>
      <c r="G14" s="127" t="s">
        <v>141</v>
      </c>
      <c r="H14" s="133" t="s">
        <v>147</v>
      </c>
      <c r="I14" s="133" t="s">
        <v>147</v>
      </c>
      <c r="J14" s="133" t="s">
        <v>147</v>
      </c>
      <c r="K14" s="234"/>
      <c r="L14" s="234"/>
      <c r="M14" s="234"/>
      <c r="N14" s="234"/>
      <c r="O14" s="234"/>
      <c r="P14" s="122"/>
      <c r="Q14" s="235"/>
      <c r="R14" s="125"/>
      <c r="S14" s="237"/>
      <c r="T14" s="132" t="s">
        <v>147</v>
      </c>
    </row>
    <row r="15" spans="1:20" ht="140.25" customHeight="1" x14ac:dyDescent="0.25">
      <c r="A15" s="401"/>
      <c r="B15" s="401"/>
      <c r="C15" s="403"/>
      <c r="D15" s="403"/>
      <c r="E15" s="239" t="s">
        <v>142</v>
      </c>
      <c r="F15" s="33">
        <v>1</v>
      </c>
      <c r="G15" s="26" t="s">
        <v>143</v>
      </c>
      <c r="H15" s="245">
        <f>377/377</f>
        <v>1</v>
      </c>
      <c r="I15" s="34">
        <f>200/200</f>
        <v>1</v>
      </c>
      <c r="J15" s="34">
        <f>152/152</f>
        <v>1</v>
      </c>
      <c r="K15" s="59"/>
      <c r="L15" s="122"/>
      <c r="M15" s="59"/>
      <c r="N15" s="59"/>
      <c r="O15" s="59"/>
      <c r="P15" s="234"/>
      <c r="Q15" s="124"/>
      <c r="R15" s="236"/>
      <c r="S15" s="127"/>
      <c r="T15" s="249">
        <v>1</v>
      </c>
    </row>
    <row r="16" spans="1:20" ht="133.5" customHeight="1" x14ac:dyDescent="0.25">
      <c r="A16" s="401"/>
      <c r="B16" s="401"/>
      <c r="C16" s="403"/>
      <c r="D16" s="403"/>
      <c r="E16" s="239" t="s">
        <v>144</v>
      </c>
      <c r="F16" s="33">
        <v>1</v>
      </c>
      <c r="G16" s="26" t="s">
        <v>143</v>
      </c>
      <c r="H16" s="245">
        <f>50/53</f>
        <v>0.94339622641509435</v>
      </c>
      <c r="I16" s="34">
        <f>43/47</f>
        <v>0.91489361702127658</v>
      </c>
      <c r="J16" s="34">
        <f>43/48</f>
        <v>0.89583333333333337</v>
      </c>
      <c r="K16" s="122"/>
      <c r="L16" s="234"/>
      <c r="M16" s="122"/>
      <c r="N16" s="122"/>
      <c r="O16" s="122"/>
      <c r="P16" s="122"/>
      <c r="Q16" s="124"/>
      <c r="R16" s="125"/>
      <c r="S16" s="127"/>
      <c r="T16" s="250">
        <v>0.92</v>
      </c>
    </row>
    <row r="17" spans="1:20" ht="117" customHeight="1" thickBot="1" x14ac:dyDescent="0.3">
      <c r="A17" s="402"/>
      <c r="B17" s="402"/>
      <c r="C17" s="399"/>
      <c r="D17" s="399"/>
      <c r="E17" s="129" t="s">
        <v>145</v>
      </c>
      <c r="F17" s="171">
        <v>1</v>
      </c>
      <c r="G17" s="134" t="s">
        <v>146</v>
      </c>
      <c r="H17" s="246">
        <f>9/9</f>
        <v>1</v>
      </c>
      <c r="I17" s="247">
        <f>8/8</f>
        <v>1</v>
      </c>
      <c r="J17" s="247">
        <f>14/14</f>
        <v>1</v>
      </c>
      <c r="K17" s="58"/>
      <c r="L17" s="58"/>
      <c r="M17" s="58"/>
      <c r="N17" s="58"/>
      <c r="O17" s="58"/>
      <c r="P17" s="58"/>
      <c r="Q17" s="68"/>
      <c r="R17" s="69"/>
      <c r="S17" s="70"/>
      <c r="T17" s="137">
        <v>1</v>
      </c>
    </row>
  </sheetData>
  <mergeCells count="13">
    <mergeCell ref="T11:T12"/>
    <mergeCell ref="A1:T1"/>
    <mergeCell ref="A2:T2"/>
    <mergeCell ref="A3:T3"/>
    <mergeCell ref="A6:D6"/>
    <mergeCell ref="B7:C7"/>
    <mergeCell ref="B8:C8"/>
    <mergeCell ref="A13:A17"/>
    <mergeCell ref="B13:B17"/>
    <mergeCell ref="C13:C17"/>
    <mergeCell ref="D13:D17"/>
    <mergeCell ref="A11:G11"/>
    <mergeCell ref="H11:S11"/>
  </mergeCells>
  <pageMargins left="0.7" right="0.7" top="0.75" bottom="0.75" header="0.3" footer="0.3"/>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topLeftCell="A10" workbookViewId="0">
      <selection activeCell="A12" sqref="A12:A16"/>
    </sheetView>
  </sheetViews>
  <sheetFormatPr baseColWidth="10" defaultRowHeight="15" x14ac:dyDescent="0.25"/>
  <cols>
    <col min="1" max="1" width="15.140625" customWidth="1"/>
    <col min="4" max="4" width="21.5703125" customWidth="1"/>
    <col min="5" max="5" width="19.7109375" customWidth="1"/>
    <col min="6" max="6" width="13.140625" customWidth="1"/>
    <col min="8" max="8" width="16.5703125" bestFit="1" customWidth="1"/>
    <col min="9" max="9" width="17.28515625" customWidth="1"/>
    <col min="10" max="10" width="16.5703125" customWidth="1"/>
    <col min="11" max="19" width="0" hidden="1" customWidth="1"/>
    <col min="20" max="20" width="16.85546875" customWidth="1"/>
  </cols>
  <sheetData>
    <row r="1" spans="1:20" ht="26.25" x14ac:dyDescent="0.25">
      <c r="A1" s="365" t="s">
        <v>30</v>
      </c>
      <c r="B1" s="365"/>
      <c r="C1" s="365"/>
      <c r="D1" s="365"/>
      <c r="E1" s="365"/>
      <c r="F1" s="365"/>
      <c r="G1" s="365"/>
      <c r="H1" s="365"/>
      <c r="I1" s="365"/>
      <c r="J1" s="365"/>
      <c r="K1" s="365"/>
      <c r="L1" s="365"/>
      <c r="M1" s="365"/>
      <c r="N1" s="365"/>
      <c r="O1" s="365"/>
      <c r="P1" s="365"/>
      <c r="Q1" s="365"/>
      <c r="R1" s="365"/>
      <c r="S1" s="365"/>
      <c r="T1" s="365"/>
    </row>
    <row r="2" spans="1:20" ht="26.25" x14ac:dyDescent="0.25">
      <c r="A2" s="365" t="s">
        <v>24</v>
      </c>
      <c r="B2" s="365"/>
      <c r="C2" s="365"/>
      <c r="D2" s="365"/>
      <c r="E2" s="365"/>
      <c r="F2" s="365"/>
      <c r="G2" s="365"/>
      <c r="H2" s="365"/>
      <c r="I2" s="365"/>
      <c r="J2" s="365"/>
      <c r="K2" s="365"/>
      <c r="L2" s="365"/>
      <c r="M2" s="365"/>
      <c r="N2" s="365"/>
      <c r="O2" s="365"/>
      <c r="P2" s="365"/>
      <c r="Q2" s="365"/>
      <c r="R2" s="365"/>
      <c r="S2" s="365"/>
      <c r="T2" s="365"/>
    </row>
    <row r="3" spans="1:20" ht="26.25" x14ac:dyDescent="0.25">
      <c r="A3" s="365" t="s">
        <v>21</v>
      </c>
      <c r="B3" s="365"/>
      <c r="C3" s="365"/>
      <c r="D3" s="365"/>
      <c r="E3" s="365"/>
      <c r="F3" s="365"/>
      <c r="G3" s="365"/>
      <c r="H3" s="365"/>
      <c r="I3" s="365"/>
      <c r="J3" s="365"/>
      <c r="K3" s="365"/>
      <c r="L3" s="365"/>
      <c r="M3" s="365"/>
      <c r="N3" s="365"/>
      <c r="O3" s="365"/>
      <c r="P3" s="365"/>
      <c r="Q3" s="365"/>
      <c r="R3" s="365"/>
      <c r="S3" s="365"/>
      <c r="T3" s="365"/>
    </row>
    <row r="4" spans="1:20" ht="18.75" x14ac:dyDescent="0.25">
      <c r="A4" s="38"/>
      <c r="B4" s="38"/>
      <c r="C4" s="38"/>
      <c r="D4" s="38"/>
      <c r="E4" s="38"/>
      <c r="F4" s="38"/>
      <c r="G4" s="38"/>
      <c r="H4" s="38"/>
      <c r="I4" s="38"/>
      <c r="J4" s="38"/>
      <c r="K4" s="38"/>
      <c r="L4" s="38"/>
      <c r="M4" s="38"/>
      <c r="N4" s="38"/>
      <c r="O4" s="38"/>
      <c r="P4" s="38"/>
      <c r="Q4" s="38"/>
      <c r="R4" s="38"/>
      <c r="S4" s="38"/>
      <c r="T4" s="38"/>
    </row>
    <row r="5" spans="1:20" ht="15.75" thickBot="1" x14ac:dyDescent="0.3">
      <c r="A5" s="24"/>
      <c r="B5" s="24"/>
      <c r="C5" s="24"/>
      <c r="D5" s="24"/>
      <c r="E5" s="24"/>
      <c r="F5" s="24"/>
      <c r="G5" s="24"/>
      <c r="H5" s="24"/>
      <c r="I5" s="24"/>
      <c r="J5" s="24"/>
      <c r="K5" s="24"/>
      <c r="L5" s="24"/>
      <c r="M5" s="24"/>
      <c r="N5" s="24"/>
      <c r="O5" s="24"/>
      <c r="P5" s="24"/>
      <c r="Q5" s="24"/>
      <c r="R5" s="24"/>
      <c r="S5" s="24"/>
      <c r="T5" s="24"/>
    </row>
    <row r="6" spans="1:20" x14ac:dyDescent="0.25">
      <c r="A6" s="366" t="s">
        <v>0</v>
      </c>
      <c r="B6" s="367"/>
      <c r="C6" s="368"/>
      <c r="D6" s="369"/>
      <c r="E6" s="39"/>
      <c r="F6" s="24"/>
      <c r="G6" s="24"/>
      <c r="H6" s="24"/>
      <c r="I6" s="24"/>
      <c r="J6" s="24"/>
      <c r="K6" s="24"/>
      <c r="L6" s="24"/>
      <c r="M6" s="24"/>
      <c r="N6" s="24"/>
      <c r="O6" s="24"/>
      <c r="P6" s="24"/>
      <c r="Q6" s="24"/>
      <c r="R6" s="24"/>
      <c r="S6" s="24"/>
      <c r="T6" s="24"/>
    </row>
    <row r="7" spans="1:20" ht="42.75" customHeight="1" x14ac:dyDescent="0.25">
      <c r="A7" s="18" t="s">
        <v>1</v>
      </c>
      <c r="B7" s="370" t="s">
        <v>2</v>
      </c>
      <c r="C7" s="371"/>
      <c r="D7" s="19" t="s">
        <v>26</v>
      </c>
      <c r="E7" s="39"/>
      <c r="F7" s="40"/>
      <c r="G7" s="24"/>
      <c r="H7" s="24"/>
      <c r="I7" s="24"/>
      <c r="J7" s="24"/>
      <c r="K7" s="24"/>
      <c r="L7" s="24"/>
      <c r="M7" s="24"/>
      <c r="N7" s="24"/>
      <c r="O7" s="24"/>
      <c r="P7" s="24"/>
      <c r="Q7" s="24"/>
      <c r="R7" s="24"/>
      <c r="S7" s="24"/>
      <c r="T7" s="24"/>
    </row>
    <row r="8" spans="1:20" ht="45.75" thickBot="1" x14ac:dyDescent="0.3">
      <c r="A8" s="41" t="s">
        <v>49</v>
      </c>
      <c r="B8" s="372" t="s">
        <v>50</v>
      </c>
      <c r="C8" s="373"/>
      <c r="D8" s="9" t="s">
        <v>51</v>
      </c>
      <c r="E8" s="42"/>
      <c r="F8" s="24"/>
      <c r="G8" s="24"/>
      <c r="H8" s="24"/>
      <c r="I8" s="24"/>
      <c r="J8" s="24"/>
      <c r="K8" s="24"/>
      <c r="L8" s="24"/>
      <c r="M8" s="24"/>
      <c r="N8" s="24"/>
      <c r="O8" s="24"/>
      <c r="P8" s="24"/>
      <c r="Q8" s="24"/>
      <c r="R8" s="24"/>
      <c r="S8" s="24"/>
      <c r="T8" s="24"/>
    </row>
    <row r="9" spans="1:20" ht="15.75" thickBot="1" x14ac:dyDescent="0.3">
      <c r="A9" s="42"/>
      <c r="B9" s="42"/>
      <c r="C9" s="42"/>
      <c r="D9" s="42"/>
      <c r="E9" s="42"/>
      <c r="F9" s="24"/>
      <c r="G9" s="24"/>
      <c r="H9" s="24"/>
      <c r="I9" s="24"/>
      <c r="J9" s="24"/>
      <c r="K9" s="24"/>
      <c r="L9" s="24"/>
      <c r="M9" s="24"/>
      <c r="N9" s="24"/>
      <c r="O9" s="24"/>
      <c r="P9" s="24"/>
      <c r="Q9" s="24"/>
      <c r="R9" s="24"/>
      <c r="S9" s="24"/>
      <c r="T9" s="24"/>
    </row>
    <row r="10" spans="1:20" ht="27" thickBot="1" x14ac:dyDescent="0.3">
      <c r="A10" s="379" t="s">
        <v>3</v>
      </c>
      <c r="B10" s="380"/>
      <c r="C10" s="380"/>
      <c r="D10" s="380"/>
      <c r="E10" s="380"/>
      <c r="F10" s="380"/>
      <c r="G10" s="381"/>
      <c r="H10" s="390">
        <v>2022</v>
      </c>
      <c r="I10" s="391"/>
      <c r="J10" s="391"/>
      <c r="K10" s="391"/>
      <c r="L10" s="391"/>
      <c r="M10" s="391"/>
      <c r="N10" s="391"/>
      <c r="O10" s="391"/>
      <c r="P10" s="391"/>
      <c r="Q10" s="391"/>
      <c r="R10" s="391"/>
      <c r="S10" s="395"/>
      <c r="T10" s="396" t="s">
        <v>23</v>
      </c>
    </row>
    <row r="11" spans="1:20" ht="64.5" thickBot="1" x14ac:dyDescent="0.3">
      <c r="A11" s="43" t="s">
        <v>20</v>
      </c>
      <c r="B11" s="44" t="s">
        <v>25</v>
      </c>
      <c r="C11" s="45" t="s">
        <v>4</v>
      </c>
      <c r="D11" s="45" t="s">
        <v>5</v>
      </c>
      <c r="E11" s="45" t="s">
        <v>6</v>
      </c>
      <c r="F11" s="45" t="s">
        <v>7</v>
      </c>
      <c r="G11" s="65" t="s">
        <v>8</v>
      </c>
      <c r="H11" s="47" t="s">
        <v>9</v>
      </c>
      <c r="I11" s="47" t="s">
        <v>22</v>
      </c>
      <c r="J11" s="47" t="s">
        <v>10</v>
      </c>
      <c r="K11" s="47" t="s">
        <v>11</v>
      </c>
      <c r="L11" s="47" t="s">
        <v>12</v>
      </c>
      <c r="M11" s="47" t="s">
        <v>13</v>
      </c>
      <c r="N11" s="47" t="s">
        <v>14</v>
      </c>
      <c r="O11" s="47" t="s">
        <v>15</v>
      </c>
      <c r="P11" s="47" t="s">
        <v>16</v>
      </c>
      <c r="Q11" s="47" t="s">
        <v>17</v>
      </c>
      <c r="R11" s="47" t="s">
        <v>18</v>
      </c>
      <c r="S11" s="48" t="s">
        <v>19</v>
      </c>
      <c r="T11" s="397"/>
    </row>
    <row r="12" spans="1:20" x14ac:dyDescent="0.25">
      <c r="A12" s="421" t="s">
        <v>52</v>
      </c>
      <c r="B12" s="398">
        <v>15277</v>
      </c>
      <c r="C12" s="398" t="s">
        <v>53</v>
      </c>
      <c r="D12" s="398" t="s">
        <v>54</v>
      </c>
      <c r="E12" s="424" t="s">
        <v>55</v>
      </c>
      <c r="F12" s="426">
        <v>37849851.960000001</v>
      </c>
      <c r="G12" s="429" t="s">
        <v>56</v>
      </c>
      <c r="H12" s="415">
        <v>24269004.32</v>
      </c>
      <c r="I12" s="418">
        <v>4950693.4400000004</v>
      </c>
      <c r="J12" s="418">
        <v>4007980.32</v>
      </c>
      <c r="K12" s="407"/>
      <c r="L12" s="407"/>
      <c r="M12" s="407"/>
      <c r="N12" s="407"/>
      <c r="O12" s="407"/>
      <c r="P12" s="407"/>
      <c r="Q12" s="409"/>
      <c r="R12" s="411"/>
      <c r="S12" s="413"/>
      <c r="T12" s="404">
        <f>SUM(H12:S15)</f>
        <v>33227678.080000002</v>
      </c>
    </row>
    <row r="13" spans="1:20" ht="24.75" customHeight="1" x14ac:dyDescent="0.25">
      <c r="A13" s="422"/>
      <c r="B13" s="403"/>
      <c r="C13" s="403"/>
      <c r="D13" s="403"/>
      <c r="E13" s="403"/>
      <c r="F13" s="427"/>
      <c r="G13" s="430"/>
      <c r="H13" s="416"/>
      <c r="I13" s="419"/>
      <c r="J13" s="419"/>
      <c r="K13" s="408"/>
      <c r="L13" s="408"/>
      <c r="M13" s="408"/>
      <c r="N13" s="408"/>
      <c r="O13" s="408"/>
      <c r="P13" s="408"/>
      <c r="Q13" s="410"/>
      <c r="R13" s="412"/>
      <c r="S13" s="414"/>
      <c r="T13" s="405"/>
    </row>
    <row r="14" spans="1:20" ht="90.75" customHeight="1" x14ac:dyDescent="0.25">
      <c r="A14" s="422"/>
      <c r="B14" s="403"/>
      <c r="C14" s="403"/>
      <c r="D14" s="403"/>
      <c r="E14" s="403"/>
      <c r="F14" s="427"/>
      <c r="G14" s="430"/>
      <c r="H14" s="416"/>
      <c r="I14" s="419"/>
      <c r="J14" s="419"/>
      <c r="K14" s="408"/>
      <c r="L14" s="408"/>
      <c r="M14" s="408"/>
      <c r="N14" s="408"/>
      <c r="O14" s="408"/>
      <c r="P14" s="408"/>
      <c r="Q14" s="410"/>
      <c r="R14" s="412"/>
      <c r="S14" s="414"/>
      <c r="T14" s="405"/>
    </row>
    <row r="15" spans="1:20" x14ac:dyDescent="0.25">
      <c r="A15" s="422"/>
      <c r="B15" s="403"/>
      <c r="C15" s="403"/>
      <c r="D15" s="403"/>
      <c r="E15" s="425"/>
      <c r="F15" s="428"/>
      <c r="G15" s="431"/>
      <c r="H15" s="417"/>
      <c r="I15" s="420"/>
      <c r="J15" s="420"/>
      <c r="K15" s="408"/>
      <c r="L15" s="408"/>
      <c r="M15" s="408"/>
      <c r="N15" s="408"/>
      <c r="O15" s="408"/>
      <c r="P15" s="408"/>
      <c r="Q15" s="410"/>
      <c r="R15" s="412"/>
      <c r="S15" s="414"/>
      <c r="T15" s="406"/>
    </row>
    <row r="16" spans="1:20" ht="120" customHeight="1" thickBot="1" x14ac:dyDescent="0.3">
      <c r="A16" s="423"/>
      <c r="B16" s="399"/>
      <c r="C16" s="399"/>
      <c r="D16" s="399"/>
      <c r="E16" s="71" t="s">
        <v>57</v>
      </c>
      <c r="F16" s="72">
        <v>900</v>
      </c>
      <c r="G16" s="73" t="s">
        <v>58</v>
      </c>
      <c r="H16" s="162">
        <v>52</v>
      </c>
      <c r="I16" s="163">
        <v>85</v>
      </c>
      <c r="J16" s="163">
        <v>89</v>
      </c>
      <c r="K16" s="58"/>
      <c r="L16" s="58"/>
      <c r="M16" s="58"/>
      <c r="N16" s="58"/>
      <c r="O16" s="58"/>
      <c r="P16" s="58"/>
      <c r="Q16" s="68"/>
      <c r="R16" s="69"/>
      <c r="S16" s="70"/>
      <c r="T16" s="135">
        <f>SUM(H16:S16)</f>
        <v>226</v>
      </c>
    </row>
  </sheetData>
  <mergeCells count="29">
    <mergeCell ref="A1:T1"/>
    <mergeCell ref="A2:T2"/>
    <mergeCell ref="A3:T3"/>
    <mergeCell ref="A6:D6"/>
    <mergeCell ref="B7:C7"/>
    <mergeCell ref="B8:C8"/>
    <mergeCell ref="A10:G10"/>
    <mergeCell ref="H10:S10"/>
    <mergeCell ref="T10:T11"/>
    <mergeCell ref="A12:A16"/>
    <mergeCell ref="B12:B16"/>
    <mergeCell ref="C12:C16"/>
    <mergeCell ref="D12:D16"/>
    <mergeCell ref="E12:E15"/>
    <mergeCell ref="F12:F15"/>
    <mergeCell ref="G12:G15"/>
    <mergeCell ref="H12:H15"/>
    <mergeCell ref="I12:I15"/>
    <mergeCell ref="J12:J15"/>
    <mergeCell ref="K12:K15"/>
    <mergeCell ref="L12:L15"/>
    <mergeCell ref="M12:M15"/>
    <mergeCell ref="T12:T15"/>
    <mergeCell ref="N12:N15"/>
    <mergeCell ref="O12:O15"/>
    <mergeCell ref="P12:P15"/>
    <mergeCell ref="Q12:Q15"/>
    <mergeCell ref="R12:R15"/>
    <mergeCell ref="S12:S15"/>
  </mergeCells>
  <pageMargins left="0.7" right="0.7" top="0.75" bottom="0.75" header="0.3" footer="0.3"/>
  <pageSetup scale="7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9"/>
  <sheetViews>
    <sheetView topLeftCell="D13" workbookViewId="0">
      <selection activeCell="V20" sqref="V20"/>
    </sheetView>
  </sheetViews>
  <sheetFormatPr baseColWidth="10" defaultRowHeight="15" x14ac:dyDescent="0.25"/>
  <cols>
    <col min="1" max="1" width="17.5703125" customWidth="1"/>
    <col min="3" max="3" width="16" customWidth="1"/>
    <col min="4" max="4" width="18" customWidth="1"/>
    <col min="5" max="5" width="16.7109375" customWidth="1"/>
    <col min="6" max="6" width="14.28515625" customWidth="1"/>
    <col min="8" max="10" width="12.5703125" bestFit="1" customWidth="1"/>
    <col min="11" max="19" width="0" hidden="1" customWidth="1"/>
    <col min="20" max="20" width="14.42578125" customWidth="1"/>
  </cols>
  <sheetData>
    <row r="2" spans="1:20" ht="26.25" x14ac:dyDescent="0.25">
      <c r="A2" s="365" t="s">
        <v>30</v>
      </c>
      <c r="B2" s="365"/>
      <c r="C2" s="365"/>
      <c r="D2" s="365"/>
      <c r="E2" s="365"/>
      <c r="F2" s="365"/>
      <c r="G2" s="365"/>
      <c r="H2" s="365"/>
      <c r="I2" s="365"/>
      <c r="J2" s="365"/>
      <c r="K2" s="365"/>
      <c r="L2" s="365"/>
      <c r="M2" s="365"/>
      <c r="N2" s="365"/>
      <c r="O2" s="365"/>
      <c r="P2" s="365"/>
      <c r="Q2" s="365"/>
      <c r="R2" s="365"/>
      <c r="S2" s="365"/>
      <c r="T2" s="365"/>
    </row>
    <row r="3" spans="1:20" ht="26.25" x14ac:dyDescent="0.25">
      <c r="A3" s="365" t="s">
        <v>24</v>
      </c>
      <c r="B3" s="365"/>
      <c r="C3" s="365"/>
      <c r="D3" s="365"/>
      <c r="E3" s="365"/>
      <c r="F3" s="365"/>
      <c r="G3" s="365"/>
      <c r="H3" s="365"/>
      <c r="I3" s="365"/>
      <c r="J3" s="365"/>
      <c r="K3" s="365"/>
      <c r="L3" s="365"/>
      <c r="M3" s="365"/>
      <c r="N3" s="365"/>
      <c r="O3" s="365"/>
      <c r="P3" s="365"/>
      <c r="Q3" s="365"/>
      <c r="R3" s="365"/>
      <c r="S3" s="365"/>
      <c r="T3" s="365"/>
    </row>
    <row r="4" spans="1:20" ht="26.25" x14ac:dyDescent="0.25">
      <c r="A4" s="365" t="s">
        <v>21</v>
      </c>
      <c r="B4" s="365"/>
      <c r="C4" s="365"/>
      <c r="D4" s="365"/>
      <c r="E4" s="365"/>
      <c r="F4" s="365"/>
      <c r="G4" s="365"/>
      <c r="H4" s="365"/>
      <c r="I4" s="365"/>
      <c r="J4" s="365"/>
      <c r="K4" s="365"/>
      <c r="L4" s="365"/>
      <c r="M4" s="365"/>
      <c r="N4" s="365"/>
      <c r="O4" s="365"/>
      <c r="P4" s="365"/>
      <c r="Q4" s="365"/>
      <c r="R4" s="365"/>
      <c r="S4" s="365"/>
      <c r="T4" s="365"/>
    </row>
    <row r="5" spans="1:20" ht="18.75" x14ac:dyDescent="0.25">
      <c r="A5" s="38"/>
      <c r="B5" s="38"/>
      <c r="C5" s="38"/>
      <c r="D5" s="38"/>
      <c r="E5" s="38"/>
      <c r="F5" s="38"/>
      <c r="G5" s="38"/>
      <c r="H5" s="38"/>
      <c r="I5" s="38"/>
      <c r="J5" s="38"/>
      <c r="K5" s="38"/>
      <c r="L5" s="38"/>
      <c r="M5" s="38"/>
      <c r="N5" s="38"/>
      <c r="O5" s="38"/>
      <c r="P5" s="38"/>
      <c r="Q5" s="38"/>
      <c r="R5" s="38"/>
      <c r="S5" s="38"/>
      <c r="T5" s="38"/>
    </row>
    <row r="6" spans="1:20" ht="15.75" thickBot="1" x14ac:dyDescent="0.3">
      <c r="A6" s="24"/>
      <c r="B6" s="24"/>
      <c r="C6" s="24"/>
      <c r="D6" s="24"/>
      <c r="E6" s="24"/>
      <c r="F6" s="24"/>
      <c r="G6" s="24"/>
      <c r="H6" s="24"/>
      <c r="I6" s="24"/>
      <c r="J6" s="24"/>
      <c r="K6" s="24"/>
      <c r="L6" s="24"/>
      <c r="M6" s="24"/>
      <c r="N6" s="24"/>
      <c r="O6" s="24"/>
      <c r="P6" s="24"/>
      <c r="Q6" s="24"/>
      <c r="R6" s="24"/>
      <c r="S6" s="24"/>
      <c r="T6" s="24"/>
    </row>
    <row r="7" spans="1:20" x14ac:dyDescent="0.25">
      <c r="A7" s="366" t="s">
        <v>0</v>
      </c>
      <c r="B7" s="367"/>
      <c r="C7" s="368"/>
      <c r="D7" s="369"/>
      <c r="E7" s="39"/>
      <c r="F7" s="24"/>
      <c r="G7" s="24"/>
      <c r="H7" s="24"/>
      <c r="I7" s="24"/>
      <c r="J7" s="24"/>
      <c r="K7" s="24"/>
      <c r="L7" s="24"/>
      <c r="M7" s="24"/>
      <c r="N7" s="24"/>
      <c r="O7" s="24"/>
      <c r="P7" s="24"/>
      <c r="Q7" s="24"/>
      <c r="R7" s="24"/>
      <c r="S7" s="24"/>
      <c r="T7" s="24"/>
    </row>
    <row r="8" spans="1:20" ht="39" customHeight="1" x14ac:dyDescent="0.25">
      <c r="A8" s="18" t="s">
        <v>1</v>
      </c>
      <c r="B8" s="370" t="s">
        <v>2</v>
      </c>
      <c r="C8" s="371"/>
      <c r="D8" s="19" t="s">
        <v>26</v>
      </c>
      <c r="E8" s="39"/>
      <c r="F8" s="24"/>
      <c r="G8" s="24"/>
      <c r="H8" s="24"/>
      <c r="I8" s="24"/>
      <c r="J8" s="24"/>
      <c r="K8" s="24"/>
      <c r="L8" s="24"/>
      <c r="M8" s="24"/>
      <c r="N8" s="24"/>
      <c r="O8" s="24"/>
      <c r="P8" s="24"/>
      <c r="Q8" s="24"/>
      <c r="R8" s="24"/>
      <c r="S8" s="24"/>
      <c r="T8" s="24"/>
    </row>
    <row r="9" spans="1:20" ht="45.75" thickBot="1" x14ac:dyDescent="0.3">
      <c r="A9" s="41" t="s">
        <v>27</v>
      </c>
      <c r="B9" s="372" t="s">
        <v>38</v>
      </c>
      <c r="C9" s="373"/>
      <c r="D9" s="9" t="s">
        <v>59</v>
      </c>
      <c r="E9" s="42"/>
      <c r="F9" s="24"/>
      <c r="G9" s="24"/>
      <c r="H9" s="24"/>
      <c r="I9" s="24"/>
      <c r="J9" s="24"/>
      <c r="K9" s="24"/>
      <c r="L9" s="24"/>
      <c r="M9" s="24"/>
      <c r="N9" s="24"/>
      <c r="O9" s="24"/>
      <c r="P9" s="24"/>
      <c r="Q9" s="24"/>
      <c r="R9" s="24"/>
      <c r="S9" s="24"/>
      <c r="T9" s="24"/>
    </row>
    <row r="10" spans="1:20" ht="15.75" thickBot="1" x14ac:dyDescent="0.3">
      <c r="A10" s="42"/>
      <c r="B10" s="42"/>
      <c r="C10" s="42"/>
      <c r="D10" s="42"/>
      <c r="E10" s="42"/>
      <c r="F10" s="24"/>
      <c r="G10" s="24"/>
      <c r="H10" s="24"/>
      <c r="I10" s="24"/>
      <c r="J10" s="24"/>
      <c r="K10" s="24"/>
      <c r="L10" s="24"/>
      <c r="M10" s="24"/>
      <c r="N10" s="24"/>
      <c r="O10" s="24"/>
      <c r="P10" s="24"/>
      <c r="Q10" s="24"/>
      <c r="R10" s="24"/>
      <c r="S10" s="24"/>
      <c r="T10" s="24"/>
    </row>
    <row r="11" spans="1:20" ht="27" thickBot="1" x14ac:dyDescent="0.3">
      <c r="A11" s="379" t="s">
        <v>3</v>
      </c>
      <c r="B11" s="380"/>
      <c r="C11" s="380"/>
      <c r="D11" s="380"/>
      <c r="E11" s="380"/>
      <c r="F11" s="380"/>
      <c r="G11" s="381"/>
      <c r="H11" s="390">
        <v>2022</v>
      </c>
      <c r="I11" s="391"/>
      <c r="J11" s="391"/>
      <c r="K11" s="391"/>
      <c r="L11" s="391"/>
      <c r="M11" s="391"/>
      <c r="N11" s="391"/>
      <c r="O11" s="391"/>
      <c r="P11" s="391"/>
      <c r="Q11" s="391"/>
      <c r="R11" s="391"/>
      <c r="S11" s="395"/>
      <c r="T11" s="396" t="s">
        <v>23</v>
      </c>
    </row>
    <row r="12" spans="1:20" ht="39" thickBot="1" x14ac:dyDescent="0.3">
      <c r="A12" s="43" t="s">
        <v>20</v>
      </c>
      <c r="B12" s="44" t="s">
        <v>25</v>
      </c>
      <c r="C12" s="45" t="s">
        <v>4</v>
      </c>
      <c r="D12" s="45" t="s">
        <v>5</v>
      </c>
      <c r="E12" s="45" t="s">
        <v>6</v>
      </c>
      <c r="F12" s="45" t="s">
        <v>7</v>
      </c>
      <c r="G12" s="65" t="s">
        <v>8</v>
      </c>
      <c r="H12" s="74" t="s">
        <v>9</v>
      </c>
      <c r="I12" s="75" t="s">
        <v>22</v>
      </c>
      <c r="J12" s="75" t="s">
        <v>10</v>
      </c>
      <c r="K12" s="75" t="s">
        <v>11</v>
      </c>
      <c r="L12" s="75" t="s">
        <v>12</v>
      </c>
      <c r="M12" s="75" t="s">
        <v>13</v>
      </c>
      <c r="N12" s="75" t="s">
        <v>14</v>
      </c>
      <c r="O12" s="75" t="s">
        <v>15</v>
      </c>
      <c r="P12" s="75" t="s">
        <v>16</v>
      </c>
      <c r="Q12" s="75" t="s">
        <v>17</v>
      </c>
      <c r="R12" s="75" t="s">
        <v>18</v>
      </c>
      <c r="S12" s="46" t="s">
        <v>19</v>
      </c>
      <c r="T12" s="397"/>
    </row>
    <row r="13" spans="1:20" ht="63.75" x14ac:dyDescent="0.25">
      <c r="A13" s="394" t="s">
        <v>60</v>
      </c>
      <c r="B13" s="400">
        <v>15294</v>
      </c>
      <c r="C13" s="400" t="s">
        <v>61</v>
      </c>
      <c r="D13" s="432" t="s">
        <v>62</v>
      </c>
      <c r="E13" s="76" t="s">
        <v>63</v>
      </c>
      <c r="F13" s="77">
        <v>4296517</v>
      </c>
      <c r="G13" s="126" t="s">
        <v>56</v>
      </c>
      <c r="H13" s="78">
        <v>530429</v>
      </c>
      <c r="I13" s="79">
        <v>433206.5</v>
      </c>
      <c r="J13" s="79">
        <v>579731</v>
      </c>
      <c r="K13" s="79"/>
      <c r="L13" s="79"/>
      <c r="M13" s="79"/>
      <c r="N13" s="79"/>
      <c r="O13" s="80"/>
      <c r="P13" s="79"/>
      <c r="Q13" s="79"/>
      <c r="R13" s="79"/>
      <c r="S13" s="79"/>
      <c r="T13" s="81">
        <f>SUM(H13:S13)</f>
        <v>1543366.5</v>
      </c>
    </row>
    <row r="14" spans="1:20" ht="51" x14ac:dyDescent="0.25">
      <c r="A14" s="385"/>
      <c r="B14" s="401"/>
      <c r="C14" s="401"/>
      <c r="D14" s="433"/>
      <c r="E14" s="35" t="s">
        <v>64</v>
      </c>
      <c r="F14" s="82">
        <v>437300</v>
      </c>
      <c r="G14" s="127" t="s">
        <v>56</v>
      </c>
      <c r="H14" s="83">
        <v>129460</v>
      </c>
      <c r="I14" s="84">
        <v>116116</v>
      </c>
      <c r="J14" s="84">
        <v>138780</v>
      </c>
      <c r="K14" s="84"/>
      <c r="L14" s="84"/>
      <c r="M14" s="84"/>
      <c r="N14" s="84"/>
      <c r="O14" s="85"/>
      <c r="P14" s="84"/>
      <c r="Q14" s="84"/>
      <c r="R14" s="84"/>
      <c r="S14" s="84"/>
      <c r="T14" s="86">
        <f>SUM(H14:S14)</f>
        <v>384356</v>
      </c>
    </row>
    <row r="15" spans="1:20" ht="51" x14ac:dyDescent="0.25">
      <c r="A15" s="385"/>
      <c r="B15" s="401"/>
      <c r="C15" s="401"/>
      <c r="D15" s="433"/>
      <c r="E15" s="35" t="s">
        <v>65</v>
      </c>
      <c r="F15" s="82">
        <v>255000</v>
      </c>
      <c r="G15" s="127" t="s">
        <v>56</v>
      </c>
      <c r="H15" s="83">
        <v>91630</v>
      </c>
      <c r="I15" s="84">
        <v>86610</v>
      </c>
      <c r="J15" s="84">
        <v>117700</v>
      </c>
      <c r="K15" s="84"/>
      <c r="L15" s="84"/>
      <c r="M15" s="84"/>
      <c r="N15" s="84"/>
      <c r="O15" s="84"/>
      <c r="P15" s="84"/>
      <c r="Q15" s="84"/>
      <c r="R15" s="84"/>
      <c r="S15" s="84"/>
      <c r="T15" s="86">
        <f>SUM(H15:S15)</f>
        <v>295940</v>
      </c>
    </row>
    <row r="16" spans="1:20" ht="51" x14ac:dyDescent="0.25">
      <c r="A16" s="385"/>
      <c r="B16" s="401"/>
      <c r="C16" s="401"/>
      <c r="D16" s="433"/>
      <c r="E16" s="35" t="s">
        <v>66</v>
      </c>
      <c r="F16" s="82">
        <v>135000</v>
      </c>
      <c r="G16" s="127" t="s">
        <v>56</v>
      </c>
      <c r="H16" s="83">
        <v>0</v>
      </c>
      <c r="I16" s="84">
        <v>0</v>
      </c>
      <c r="J16" s="84">
        <v>0</v>
      </c>
      <c r="K16" s="84"/>
      <c r="L16" s="84"/>
      <c r="M16" s="84"/>
      <c r="N16" s="84"/>
      <c r="O16" s="84"/>
      <c r="P16" s="84"/>
      <c r="Q16" s="84"/>
      <c r="R16" s="84"/>
      <c r="S16" s="84"/>
      <c r="T16" s="86">
        <f>SUM(H16:S16)</f>
        <v>0</v>
      </c>
    </row>
    <row r="17" spans="1:20" ht="51.75" thickBot="1" x14ac:dyDescent="0.3">
      <c r="A17" s="386"/>
      <c r="B17" s="402"/>
      <c r="C17" s="402"/>
      <c r="D17" s="434"/>
      <c r="E17" s="71" t="s">
        <v>67</v>
      </c>
      <c r="F17" s="87">
        <v>521000</v>
      </c>
      <c r="G17" s="134" t="s">
        <v>56</v>
      </c>
      <c r="H17" s="88">
        <v>355115</v>
      </c>
      <c r="I17" s="89">
        <v>166638</v>
      </c>
      <c r="J17" s="89">
        <v>170031</v>
      </c>
      <c r="K17" s="89"/>
      <c r="L17" s="89"/>
      <c r="M17" s="89"/>
      <c r="N17" s="89"/>
      <c r="O17" s="89"/>
      <c r="P17" s="89"/>
      <c r="Q17" s="89"/>
      <c r="R17" s="89"/>
      <c r="S17" s="89"/>
      <c r="T17" s="90">
        <f>SUM(H17:S17)</f>
        <v>691784</v>
      </c>
    </row>
    <row r="19" spans="1:20" x14ac:dyDescent="0.25">
      <c r="H19" s="232"/>
      <c r="I19" s="233"/>
      <c r="J19" s="232"/>
    </row>
  </sheetData>
  <mergeCells count="13">
    <mergeCell ref="A2:T2"/>
    <mergeCell ref="A3:T3"/>
    <mergeCell ref="A4:T4"/>
    <mergeCell ref="A7:D7"/>
    <mergeCell ref="B8:C8"/>
    <mergeCell ref="B9:C9"/>
    <mergeCell ref="A11:G11"/>
    <mergeCell ref="H11:S11"/>
    <mergeCell ref="T11:T12"/>
    <mergeCell ref="A13:A17"/>
    <mergeCell ref="B13:B17"/>
    <mergeCell ref="C13:C17"/>
    <mergeCell ref="D13:D17"/>
  </mergeCells>
  <pageMargins left="0.7" right="0.7" top="0.75" bottom="0.75" header="0.3" footer="0.3"/>
  <pageSetup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
  <sheetViews>
    <sheetView topLeftCell="A7" workbookViewId="0">
      <selection activeCell="T14" sqref="T14"/>
    </sheetView>
  </sheetViews>
  <sheetFormatPr baseColWidth="10" defaultRowHeight="11.25" x14ac:dyDescent="0.25"/>
  <cols>
    <col min="1" max="1" width="19.28515625" style="1" customWidth="1"/>
    <col min="2" max="2" width="21.140625" style="1" customWidth="1"/>
    <col min="3" max="3" width="14.5703125" style="1" customWidth="1"/>
    <col min="4" max="4" width="25.42578125" style="1" customWidth="1"/>
    <col min="5" max="5" width="23.140625" style="1" customWidth="1"/>
    <col min="6" max="6" width="8.5703125" style="1" customWidth="1"/>
    <col min="7" max="7" width="14.140625" style="1" customWidth="1"/>
    <col min="8" max="8" width="10.28515625" style="1" customWidth="1"/>
    <col min="9" max="9" width="11" style="1" customWidth="1"/>
    <col min="10" max="10" width="11.42578125" style="1" customWidth="1"/>
    <col min="11" max="14" width="8.7109375" style="1" hidden="1" customWidth="1"/>
    <col min="15" max="15" width="14.42578125" style="1" hidden="1" customWidth="1"/>
    <col min="16" max="16" width="14" style="1" hidden="1" customWidth="1"/>
    <col min="17" max="17" width="15.28515625" style="1" hidden="1" customWidth="1"/>
    <col min="18" max="18" width="14" style="1" hidden="1" customWidth="1"/>
    <col min="19" max="19" width="13" style="1" hidden="1" customWidth="1"/>
    <col min="20" max="20" width="18.28515625" style="1" customWidth="1"/>
    <col min="21" max="28" width="20.85546875" style="1" customWidth="1"/>
    <col min="29" max="16384" width="11.42578125" style="1"/>
  </cols>
  <sheetData>
    <row r="1" spans="1:21" ht="26.25" x14ac:dyDescent="0.25">
      <c r="A1" s="365" t="s">
        <v>30</v>
      </c>
      <c r="B1" s="365"/>
      <c r="C1" s="365"/>
      <c r="D1" s="365"/>
      <c r="E1" s="365"/>
      <c r="F1" s="365"/>
      <c r="G1" s="365"/>
      <c r="H1" s="365"/>
      <c r="I1" s="365"/>
      <c r="J1" s="365"/>
      <c r="K1" s="365"/>
      <c r="L1" s="365"/>
      <c r="M1" s="365"/>
      <c r="N1" s="365"/>
      <c r="O1" s="365"/>
      <c r="P1" s="365"/>
      <c r="Q1" s="365"/>
      <c r="R1" s="365"/>
      <c r="S1" s="365"/>
      <c r="T1" s="365"/>
    </row>
    <row r="2" spans="1:21" ht="26.25" x14ac:dyDescent="0.25">
      <c r="A2" s="365" t="s">
        <v>24</v>
      </c>
      <c r="B2" s="365"/>
      <c r="C2" s="365"/>
      <c r="D2" s="365"/>
      <c r="E2" s="365"/>
      <c r="F2" s="365"/>
      <c r="G2" s="365"/>
      <c r="H2" s="365"/>
      <c r="I2" s="365"/>
      <c r="J2" s="365"/>
      <c r="K2" s="365"/>
      <c r="L2" s="365"/>
      <c r="M2" s="365"/>
      <c r="N2" s="365"/>
      <c r="O2" s="365"/>
      <c r="P2" s="365"/>
      <c r="Q2" s="365"/>
      <c r="R2" s="365"/>
      <c r="S2" s="365"/>
      <c r="T2" s="365"/>
      <c r="U2" s="17"/>
    </row>
    <row r="3" spans="1:21" ht="26.25" x14ac:dyDescent="0.25">
      <c r="A3" s="365" t="s">
        <v>21</v>
      </c>
      <c r="B3" s="365"/>
      <c r="C3" s="365"/>
      <c r="D3" s="365"/>
      <c r="E3" s="365"/>
      <c r="F3" s="365"/>
      <c r="G3" s="365"/>
      <c r="H3" s="365"/>
      <c r="I3" s="365"/>
      <c r="J3" s="365"/>
      <c r="K3" s="365"/>
      <c r="L3" s="365"/>
      <c r="M3" s="365"/>
      <c r="N3" s="365"/>
      <c r="O3" s="365"/>
      <c r="P3" s="365"/>
      <c r="Q3" s="365"/>
      <c r="R3" s="365"/>
      <c r="S3" s="365"/>
      <c r="T3" s="365"/>
      <c r="U3" s="17"/>
    </row>
    <row r="4" spans="1:21" x14ac:dyDescent="0.25">
      <c r="A4" s="17"/>
      <c r="B4" s="17"/>
      <c r="C4" s="17"/>
      <c r="D4" s="17"/>
      <c r="E4" s="17"/>
      <c r="F4" s="17"/>
      <c r="G4" s="17"/>
      <c r="H4" s="17"/>
      <c r="I4" s="17"/>
      <c r="J4" s="17"/>
      <c r="K4" s="17"/>
      <c r="L4" s="17"/>
      <c r="M4" s="17"/>
      <c r="N4" s="17"/>
      <c r="O4" s="17"/>
      <c r="P4" s="17"/>
      <c r="Q4" s="17"/>
      <c r="R4" s="17"/>
      <c r="S4" s="17"/>
      <c r="T4" s="17"/>
      <c r="U4" s="17"/>
    </row>
    <row r="5" spans="1:21" ht="12" thickBot="1" x14ac:dyDescent="0.25">
      <c r="F5" s="3"/>
    </row>
    <row r="6" spans="1:21" ht="15" x14ac:dyDescent="0.25">
      <c r="A6" s="366" t="s">
        <v>0</v>
      </c>
      <c r="B6" s="367"/>
      <c r="C6" s="368"/>
      <c r="D6" s="369"/>
      <c r="E6" s="4"/>
    </row>
    <row r="7" spans="1:21" ht="30" x14ac:dyDescent="0.25">
      <c r="A7" s="18" t="s">
        <v>1</v>
      </c>
      <c r="B7" s="370" t="s">
        <v>2</v>
      </c>
      <c r="C7" s="371"/>
      <c r="D7" s="19" t="s">
        <v>26</v>
      </c>
      <c r="E7" s="4"/>
    </row>
    <row r="8" spans="1:21" ht="29.25" customHeight="1" thickBot="1" x14ac:dyDescent="0.3">
      <c r="A8" s="20" t="s">
        <v>49</v>
      </c>
      <c r="B8" s="372" t="s">
        <v>38</v>
      </c>
      <c r="C8" s="373"/>
      <c r="D8" s="9" t="s">
        <v>114</v>
      </c>
      <c r="E8" s="15"/>
    </row>
    <row r="9" spans="1:21" x14ac:dyDescent="0.25">
      <c r="A9" s="15"/>
      <c r="B9" s="15"/>
      <c r="C9" s="15"/>
      <c r="D9" s="15"/>
      <c r="E9" s="15"/>
    </row>
    <row r="10" spans="1:21" ht="12" thickBot="1" x14ac:dyDescent="0.3"/>
    <row r="11" spans="1:21" ht="15.75" customHeight="1" thickBot="1" x14ac:dyDescent="0.3">
      <c r="A11" s="379" t="s">
        <v>3</v>
      </c>
      <c r="B11" s="380"/>
      <c r="C11" s="380"/>
      <c r="D11" s="380"/>
      <c r="E11" s="380"/>
      <c r="F11" s="380"/>
      <c r="G11" s="381"/>
      <c r="H11" s="382">
        <v>2022</v>
      </c>
      <c r="I11" s="382"/>
      <c r="J11" s="382"/>
      <c r="K11" s="382"/>
      <c r="L11" s="380"/>
      <c r="M11" s="380"/>
      <c r="N11" s="380"/>
      <c r="O11" s="380"/>
      <c r="P11" s="380"/>
      <c r="Q11" s="380"/>
      <c r="R11" s="380"/>
      <c r="S11" s="381"/>
      <c r="T11" s="396" t="s">
        <v>23</v>
      </c>
    </row>
    <row r="12" spans="1:21" s="24" customFormat="1" ht="60.75" thickBot="1" x14ac:dyDescent="0.3">
      <c r="A12" s="156" t="s">
        <v>20</v>
      </c>
      <c r="B12" s="157" t="s">
        <v>25</v>
      </c>
      <c r="C12" s="158" t="s">
        <v>4</v>
      </c>
      <c r="D12" s="158" t="s">
        <v>5</v>
      </c>
      <c r="E12" s="159" t="s">
        <v>6</v>
      </c>
      <c r="F12" s="159" t="s">
        <v>7</v>
      </c>
      <c r="G12" s="160" t="s">
        <v>8</v>
      </c>
      <c r="H12" s="158" t="s">
        <v>9</v>
      </c>
      <c r="I12" s="158" t="s">
        <v>22</v>
      </c>
      <c r="J12" s="158" t="s">
        <v>10</v>
      </c>
      <c r="K12" s="158" t="s">
        <v>11</v>
      </c>
      <c r="L12" s="157" t="s">
        <v>12</v>
      </c>
      <c r="M12" s="158" t="s">
        <v>13</v>
      </c>
      <c r="N12" s="158" t="s">
        <v>14</v>
      </c>
      <c r="O12" s="158" t="s">
        <v>15</v>
      </c>
      <c r="P12" s="158" t="s">
        <v>16</v>
      </c>
      <c r="Q12" s="158" t="s">
        <v>17</v>
      </c>
      <c r="R12" s="158" t="s">
        <v>18</v>
      </c>
      <c r="S12" s="161" t="s">
        <v>19</v>
      </c>
      <c r="T12" s="435"/>
    </row>
    <row r="13" spans="1:21" s="32" customFormat="1" ht="39" customHeight="1" thickBot="1" x14ac:dyDescent="0.3">
      <c r="A13" s="385" t="s">
        <v>115</v>
      </c>
      <c r="B13" s="401">
        <v>15298</v>
      </c>
      <c r="C13" s="401" t="s">
        <v>116</v>
      </c>
      <c r="D13" s="401" t="s">
        <v>117</v>
      </c>
      <c r="E13" s="120" t="s">
        <v>118</v>
      </c>
      <c r="F13" s="180">
        <v>8000</v>
      </c>
      <c r="G13" s="154" t="s">
        <v>119</v>
      </c>
      <c r="H13" s="180">
        <v>5107</v>
      </c>
      <c r="I13" s="37">
        <v>1232</v>
      </c>
      <c r="J13" s="37">
        <v>853</v>
      </c>
      <c r="K13" s="37"/>
      <c r="L13" s="155"/>
      <c r="M13" s="155"/>
      <c r="N13" s="155"/>
      <c r="O13" s="37"/>
      <c r="P13" s="37"/>
      <c r="Q13" s="155"/>
      <c r="R13" s="155"/>
      <c r="S13" s="66"/>
      <c r="T13" s="135">
        <f>SUM(H13:S13)</f>
        <v>7192</v>
      </c>
    </row>
    <row r="14" spans="1:21" s="32" customFormat="1" ht="119.25" customHeight="1" thickBot="1" x14ac:dyDescent="0.3">
      <c r="A14" s="385"/>
      <c r="B14" s="436"/>
      <c r="C14" s="436"/>
      <c r="D14" s="401"/>
      <c r="E14" s="119" t="s">
        <v>120</v>
      </c>
      <c r="F14" s="167">
        <v>1</v>
      </c>
      <c r="G14" s="146" t="s">
        <v>121</v>
      </c>
      <c r="H14" s="147">
        <v>1</v>
      </c>
      <c r="I14" s="147">
        <v>1</v>
      </c>
      <c r="J14" s="147">
        <v>1</v>
      </c>
      <c r="K14" s="147"/>
      <c r="L14" s="147"/>
      <c r="M14" s="147"/>
      <c r="N14" s="147"/>
      <c r="O14" s="138"/>
      <c r="P14" s="147"/>
      <c r="Q14" s="147"/>
      <c r="R14" s="138"/>
      <c r="S14" s="149"/>
      <c r="T14" s="137">
        <f>AVERAGE(H14:O14)</f>
        <v>1</v>
      </c>
    </row>
    <row r="15" spans="1:21" s="32" customFormat="1" ht="64.5" thickBot="1" x14ac:dyDescent="0.3">
      <c r="A15" s="437" t="s">
        <v>115</v>
      </c>
      <c r="B15" s="401">
        <v>15298</v>
      </c>
      <c r="C15" s="401" t="s">
        <v>116</v>
      </c>
      <c r="D15" s="438" t="s">
        <v>117</v>
      </c>
      <c r="E15" s="192" t="s">
        <v>122</v>
      </c>
      <c r="F15" s="34">
        <v>1</v>
      </c>
      <c r="G15" s="151" t="s">
        <v>123</v>
      </c>
      <c r="H15" s="150">
        <v>1</v>
      </c>
      <c r="I15" s="138">
        <v>1</v>
      </c>
      <c r="J15" s="138">
        <v>1</v>
      </c>
      <c r="K15" s="138"/>
      <c r="L15" s="138"/>
      <c r="M15" s="138"/>
      <c r="N15" s="138"/>
      <c r="O15" s="148"/>
      <c r="P15" s="138"/>
      <c r="Q15" s="138"/>
      <c r="R15" s="148"/>
      <c r="S15" s="148"/>
      <c r="T15" s="137">
        <f>AVERAGE(H15:S15)</f>
        <v>1</v>
      </c>
    </row>
    <row r="16" spans="1:21" s="32" customFormat="1" ht="102" customHeight="1" thickBot="1" x14ac:dyDescent="0.3">
      <c r="A16" s="386"/>
      <c r="B16" s="402"/>
      <c r="C16" s="402"/>
      <c r="D16" s="402"/>
      <c r="E16" s="129" t="s">
        <v>124</v>
      </c>
      <c r="F16" s="193">
        <v>1</v>
      </c>
      <c r="G16" s="152" t="s">
        <v>125</v>
      </c>
      <c r="H16" s="136">
        <v>1</v>
      </c>
      <c r="I16" s="139">
        <v>1</v>
      </c>
      <c r="J16" s="139">
        <v>1</v>
      </c>
      <c r="K16" s="139"/>
      <c r="L16" s="139"/>
      <c r="M16" s="139"/>
      <c r="N16" s="139"/>
      <c r="O16" s="139"/>
      <c r="P16" s="139"/>
      <c r="Q16" s="139"/>
      <c r="R16" s="139"/>
      <c r="S16" s="139"/>
      <c r="T16" s="137">
        <f>AVERAGE(H16:S16)</f>
        <v>1</v>
      </c>
    </row>
    <row r="17" spans="1:19" x14ac:dyDescent="0.25">
      <c r="A17" s="15"/>
      <c r="B17" s="15"/>
      <c r="C17" s="15"/>
      <c r="D17" s="15"/>
      <c r="E17" s="140"/>
      <c r="F17" s="141"/>
      <c r="G17" s="142"/>
      <c r="L17" s="143"/>
      <c r="M17" s="144"/>
      <c r="N17" s="143"/>
      <c r="O17" s="143"/>
      <c r="P17" s="145"/>
      <c r="Q17" s="145"/>
      <c r="R17" s="145"/>
      <c r="S17" s="145"/>
    </row>
  </sheetData>
  <mergeCells count="17">
    <mergeCell ref="A1:T1"/>
    <mergeCell ref="A2:T2"/>
    <mergeCell ref="A3:T3"/>
    <mergeCell ref="A6:D6"/>
    <mergeCell ref="B7:C7"/>
    <mergeCell ref="A15:A16"/>
    <mergeCell ref="B15:B16"/>
    <mergeCell ref="C15:C16"/>
    <mergeCell ref="D15:D16"/>
    <mergeCell ref="A11:G11"/>
    <mergeCell ref="B8:C8"/>
    <mergeCell ref="T11:T12"/>
    <mergeCell ref="A13:A14"/>
    <mergeCell ref="B13:B14"/>
    <mergeCell ref="C13:C14"/>
    <mergeCell ref="D13:D14"/>
    <mergeCell ref="H11:S11"/>
  </mergeCells>
  <pageMargins left="0.62" right="0.31496062992125984" top="0.74803149606299213" bottom="0.74803149606299213" header="0.31496062992125984" footer="0.31496062992125984"/>
  <pageSetup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0"/>
  <sheetViews>
    <sheetView topLeftCell="D6" workbookViewId="0">
      <selection activeCell="K6" sqref="K1:S65536"/>
    </sheetView>
  </sheetViews>
  <sheetFormatPr baseColWidth="10" defaultRowHeight="15" x14ac:dyDescent="0.25"/>
  <cols>
    <col min="1" max="1" width="16.85546875" customWidth="1"/>
    <col min="4" max="4" width="19.28515625" customWidth="1"/>
    <col min="5" max="5" width="14.7109375" customWidth="1"/>
    <col min="7" max="7" width="13.42578125" customWidth="1"/>
    <col min="11" max="19" width="0" hidden="1" customWidth="1"/>
  </cols>
  <sheetData>
    <row r="2" spans="1:20" ht="26.25" x14ac:dyDescent="0.25">
      <c r="A2" s="365" t="s">
        <v>30</v>
      </c>
      <c r="B2" s="365"/>
      <c r="C2" s="365"/>
      <c r="D2" s="365"/>
      <c r="E2" s="365"/>
      <c r="F2" s="365"/>
      <c r="G2" s="365"/>
      <c r="H2" s="365"/>
      <c r="I2" s="365"/>
      <c r="J2" s="365"/>
      <c r="K2" s="365"/>
      <c r="L2" s="365"/>
      <c r="M2" s="365"/>
      <c r="N2" s="365"/>
      <c r="O2" s="365"/>
      <c r="P2" s="365"/>
      <c r="Q2" s="365"/>
      <c r="R2" s="365"/>
      <c r="S2" s="365"/>
      <c r="T2" s="365"/>
    </row>
    <row r="3" spans="1:20" ht="26.25" x14ac:dyDescent="0.25">
      <c r="A3" s="365" t="s">
        <v>24</v>
      </c>
      <c r="B3" s="365"/>
      <c r="C3" s="365"/>
      <c r="D3" s="365"/>
      <c r="E3" s="365"/>
      <c r="F3" s="365"/>
      <c r="G3" s="365"/>
      <c r="H3" s="365"/>
      <c r="I3" s="365"/>
      <c r="J3" s="365"/>
      <c r="K3" s="365"/>
      <c r="L3" s="365"/>
      <c r="M3" s="365"/>
      <c r="N3" s="365"/>
      <c r="O3" s="365"/>
      <c r="P3" s="365"/>
      <c r="Q3" s="365"/>
      <c r="R3" s="365"/>
      <c r="S3" s="365"/>
      <c r="T3" s="365"/>
    </row>
    <row r="4" spans="1:20" ht="26.25" x14ac:dyDescent="0.25">
      <c r="A4" s="365" t="s">
        <v>21</v>
      </c>
      <c r="B4" s="365"/>
      <c r="C4" s="365"/>
      <c r="D4" s="365"/>
      <c r="E4" s="365"/>
      <c r="F4" s="365"/>
      <c r="G4" s="365"/>
      <c r="H4" s="365"/>
      <c r="I4" s="365"/>
      <c r="J4" s="365"/>
      <c r="K4" s="365"/>
      <c r="L4" s="365"/>
      <c r="M4" s="365"/>
      <c r="N4" s="365"/>
      <c r="O4" s="365"/>
      <c r="P4" s="365"/>
      <c r="Q4" s="365"/>
      <c r="R4" s="365"/>
      <c r="S4" s="365"/>
      <c r="T4" s="365"/>
    </row>
    <row r="5" spans="1:20" ht="18.75" x14ac:dyDescent="0.25">
      <c r="A5" s="38"/>
      <c r="B5" s="38"/>
      <c r="C5" s="38"/>
      <c r="D5" s="38"/>
      <c r="E5" s="38"/>
      <c r="F5" s="38"/>
      <c r="G5" s="38"/>
      <c r="H5" s="38"/>
      <c r="I5" s="38"/>
      <c r="J5" s="38"/>
      <c r="K5" s="38"/>
      <c r="L5" s="38"/>
      <c r="M5" s="38"/>
      <c r="N5" s="38"/>
      <c r="O5" s="38"/>
      <c r="P5" s="38"/>
      <c r="Q5" s="38"/>
      <c r="R5" s="38"/>
      <c r="S5" s="38"/>
      <c r="T5" s="38"/>
    </row>
    <row r="6" spans="1:20" ht="15.75" thickBot="1" x14ac:dyDescent="0.3">
      <c r="A6" s="24"/>
      <c r="B6" s="24"/>
      <c r="C6" s="24"/>
      <c r="D6" s="24"/>
      <c r="E6" s="24"/>
      <c r="F6" s="24"/>
      <c r="G6" s="24"/>
      <c r="H6" s="24"/>
      <c r="I6" s="24"/>
      <c r="J6" s="24"/>
      <c r="K6" s="24"/>
      <c r="L6" s="24"/>
      <c r="M6" s="24"/>
      <c r="N6" s="24"/>
      <c r="O6" s="24"/>
      <c r="P6" s="24"/>
      <c r="Q6" s="24"/>
      <c r="R6" s="24"/>
      <c r="S6" s="24"/>
      <c r="T6" s="24"/>
    </row>
    <row r="7" spans="1:20" x14ac:dyDescent="0.25">
      <c r="A7" s="366" t="s">
        <v>0</v>
      </c>
      <c r="B7" s="367"/>
      <c r="C7" s="368"/>
      <c r="D7" s="369"/>
      <c r="E7" s="39"/>
      <c r="F7" s="24"/>
      <c r="G7" s="24"/>
      <c r="H7" s="24"/>
      <c r="I7" s="24"/>
      <c r="J7" s="24"/>
      <c r="K7" s="24"/>
      <c r="L7" s="24"/>
      <c r="M7" s="24"/>
      <c r="N7" s="24"/>
      <c r="O7" s="24"/>
      <c r="P7" s="24"/>
      <c r="Q7" s="24"/>
      <c r="R7" s="24"/>
      <c r="S7" s="24"/>
      <c r="T7" s="24"/>
    </row>
    <row r="8" spans="1:20" ht="28.5" customHeight="1" x14ac:dyDescent="0.25">
      <c r="A8" s="18" t="s">
        <v>1</v>
      </c>
      <c r="B8" s="370" t="s">
        <v>2</v>
      </c>
      <c r="C8" s="371"/>
      <c r="D8" s="19" t="s">
        <v>26</v>
      </c>
      <c r="E8" s="39"/>
      <c r="F8" s="24"/>
      <c r="G8" s="24"/>
      <c r="H8" s="24"/>
      <c r="I8" s="24"/>
      <c r="J8" s="24"/>
      <c r="K8" s="24"/>
      <c r="L8" s="24"/>
      <c r="M8" s="24"/>
      <c r="N8" s="24"/>
      <c r="O8" s="24"/>
      <c r="P8" s="24"/>
      <c r="Q8" s="24"/>
      <c r="R8" s="24"/>
      <c r="S8" s="24"/>
      <c r="T8" s="24"/>
    </row>
    <row r="9" spans="1:20" ht="34.5" thickBot="1" x14ac:dyDescent="0.3">
      <c r="A9" s="91" t="s">
        <v>27</v>
      </c>
      <c r="B9" s="445" t="s">
        <v>68</v>
      </c>
      <c r="C9" s="446"/>
      <c r="D9" s="92" t="s">
        <v>69</v>
      </c>
      <c r="E9" s="42"/>
      <c r="F9" s="24"/>
      <c r="G9" s="24"/>
      <c r="H9" s="24"/>
      <c r="I9" s="24"/>
      <c r="J9" s="24"/>
      <c r="K9" s="24"/>
      <c r="L9" s="24"/>
      <c r="M9" s="24"/>
      <c r="N9" s="24"/>
      <c r="O9" s="24"/>
      <c r="P9" s="24"/>
      <c r="Q9" s="24"/>
      <c r="R9" s="24"/>
      <c r="S9" s="24"/>
      <c r="T9" s="24"/>
    </row>
    <row r="10" spans="1:20" ht="15.75" thickBot="1" x14ac:dyDescent="0.3">
      <c r="A10" s="42"/>
      <c r="B10" s="42"/>
      <c r="C10" s="42"/>
      <c r="D10" s="42"/>
      <c r="E10" s="42"/>
      <c r="F10" s="24"/>
      <c r="G10" s="24"/>
      <c r="H10" s="24"/>
      <c r="I10" s="24"/>
      <c r="J10" s="24"/>
      <c r="K10" s="24"/>
      <c r="L10" s="24"/>
      <c r="M10" s="24"/>
      <c r="N10" s="24"/>
      <c r="O10" s="24"/>
      <c r="P10" s="24"/>
      <c r="Q10" s="24"/>
      <c r="R10" s="24"/>
      <c r="S10" s="24"/>
      <c r="T10" s="24"/>
    </row>
    <row r="11" spans="1:20" ht="27" thickBot="1" x14ac:dyDescent="0.3">
      <c r="A11" s="439" t="s">
        <v>3</v>
      </c>
      <c r="B11" s="439"/>
      <c r="C11" s="439"/>
      <c r="D11" s="439"/>
      <c r="E11" s="439"/>
      <c r="F11" s="439"/>
      <c r="G11" s="440"/>
      <c r="H11" s="441">
        <v>2022</v>
      </c>
      <c r="I11" s="442"/>
      <c r="J11" s="442"/>
      <c r="K11" s="442"/>
      <c r="L11" s="442"/>
      <c r="M11" s="442"/>
      <c r="N11" s="442"/>
      <c r="O11" s="442"/>
      <c r="P11" s="442"/>
      <c r="Q11" s="442"/>
      <c r="R11" s="442"/>
      <c r="S11" s="442"/>
      <c r="T11" s="443" t="s">
        <v>23</v>
      </c>
    </row>
    <row r="12" spans="1:20" ht="64.5" thickBot="1" x14ac:dyDescent="0.3">
      <c r="A12" s="95" t="s">
        <v>20</v>
      </c>
      <c r="B12" s="95" t="s">
        <v>25</v>
      </c>
      <c r="C12" s="95" t="s">
        <v>4</v>
      </c>
      <c r="D12" s="95" t="s">
        <v>5</v>
      </c>
      <c r="E12" s="95" t="s">
        <v>6</v>
      </c>
      <c r="F12" s="95" t="s">
        <v>7</v>
      </c>
      <c r="G12" s="99" t="s">
        <v>8</v>
      </c>
      <c r="H12" s="97" t="s">
        <v>9</v>
      </c>
      <c r="I12" s="95" t="s">
        <v>22</v>
      </c>
      <c r="J12" s="95" t="s">
        <v>10</v>
      </c>
      <c r="K12" s="95" t="s">
        <v>11</v>
      </c>
      <c r="L12" s="95" t="s">
        <v>12</v>
      </c>
      <c r="M12" s="95" t="s">
        <v>13</v>
      </c>
      <c r="N12" s="95" t="s">
        <v>14</v>
      </c>
      <c r="O12" s="95" t="s">
        <v>15</v>
      </c>
      <c r="P12" s="95" t="s">
        <v>16</v>
      </c>
      <c r="Q12" s="95" t="s">
        <v>17</v>
      </c>
      <c r="R12" s="95" t="s">
        <v>18</v>
      </c>
      <c r="S12" s="95" t="s">
        <v>19</v>
      </c>
      <c r="T12" s="444"/>
    </row>
    <row r="13" spans="1:20" ht="63.75" customHeight="1" x14ac:dyDescent="0.25">
      <c r="A13" s="374" t="s">
        <v>70</v>
      </c>
      <c r="B13" s="374">
        <v>15273</v>
      </c>
      <c r="C13" s="387" t="s">
        <v>71</v>
      </c>
      <c r="D13" s="387" t="s">
        <v>72</v>
      </c>
      <c r="E13" s="96" t="s">
        <v>73</v>
      </c>
      <c r="F13" s="52" t="s">
        <v>74</v>
      </c>
      <c r="G13" s="100" t="s">
        <v>75</v>
      </c>
      <c r="H13" s="51">
        <v>106</v>
      </c>
      <c r="I13" s="177">
        <v>188</v>
      </c>
      <c r="J13" s="177">
        <v>281</v>
      </c>
      <c r="K13" s="52"/>
      <c r="L13" s="52"/>
      <c r="M13" s="52"/>
      <c r="N13" s="52"/>
      <c r="O13" s="52"/>
      <c r="P13" s="52"/>
      <c r="Q13" s="53"/>
      <c r="R13" s="54"/>
      <c r="S13" s="54"/>
      <c r="T13" s="254">
        <f>SUM(H13:S13)</f>
        <v>575</v>
      </c>
    </row>
    <row r="14" spans="1:20" ht="93" customHeight="1" x14ac:dyDescent="0.25">
      <c r="A14" s="375"/>
      <c r="B14" s="375"/>
      <c r="C14" s="388"/>
      <c r="D14" s="388"/>
      <c r="E14" s="35" t="s">
        <v>76</v>
      </c>
      <c r="F14" s="27" t="s">
        <v>74</v>
      </c>
      <c r="G14" s="101" t="s">
        <v>77</v>
      </c>
      <c r="H14" s="252">
        <v>81</v>
      </c>
      <c r="I14" s="253">
        <v>172</v>
      </c>
      <c r="J14" s="253">
        <v>253</v>
      </c>
      <c r="K14" s="27"/>
      <c r="L14" s="27"/>
      <c r="M14" s="27"/>
      <c r="N14" s="27"/>
      <c r="O14" s="27"/>
      <c r="P14" s="27"/>
      <c r="Q14" s="93"/>
      <c r="R14" s="94"/>
      <c r="S14" s="26"/>
      <c r="T14" s="255">
        <f>SUM(H14:S14)</f>
        <v>506</v>
      </c>
    </row>
    <row r="15" spans="1:20" ht="72.75" customHeight="1" x14ac:dyDescent="0.25">
      <c r="A15" s="375"/>
      <c r="B15" s="375"/>
      <c r="C15" s="388"/>
      <c r="D15" s="388"/>
      <c r="E15" s="35" t="s">
        <v>78</v>
      </c>
      <c r="F15" s="27" t="s">
        <v>74</v>
      </c>
      <c r="G15" s="101" t="s">
        <v>79</v>
      </c>
      <c r="H15" s="252">
        <v>25</v>
      </c>
      <c r="I15" s="253">
        <v>16</v>
      </c>
      <c r="J15" s="253">
        <v>28</v>
      </c>
      <c r="K15" s="27"/>
      <c r="L15" s="27"/>
      <c r="M15" s="27"/>
      <c r="N15" s="27"/>
      <c r="O15" s="27"/>
      <c r="P15" s="27"/>
      <c r="Q15" s="93"/>
      <c r="R15" s="94"/>
      <c r="S15" s="94"/>
      <c r="T15" s="256">
        <f>J15</f>
        <v>28</v>
      </c>
    </row>
    <row r="16" spans="1:20" ht="216.75" x14ac:dyDescent="0.25">
      <c r="A16" s="375"/>
      <c r="B16" s="375"/>
      <c r="C16" s="388"/>
      <c r="D16" s="388"/>
      <c r="E16" s="35" t="s">
        <v>80</v>
      </c>
      <c r="F16" s="27" t="s">
        <v>74</v>
      </c>
      <c r="G16" s="102" t="s">
        <v>81</v>
      </c>
      <c r="H16" s="98">
        <v>21</v>
      </c>
      <c r="I16" s="258">
        <v>20</v>
      </c>
      <c r="J16" s="258">
        <v>23</v>
      </c>
      <c r="K16" s="27"/>
      <c r="L16" s="27"/>
      <c r="M16" s="27"/>
      <c r="N16" s="27"/>
      <c r="O16" s="27"/>
      <c r="P16" s="27"/>
      <c r="Q16" s="93"/>
      <c r="R16" s="94"/>
      <c r="S16" s="94"/>
      <c r="T16" s="256">
        <f>H16+I16+J16</f>
        <v>64</v>
      </c>
    </row>
    <row r="17" spans="1:20" ht="63.75" x14ac:dyDescent="0.25">
      <c r="A17" s="375"/>
      <c r="B17" s="375"/>
      <c r="C17" s="388"/>
      <c r="D17" s="388"/>
      <c r="E17" s="388" t="s">
        <v>82</v>
      </c>
      <c r="F17" s="27" t="s">
        <v>74</v>
      </c>
      <c r="G17" s="102" t="s">
        <v>83</v>
      </c>
      <c r="H17" s="98">
        <v>72</v>
      </c>
      <c r="I17" s="253">
        <v>44</v>
      </c>
      <c r="J17" s="253">
        <v>19</v>
      </c>
      <c r="K17" s="27"/>
      <c r="L17" s="27"/>
      <c r="M17" s="27"/>
      <c r="N17" s="27"/>
      <c r="O17" s="27"/>
      <c r="P17" s="27"/>
      <c r="Q17" s="93"/>
      <c r="R17" s="94"/>
      <c r="S17" s="94"/>
      <c r="T17" s="256">
        <f>J17</f>
        <v>19</v>
      </c>
    </row>
    <row r="18" spans="1:20" ht="51" x14ac:dyDescent="0.25">
      <c r="A18" s="375"/>
      <c r="B18" s="375"/>
      <c r="C18" s="388"/>
      <c r="D18" s="388"/>
      <c r="E18" s="388"/>
      <c r="F18" s="27" t="s">
        <v>74</v>
      </c>
      <c r="G18" s="102" t="s">
        <v>84</v>
      </c>
      <c r="H18" s="98">
        <v>0</v>
      </c>
      <c r="I18" s="253">
        <v>0</v>
      </c>
      <c r="J18" s="253">
        <v>1</v>
      </c>
      <c r="K18" s="27"/>
      <c r="L18" s="27"/>
      <c r="M18" s="27"/>
      <c r="N18" s="27"/>
      <c r="O18" s="27"/>
      <c r="P18" s="27"/>
      <c r="Q18" s="93"/>
      <c r="R18" s="94"/>
      <c r="S18" s="94"/>
      <c r="T18" s="256">
        <f>H18+I18+J18</f>
        <v>1</v>
      </c>
    </row>
    <row r="19" spans="1:20" ht="229.5" x14ac:dyDescent="0.25">
      <c r="A19" s="375"/>
      <c r="B19" s="375"/>
      <c r="C19" s="388"/>
      <c r="D19" s="388"/>
      <c r="E19" s="27" t="s">
        <v>85</v>
      </c>
      <c r="F19" s="27" t="s">
        <v>74</v>
      </c>
      <c r="G19" s="102" t="s">
        <v>86</v>
      </c>
      <c r="H19" s="257">
        <v>2257</v>
      </c>
      <c r="I19" s="258">
        <v>2676</v>
      </c>
      <c r="J19" s="258">
        <v>2999</v>
      </c>
      <c r="K19" s="27"/>
      <c r="L19" s="27"/>
      <c r="M19" s="27"/>
      <c r="N19" s="27"/>
      <c r="O19" s="27"/>
      <c r="P19" s="27"/>
      <c r="Q19" s="93"/>
      <c r="R19" s="94"/>
      <c r="S19" s="94"/>
      <c r="T19" s="259">
        <f>H19+I19+J19</f>
        <v>7932</v>
      </c>
    </row>
    <row r="20" spans="1:20" ht="90" thickBot="1" x14ac:dyDescent="0.3">
      <c r="A20" s="376"/>
      <c r="B20" s="376"/>
      <c r="C20" s="389"/>
      <c r="D20" s="389"/>
      <c r="E20" s="58" t="s">
        <v>87</v>
      </c>
      <c r="F20" s="58" t="s">
        <v>74</v>
      </c>
      <c r="G20" s="103" t="s">
        <v>88</v>
      </c>
      <c r="H20" s="251">
        <v>62</v>
      </c>
      <c r="I20" s="178">
        <v>59</v>
      </c>
      <c r="J20" s="178">
        <v>57</v>
      </c>
      <c r="K20" s="58"/>
      <c r="L20" s="58"/>
      <c r="M20" s="58"/>
      <c r="N20" s="58"/>
      <c r="O20" s="58"/>
      <c r="P20" s="58"/>
      <c r="Q20" s="68"/>
      <c r="R20" s="69"/>
      <c r="S20" s="69"/>
      <c r="T20" s="260">
        <f>J20</f>
        <v>57</v>
      </c>
    </row>
  </sheetData>
  <mergeCells count="14">
    <mergeCell ref="A2:T2"/>
    <mergeCell ref="A3:T3"/>
    <mergeCell ref="A4:T4"/>
    <mergeCell ref="A7:D7"/>
    <mergeCell ref="B8:C8"/>
    <mergeCell ref="B9:C9"/>
    <mergeCell ref="A11:G11"/>
    <mergeCell ref="H11:S11"/>
    <mergeCell ref="T11:T12"/>
    <mergeCell ref="A13:A20"/>
    <mergeCell ref="B13:B20"/>
    <mergeCell ref="C13:C20"/>
    <mergeCell ref="D13:D20"/>
    <mergeCell ref="E17:E18"/>
  </mergeCells>
  <pageMargins left="0.7" right="0.7" top="0.75" bottom="0.75" header="0.3" footer="0.3"/>
  <pageSetup scale="5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1"/>
  <sheetViews>
    <sheetView topLeftCell="A13" zoomScale="90" zoomScaleNormal="90" workbookViewId="0">
      <selection activeCell="F18" sqref="F18:F21"/>
    </sheetView>
  </sheetViews>
  <sheetFormatPr baseColWidth="10" defaultRowHeight="15" x14ac:dyDescent="0.25"/>
  <cols>
    <col min="1" max="1" width="30.7109375" bestFit="1" customWidth="1"/>
    <col min="3" max="3" width="19.42578125" customWidth="1"/>
    <col min="4" max="4" width="26.140625" customWidth="1"/>
    <col min="5" max="5" width="17.7109375" customWidth="1"/>
    <col min="6" max="6" width="17.5703125" bestFit="1" customWidth="1"/>
    <col min="7" max="7" width="17" customWidth="1"/>
    <col min="8" max="8" width="19.42578125" customWidth="1"/>
    <col min="9" max="9" width="19.85546875" customWidth="1"/>
    <col min="10" max="10" width="18.140625" customWidth="1"/>
    <col min="11" max="11" width="19.85546875" hidden="1" customWidth="1"/>
    <col min="12" max="12" width="19.42578125" hidden="1" customWidth="1"/>
    <col min="13" max="13" width="18" hidden="1" customWidth="1"/>
    <col min="14" max="15" width="0" hidden="1" customWidth="1"/>
    <col min="16" max="16" width="18.7109375" hidden="1" customWidth="1"/>
    <col min="17" max="17" width="15.7109375" hidden="1" customWidth="1"/>
    <col min="18" max="18" width="16.7109375" hidden="1" customWidth="1"/>
    <col min="19" max="19" width="18.28515625" hidden="1" customWidth="1"/>
    <col min="20" max="20" width="20.7109375" bestFit="1" customWidth="1"/>
  </cols>
  <sheetData>
    <row r="2" spans="1:22" s="24" customFormat="1" ht="26.25" x14ac:dyDescent="0.25">
      <c r="A2" s="365" t="s">
        <v>30</v>
      </c>
      <c r="B2" s="365"/>
      <c r="C2" s="365"/>
      <c r="D2" s="365"/>
      <c r="E2" s="365"/>
      <c r="F2" s="365"/>
      <c r="G2" s="365"/>
      <c r="H2" s="365"/>
      <c r="I2" s="365"/>
      <c r="J2" s="365"/>
      <c r="K2" s="365"/>
      <c r="L2" s="365"/>
      <c r="M2" s="365"/>
      <c r="N2" s="365"/>
      <c r="O2" s="365"/>
      <c r="P2" s="365"/>
      <c r="Q2" s="365"/>
      <c r="R2" s="365"/>
      <c r="S2" s="365"/>
      <c r="T2" s="365"/>
    </row>
    <row r="3" spans="1:22" s="24" customFormat="1" ht="26.25" x14ac:dyDescent="0.25">
      <c r="A3" s="365" t="s">
        <v>24</v>
      </c>
      <c r="B3" s="365"/>
      <c r="C3" s="365"/>
      <c r="D3" s="365"/>
      <c r="E3" s="365"/>
      <c r="F3" s="365"/>
      <c r="G3" s="365"/>
      <c r="H3" s="365"/>
      <c r="I3" s="365"/>
      <c r="J3" s="365"/>
      <c r="K3" s="365"/>
      <c r="L3" s="365"/>
      <c r="M3" s="365"/>
      <c r="N3" s="365"/>
      <c r="O3" s="365"/>
      <c r="P3" s="365"/>
      <c r="Q3" s="365"/>
      <c r="R3" s="365"/>
      <c r="S3" s="365"/>
      <c r="T3" s="365"/>
      <c r="U3" s="38"/>
    </row>
    <row r="4" spans="1:22" s="24" customFormat="1" ht="26.25" x14ac:dyDescent="0.25">
      <c r="A4" s="365" t="s">
        <v>21</v>
      </c>
      <c r="B4" s="365"/>
      <c r="C4" s="365"/>
      <c r="D4" s="365"/>
      <c r="E4" s="365"/>
      <c r="F4" s="365"/>
      <c r="G4" s="365"/>
      <c r="H4" s="365"/>
      <c r="I4" s="365"/>
      <c r="J4" s="365"/>
      <c r="K4" s="365"/>
      <c r="L4" s="365"/>
      <c r="M4" s="365"/>
      <c r="N4" s="365"/>
      <c r="O4" s="365"/>
      <c r="P4" s="365"/>
      <c r="Q4" s="365"/>
      <c r="R4" s="365"/>
      <c r="S4" s="365"/>
      <c r="T4" s="365"/>
      <c r="U4" s="38"/>
    </row>
    <row r="5" spans="1:22" s="24" customFormat="1" ht="18.75" x14ac:dyDescent="0.25">
      <c r="A5" s="38"/>
      <c r="B5" s="38"/>
      <c r="C5" s="38"/>
      <c r="D5" s="38"/>
      <c r="E5" s="38"/>
      <c r="F5" s="38"/>
      <c r="G5" s="38"/>
      <c r="H5" s="38"/>
      <c r="I5" s="38"/>
      <c r="J5" s="38"/>
      <c r="K5" s="38"/>
      <c r="L5" s="38"/>
      <c r="M5" s="38"/>
      <c r="N5" s="38"/>
      <c r="O5" s="38"/>
      <c r="P5" s="38"/>
      <c r="Q5" s="38"/>
      <c r="R5" s="38"/>
      <c r="S5" s="38"/>
      <c r="T5" s="38"/>
      <c r="U5" s="38"/>
    </row>
    <row r="6" spans="1:22" s="24" customFormat="1" ht="15.75" thickBot="1" x14ac:dyDescent="0.3"/>
    <row r="7" spans="1:22" s="24" customFormat="1" x14ac:dyDescent="0.25">
      <c r="A7" s="366" t="s">
        <v>0</v>
      </c>
      <c r="B7" s="367"/>
      <c r="C7" s="368"/>
      <c r="D7" s="369"/>
      <c r="E7" s="39"/>
    </row>
    <row r="8" spans="1:22" s="24" customFormat="1" ht="31.5" customHeight="1" x14ac:dyDescent="0.25">
      <c r="A8" s="18" t="s">
        <v>1</v>
      </c>
      <c r="B8" s="370" t="s">
        <v>2</v>
      </c>
      <c r="C8" s="371"/>
      <c r="D8" s="19" t="s">
        <v>26</v>
      </c>
      <c r="E8" s="39"/>
    </row>
    <row r="9" spans="1:22" s="24" customFormat="1" ht="15.75" thickBot="1" x14ac:dyDescent="0.3">
      <c r="A9" s="41" t="s">
        <v>164</v>
      </c>
      <c r="B9" s="372" t="s">
        <v>68</v>
      </c>
      <c r="C9" s="373"/>
      <c r="D9" s="9" t="s">
        <v>165</v>
      </c>
      <c r="E9" s="42"/>
    </row>
    <row r="10" spans="1:22" s="24" customFormat="1" ht="15.75" thickBot="1" x14ac:dyDescent="0.3">
      <c r="A10" s="42"/>
      <c r="B10" s="42"/>
      <c r="C10" s="42"/>
      <c r="D10" s="42"/>
      <c r="E10" s="42"/>
    </row>
    <row r="11" spans="1:22" s="24" customFormat="1" ht="27" thickBot="1" x14ac:dyDescent="0.3">
      <c r="A11" s="379" t="s">
        <v>3</v>
      </c>
      <c r="B11" s="380"/>
      <c r="C11" s="380"/>
      <c r="D11" s="380"/>
      <c r="E11" s="380"/>
      <c r="F11" s="380"/>
      <c r="G11" s="381"/>
      <c r="H11" s="390">
        <v>2022</v>
      </c>
      <c r="I11" s="391"/>
      <c r="J11" s="391"/>
      <c r="K11" s="391"/>
      <c r="L11" s="391"/>
      <c r="M11" s="391"/>
      <c r="N11" s="391"/>
      <c r="O11" s="391"/>
      <c r="P11" s="391"/>
      <c r="Q11" s="391"/>
      <c r="R11" s="391"/>
      <c r="S11" s="395"/>
      <c r="T11" s="396" t="s">
        <v>23</v>
      </c>
    </row>
    <row r="12" spans="1:22" s="24" customFormat="1" ht="39" thickBot="1" x14ac:dyDescent="0.3">
      <c r="A12" s="43" t="s">
        <v>20</v>
      </c>
      <c r="B12" s="44" t="s">
        <v>25</v>
      </c>
      <c r="C12" s="45" t="s">
        <v>4</v>
      </c>
      <c r="D12" s="45" t="s">
        <v>5</v>
      </c>
      <c r="E12" s="45" t="s">
        <v>6</v>
      </c>
      <c r="F12" s="45" t="s">
        <v>7</v>
      </c>
      <c r="G12" s="65" t="s">
        <v>8</v>
      </c>
      <c r="H12" s="47" t="s">
        <v>9</v>
      </c>
      <c r="I12" s="47" t="s">
        <v>22</v>
      </c>
      <c r="J12" s="47" t="s">
        <v>10</v>
      </c>
      <c r="K12" s="47" t="s">
        <v>11</v>
      </c>
      <c r="L12" s="47" t="s">
        <v>12</v>
      </c>
      <c r="M12" s="47" t="s">
        <v>13</v>
      </c>
      <c r="N12" s="47" t="s">
        <v>14</v>
      </c>
      <c r="O12" s="47" t="s">
        <v>15</v>
      </c>
      <c r="P12" s="47" t="s">
        <v>16</v>
      </c>
      <c r="Q12" s="47" t="s">
        <v>17</v>
      </c>
      <c r="R12" s="47" t="s">
        <v>18</v>
      </c>
      <c r="S12" s="48" t="s">
        <v>19</v>
      </c>
      <c r="T12" s="397"/>
    </row>
    <row r="13" spans="1:22" s="24" customFormat="1" ht="38.25" customHeight="1" x14ac:dyDescent="0.25">
      <c r="A13" s="394" t="s">
        <v>166</v>
      </c>
      <c r="B13" s="400">
        <v>15287</v>
      </c>
      <c r="C13" s="398" t="s">
        <v>167</v>
      </c>
      <c r="D13" s="398" t="s">
        <v>168</v>
      </c>
      <c r="E13" s="398" t="s">
        <v>167</v>
      </c>
      <c r="F13" s="490">
        <v>33000</v>
      </c>
      <c r="G13" s="429" t="s">
        <v>165</v>
      </c>
      <c r="H13" s="487">
        <v>970</v>
      </c>
      <c r="I13" s="490">
        <v>2344</v>
      </c>
      <c r="J13" s="490">
        <v>3599</v>
      </c>
      <c r="K13" s="473"/>
      <c r="L13" s="473"/>
      <c r="M13" s="473"/>
      <c r="N13" s="473"/>
      <c r="O13" s="473"/>
      <c r="P13" s="473"/>
      <c r="Q13" s="475"/>
      <c r="R13" s="478"/>
      <c r="S13" s="485"/>
      <c r="T13" s="458">
        <f>SUM(H13:S17)</f>
        <v>6913</v>
      </c>
      <c r="U13" s="197"/>
      <c r="V13" s="198"/>
    </row>
    <row r="14" spans="1:22" s="24" customFormat="1" ht="51" customHeight="1" x14ac:dyDescent="0.25">
      <c r="A14" s="385"/>
      <c r="B14" s="401"/>
      <c r="C14" s="403"/>
      <c r="D14" s="403"/>
      <c r="E14" s="403"/>
      <c r="F14" s="491"/>
      <c r="G14" s="430"/>
      <c r="H14" s="488"/>
      <c r="I14" s="491"/>
      <c r="J14" s="491"/>
      <c r="K14" s="456"/>
      <c r="L14" s="456"/>
      <c r="M14" s="456"/>
      <c r="N14" s="456"/>
      <c r="O14" s="456"/>
      <c r="P14" s="456"/>
      <c r="Q14" s="476"/>
      <c r="R14" s="479"/>
      <c r="S14" s="448"/>
      <c r="T14" s="459"/>
      <c r="U14" s="197"/>
      <c r="V14" s="198"/>
    </row>
    <row r="15" spans="1:22" s="24" customFormat="1" ht="38.25" customHeight="1" x14ac:dyDescent="0.25">
      <c r="A15" s="385"/>
      <c r="B15" s="401"/>
      <c r="C15" s="403"/>
      <c r="D15" s="403"/>
      <c r="E15" s="403"/>
      <c r="F15" s="491"/>
      <c r="G15" s="430"/>
      <c r="H15" s="488"/>
      <c r="I15" s="491"/>
      <c r="J15" s="491"/>
      <c r="K15" s="456"/>
      <c r="L15" s="456"/>
      <c r="M15" s="456"/>
      <c r="N15" s="456"/>
      <c r="O15" s="456"/>
      <c r="P15" s="456"/>
      <c r="Q15" s="476"/>
      <c r="R15" s="479"/>
      <c r="S15" s="448"/>
      <c r="T15" s="459"/>
      <c r="U15" s="197"/>
      <c r="V15" s="198"/>
    </row>
    <row r="16" spans="1:22" s="24" customFormat="1" ht="38.25" customHeight="1" x14ac:dyDescent="0.25">
      <c r="A16" s="385"/>
      <c r="B16" s="401"/>
      <c r="C16" s="403"/>
      <c r="D16" s="403"/>
      <c r="E16" s="403"/>
      <c r="F16" s="491"/>
      <c r="G16" s="430"/>
      <c r="H16" s="488"/>
      <c r="I16" s="491"/>
      <c r="J16" s="491"/>
      <c r="K16" s="456"/>
      <c r="L16" s="456"/>
      <c r="M16" s="456"/>
      <c r="N16" s="456"/>
      <c r="O16" s="456"/>
      <c r="P16" s="456"/>
      <c r="Q16" s="476"/>
      <c r="R16" s="479"/>
      <c r="S16" s="448"/>
      <c r="T16" s="459"/>
      <c r="U16" s="197"/>
      <c r="V16" s="198"/>
    </row>
    <row r="17" spans="1:20" s="24" customFormat="1" ht="149.25" customHeight="1" x14ac:dyDescent="0.25">
      <c r="A17" s="493"/>
      <c r="B17" s="436"/>
      <c r="C17" s="425"/>
      <c r="D17" s="425"/>
      <c r="E17" s="425"/>
      <c r="F17" s="492"/>
      <c r="G17" s="431"/>
      <c r="H17" s="489"/>
      <c r="I17" s="492"/>
      <c r="J17" s="492"/>
      <c r="K17" s="474"/>
      <c r="L17" s="474"/>
      <c r="M17" s="474"/>
      <c r="N17" s="474"/>
      <c r="O17" s="474"/>
      <c r="P17" s="474"/>
      <c r="Q17" s="477"/>
      <c r="R17" s="480"/>
      <c r="S17" s="486"/>
      <c r="T17" s="460"/>
    </row>
    <row r="18" spans="1:20" s="24" customFormat="1" ht="71.25" customHeight="1" x14ac:dyDescent="0.25">
      <c r="A18" s="385" t="s">
        <v>169</v>
      </c>
      <c r="B18" s="461">
        <v>15293</v>
      </c>
      <c r="C18" s="461" t="s">
        <v>170</v>
      </c>
      <c r="D18" s="461" t="s">
        <v>171</v>
      </c>
      <c r="E18" s="461" t="s">
        <v>170</v>
      </c>
      <c r="F18" s="464">
        <v>14500000</v>
      </c>
      <c r="G18" s="467" t="s">
        <v>56</v>
      </c>
      <c r="H18" s="470">
        <v>5154346.8</v>
      </c>
      <c r="I18" s="452">
        <v>2424028.48</v>
      </c>
      <c r="J18" s="452">
        <v>1290198.6000000001</v>
      </c>
      <c r="K18" s="455"/>
      <c r="L18" s="455"/>
      <c r="M18" s="455"/>
      <c r="N18" s="455"/>
      <c r="O18" s="455"/>
      <c r="P18" s="455"/>
      <c r="Q18" s="481"/>
      <c r="R18" s="483"/>
      <c r="S18" s="447"/>
      <c r="T18" s="450">
        <f>SUM(H18:S21)</f>
        <v>8868573.879999999</v>
      </c>
    </row>
    <row r="19" spans="1:20" s="24" customFormat="1" ht="15" customHeight="1" x14ac:dyDescent="0.25">
      <c r="A19" s="385"/>
      <c r="B19" s="462"/>
      <c r="C19" s="462"/>
      <c r="D19" s="462"/>
      <c r="E19" s="462"/>
      <c r="F19" s="465"/>
      <c r="G19" s="468"/>
      <c r="H19" s="471"/>
      <c r="I19" s="453"/>
      <c r="J19" s="453"/>
      <c r="K19" s="456"/>
      <c r="L19" s="456"/>
      <c r="M19" s="456"/>
      <c r="N19" s="456"/>
      <c r="O19" s="456"/>
      <c r="P19" s="456"/>
      <c r="Q19" s="476"/>
      <c r="R19" s="479"/>
      <c r="S19" s="448"/>
      <c r="T19" s="405"/>
    </row>
    <row r="20" spans="1:20" s="24" customFormat="1" ht="15" customHeight="1" x14ac:dyDescent="0.25">
      <c r="A20" s="385"/>
      <c r="B20" s="462"/>
      <c r="C20" s="462"/>
      <c r="D20" s="462"/>
      <c r="E20" s="462"/>
      <c r="F20" s="465"/>
      <c r="G20" s="468"/>
      <c r="H20" s="471"/>
      <c r="I20" s="453"/>
      <c r="J20" s="453"/>
      <c r="K20" s="456"/>
      <c r="L20" s="456"/>
      <c r="M20" s="456"/>
      <c r="N20" s="456"/>
      <c r="O20" s="456"/>
      <c r="P20" s="456"/>
      <c r="Q20" s="476"/>
      <c r="R20" s="479"/>
      <c r="S20" s="448"/>
      <c r="T20" s="405"/>
    </row>
    <row r="21" spans="1:20" s="24" customFormat="1" ht="152.25" customHeight="1" thickBot="1" x14ac:dyDescent="0.3">
      <c r="A21" s="386"/>
      <c r="B21" s="463"/>
      <c r="C21" s="463"/>
      <c r="D21" s="463"/>
      <c r="E21" s="463"/>
      <c r="F21" s="466"/>
      <c r="G21" s="469"/>
      <c r="H21" s="472"/>
      <c r="I21" s="454"/>
      <c r="J21" s="454"/>
      <c r="K21" s="457"/>
      <c r="L21" s="457"/>
      <c r="M21" s="457"/>
      <c r="N21" s="457"/>
      <c r="O21" s="457"/>
      <c r="P21" s="457"/>
      <c r="Q21" s="482"/>
      <c r="R21" s="484"/>
      <c r="S21" s="449"/>
      <c r="T21" s="451"/>
    </row>
  </sheetData>
  <mergeCells count="49">
    <mergeCell ref="A2:T2"/>
    <mergeCell ref="A3:T3"/>
    <mergeCell ref="A4:T4"/>
    <mergeCell ref="A7:D7"/>
    <mergeCell ref="B8:C8"/>
    <mergeCell ref="B9:C9"/>
    <mergeCell ref="A11:G11"/>
    <mergeCell ref="H11:S11"/>
    <mergeCell ref="T11:T12"/>
    <mergeCell ref="A13:A17"/>
    <mergeCell ref="B13:B17"/>
    <mergeCell ref="C13:C17"/>
    <mergeCell ref="D13:D17"/>
    <mergeCell ref="E13:E17"/>
    <mergeCell ref="F13:F17"/>
    <mergeCell ref="G13:G17"/>
    <mergeCell ref="S13:S17"/>
    <mergeCell ref="H13:H17"/>
    <mergeCell ref="I13:I17"/>
    <mergeCell ref="J13:J17"/>
    <mergeCell ref="K13:K17"/>
    <mergeCell ref="L13:L17"/>
    <mergeCell ref="M13:M17"/>
    <mergeCell ref="I18:I21"/>
    <mergeCell ref="N13:N17"/>
    <mergeCell ref="O13:O17"/>
    <mergeCell ref="P13:P17"/>
    <mergeCell ref="Q13:Q17"/>
    <mergeCell ref="R13:R17"/>
    <mergeCell ref="O18:O21"/>
    <mergeCell ref="Q18:Q21"/>
    <mergeCell ref="R18:R21"/>
    <mergeCell ref="T13:T17"/>
    <mergeCell ref="A18:A21"/>
    <mergeCell ref="B18:B21"/>
    <mergeCell ref="C18:C21"/>
    <mergeCell ref="D18:D21"/>
    <mergeCell ref="E18:E21"/>
    <mergeCell ref="F18:F21"/>
    <mergeCell ref="G18:G21"/>
    <mergeCell ref="H18:H21"/>
    <mergeCell ref="P18:P21"/>
    <mergeCell ref="S18:S21"/>
    <mergeCell ref="T18:T21"/>
    <mergeCell ref="J18:J21"/>
    <mergeCell ref="K18:K21"/>
    <mergeCell ref="L18:L21"/>
    <mergeCell ref="M18:M21"/>
    <mergeCell ref="N18:N21"/>
  </mergeCells>
  <pageMargins left="0.7" right="0.7" top="0.75" bottom="0.75" header="0.3" footer="0.3"/>
  <pageSetup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SubIng</vt:lpstr>
      <vt:lpstr>REC</vt:lpstr>
      <vt:lpstr>ADT</vt:lpstr>
      <vt:lpstr>ULC</vt:lpstr>
      <vt:lpstr>FIS</vt:lpstr>
      <vt:lpstr>COB</vt:lpstr>
      <vt:lpstr>ASC</vt:lpstr>
      <vt:lpstr>CAG</vt:lpstr>
      <vt:lpstr>PAE</vt:lpstr>
      <vt:lpstr>SubPOT</vt:lpstr>
      <vt:lpstr>ANT</vt:lpstr>
      <vt:lpstr>SubPREyCOG</vt:lpstr>
      <vt:lpstr>PRE</vt:lpstr>
      <vt:lpstr>COG</vt:lpstr>
      <vt:lpstr>VCC</vt:lpstr>
      <vt:lpstr>ADM</vt:lpstr>
      <vt:lpstr>CONT</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Paredes Polanco Silvia del Carmen</dc:creator>
  <cp:lastModifiedBy>Jimenez Pacheco Zoila Margarita</cp:lastModifiedBy>
  <cp:lastPrinted>2022-04-13T15:10:33Z</cp:lastPrinted>
  <dcterms:created xsi:type="dcterms:W3CDTF">2018-12-05T18:41:01Z</dcterms:created>
  <dcterms:modified xsi:type="dcterms:W3CDTF">2022-04-26T17:55:53Z</dcterms:modified>
</cp:coreProperties>
</file>