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  <Override PartName="/xl/charts/colors43.xml" ContentType="application/vnd.ms-office.chartcolorstyle+xml"/>
  <Override PartName="/xl/charts/style43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olors45.xml" ContentType="application/vnd.ms-office.chartcolorstyle+xml"/>
  <Override PartName="/xl/charts/style45.xml" ContentType="application/vnd.ms-office.chartstyle+xml"/>
  <Override PartName="/xl/charts/colors46.xml" ContentType="application/vnd.ms-office.chartcolorstyle+xml"/>
  <Override PartName="/xl/charts/style46.xml" ContentType="application/vnd.ms-office.chartstyle+xml"/>
  <Override PartName="/xl/charts/colors47.xml" ContentType="application/vnd.ms-office.chartcolorstyle+xml"/>
  <Override PartName="/xl/charts/style47.xml" ContentType="application/vnd.ms-office.chartstyle+xml"/>
  <Override PartName="/xl/charts/colors48.xml" ContentType="application/vnd.ms-office.chartcolorstyle+xml"/>
  <Override PartName="/xl/charts/style48.xml" ContentType="application/vnd.ms-office.chartstyle+xml"/>
  <Override PartName="/xl/charts/colors49.xml" ContentType="application/vnd.ms-office.chartcolorstyle+xml"/>
  <Override PartName="/xl/charts/style49.xml" ContentType="application/vnd.ms-office.chartstyle+xml"/>
  <Override PartName="/xl/charts/colors50.xml" ContentType="application/vnd.ms-office.chartcolorstyle+xml"/>
  <Override PartName="/xl/charts/style50.xml" ContentType="application/vnd.ms-office.chartstyle+xml"/>
  <Override PartName="/xl/charts/colors51.xml" ContentType="application/vnd.ms-office.chartcolorstyle+xml"/>
  <Override PartName="/xl/charts/style51.xml" ContentType="application/vnd.ms-office.chartstyle+xml"/>
  <Override PartName="/xl/charts/colors52.xml" ContentType="application/vnd.ms-office.chartcolorstyle+xml"/>
  <Override PartName="/xl/charts/style52.xml" ContentType="application/vnd.ms-office.chartstyle+xml"/>
  <Override PartName="/xl/charts/colors53.xml" ContentType="application/vnd.ms-office.chartcolorstyle+xml"/>
  <Override PartName="/xl/charts/style53.xml" ContentType="application/vnd.ms-office.chartstyle+xml"/>
  <Override PartName="/xl/charts/colors54.xml" ContentType="application/vnd.ms-office.chartcolorstyle+xml"/>
  <Override PartName="/xl/charts/style54.xml" ContentType="application/vnd.ms-office.chartstyle+xml"/>
  <Override PartName="/xl/charts/colors55.xml" ContentType="application/vnd.ms-office.chartcolorstyle+xml"/>
  <Override PartName="/xl/charts/style55.xml" ContentType="application/vnd.ms-office.chartstyle+xml"/>
  <Override PartName="/xl/charts/colors56.xml" ContentType="application/vnd.ms-office.chartcolorstyle+xml"/>
  <Override PartName="/xl/charts/style56.xml" ContentType="application/vnd.ms-office.chartstyle+xml"/>
  <Override PartName="/xl/charts/colors57.xml" ContentType="application/vnd.ms-office.chartcolorstyle+xml"/>
  <Override PartName="/xl/charts/style57.xml" ContentType="application/vnd.ms-office.chartstyle+xml"/>
  <Override PartName="/xl/charts/colors58.xml" ContentType="application/vnd.ms-office.chartcolorstyle+xml"/>
  <Override PartName="/xl/charts/style58.xml" ContentType="application/vnd.ms-office.chartstyle+xml"/>
  <Override PartName="/xl/charts/colors59.xml" ContentType="application/vnd.ms-office.chartcolorstyle+xml"/>
  <Override PartName="/xl/charts/style59.xml" ContentType="application/vnd.ms-office.chartstyle+xml"/>
  <Override PartName="/xl/charts/colors60.xml" ContentType="application/vnd.ms-office.chartcolorstyle+xml"/>
  <Override PartName="/xl/charts/style60.xml" ContentType="application/vnd.ms-office.chartstyle+xml"/>
  <Override PartName="/xl/charts/colors61.xml" ContentType="application/vnd.ms-office.chartcolorstyle+xml"/>
  <Override PartName="/xl/charts/style61.xml" ContentType="application/vnd.ms-office.chartstyle+xml"/>
  <Override PartName="/xl/charts/colors62.xml" ContentType="application/vnd.ms-office.chartcolorstyle+xml"/>
  <Override PartName="/xl/charts/style62.xml" ContentType="application/vnd.ms-office.chartstyle+xml"/>
  <Override PartName="/xl/charts/colors63.xml" ContentType="application/vnd.ms-office.chartcolorstyle+xml"/>
  <Override PartName="/xl/charts/style63.xml" ContentType="application/vnd.ms-office.chartstyle+xml"/>
  <Override PartName="/xl/charts/colors64.xml" ContentType="application/vnd.ms-office.chartcolorstyle+xml"/>
  <Override PartName="/xl/charts/style64.xml" ContentType="application/vnd.ms-office.chartstyle+xml"/>
  <Override PartName="/xl/charts/colors65.xml" ContentType="application/vnd.ms-office.chartcolorstyle+xml"/>
  <Override PartName="/xl/charts/style65.xml" ContentType="application/vnd.ms-office.chartstyle+xml"/>
  <Override PartName="/xl/charts/colors66.xml" ContentType="application/vnd.ms-office.chartcolorstyle+xml"/>
  <Override PartName="/xl/charts/style66.xml" ContentType="application/vnd.ms-office.chartstyle+xml"/>
  <Override PartName="/xl/charts/colors67.xml" ContentType="application/vnd.ms-office.chartcolorstyle+xml"/>
  <Override PartName="/xl/charts/style67.xml" ContentType="application/vnd.ms-office.chartstyle+xml"/>
  <Override PartName="/xl/charts/colors68.xml" ContentType="application/vnd.ms-office.chartcolorstyle+xml"/>
  <Override PartName="/xl/charts/style68.xml" ContentType="application/vnd.ms-office.chartstyle+xml"/>
  <Override PartName="/xl/charts/colors69.xml" ContentType="application/vnd.ms-office.chartcolorstyle+xml"/>
  <Override PartName="/xl/charts/style69.xml" ContentType="application/vnd.ms-office.chartstyle+xml"/>
  <Override PartName="/xl/charts/colors70.xml" ContentType="application/vnd.ms-office.chartcolorstyle+xml"/>
  <Override PartName="/xl/charts/style70.xml" ContentType="application/vnd.ms-office.chartstyle+xml"/>
  <Override PartName="/xl/charts/colors71.xml" ContentType="application/vnd.ms-office.chartcolorstyle+xml"/>
  <Override PartName="/xl/charts/style71.xml" ContentType="application/vnd.ms-office.chartstyle+xml"/>
  <Override PartName="/xl/charts/colors72.xml" ContentType="application/vnd.ms-office.chartcolorstyle+xml"/>
  <Override PartName="/xl/charts/style72.xml" ContentType="application/vnd.ms-office.chartstyle+xml"/>
  <Override PartName="/xl/charts/colors73.xml" ContentType="application/vnd.ms-office.chartcolorstyle+xml"/>
  <Override PartName="/xl/charts/style73.xml" ContentType="application/vnd.ms-office.chartstyle+xml"/>
  <Override PartName="/xl/charts/colors74.xml" ContentType="application/vnd.ms-office.chartcolorstyle+xml"/>
  <Override PartName="/xl/charts/style74.xml" ContentType="application/vnd.ms-office.chartstyle+xml"/>
  <Override PartName="/xl/charts/colors75.xml" ContentType="application/vnd.ms-office.chartcolorstyle+xml"/>
  <Override PartName="/xl/charts/style75.xml" ContentType="application/vnd.ms-office.chartstyle+xml"/>
  <Override PartName="/xl/charts/colors76.xml" ContentType="application/vnd.ms-office.chartcolorstyle+xml"/>
  <Override PartName="/xl/charts/style76.xml" ContentType="application/vnd.ms-office.chartstyle+xml"/>
  <Override PartName="/xl/charts/colors77.xml" ContentType="application/vnd.ms-office.chartcolorstyle+xml"/>
  <Override PartName="/xl/charts/style77.xml" ContentType="application/vnd.ms-office.chartstyle+xml"/>
  <Override PartName="/xl/charts/colors78.xml" ContentType="application/vnd.ms-office.chartcolorstyle+xml"/>
  <Override PartName="/xl/charts/style78.xml" ContentType="application/vnd.ms-office.chartstyle+xml"/>
  <Override PartName="/xl/charts/colors79.xml" ContentType="application/vnd.ms-office.chartcolorstyle+xml"/>
  <Override PartName="/xl/charts/style79.xml" ContentType="application/vnd.ms-office.chartstyle+xml"/>
  <Override PartName="/xl/charts/colors80.xml" ContentType="application/vnd.ms-office.chartcolorstyle+xml"/>
  <Override PartName="/xl/charts/style80.xml" ContentType="application/vnd.ms-office.chartstyle+xml"/>
  <Override PartName="/xl/charts/colors81.xml" ContentType="application/vnd.ms-office.chartcolorstyle+xml"/>
  <Override PartName="/xl/charts/style81.xml" ContentType="application/vnd.ms-office.chartstyle+xml"/>
  <Override PartName="/xl/charts/colors82.xml" ContentType="application/vnd.ms-office.chartcolorstyle+xml"/>
  <Override PartName="/xl/charts/style82.xml" ContentType="application/vnd.ms-office.chartstyle+xml"/>
  <Override PartName="/xl/charts/colors83.xml" ContentType="application/vnd.ms-office.chartcolorstyle+xml"/>
  <Override PartName="/xl/charts/style83.xml" ContentType="application/vnd.ms-office.chartstyle+xml"/>
  <Override PartName="/xl/charts/colors84.xml" ContentType="application/vnd.ms-office.chartcolorstyle+xml"/>
  <Override PartName="/xl/charts/style84.xml" ContentType="application/vnd.ms-office.chartstyle+xml"/>
  <Override PartName="/xl/charts/colors85.xml" ContentType="application/vnd.ms-office.chartcolorstyle+xml"/>
  <Override PartName="/xl/charts/style85.xml" ContentType="application/vnd.ms-office.chartstyle+xml"/>
  <Override PartName="/xl/charts/colors86.xml" ContentType="application/vnd.ms-office.chartcolorstyle+xml"/>
  <Override PartName="/xl/charts/style86.xml" ContentType="application/vnd.ms-office.chartstyle+xml"/>
  <Override PartName="/xl/charts/colors87.xml" ContentType="application/vnd.ms-office.chartcolorstyle+xml"/>
  <Override PartName="/xl/charts/style87.xml" ContentType="application/vnd.ms-office.chartstyle+xml"/>
  <Override PartName="/xl/charts/colors88.xml" ContentType="application/vnd.ms-office.chartcolorstyle+xml"/>
  <Override PartName="/xl/charts/style88.xml" ContentType="application/vnd.ms-office.chartstyle+xml"/>
  <Override PartName="/xl/charts/colors89.xml" ContentType="application/vnd.ms-office.chartcolorstyle+xml"/>
  <Override PartName="/xl/charts/style89.xml" ContentType="application/vnd.ms-office.chartstyle+xml"/>
  <Override PartName="/xl/charts/colors90.xml" ContentType="application/vnd.ms-office.chartcolorstyle+xml"/>
  <Override PartName="/xl/charts/style90.xml" ContentType="application/vnd.ms-office.chartstyle+xml"/>
  <Override PartName="/xl/charts/colors91.xml" ContentType="application/vnd.ms-office.chartcolorstyle+xml"/>
  <Override PartName="/xl/charts/style91.xml" ContentType="application/vnd.ms-office.chartstyle+xml"/>
  <Override PartName="/xl/charts/colors92.xml" ContentType="application/vnd.ms-office.chartcolorstyle+xml"/>
  <Override PartName="/xl/charts/style92.xml" ContentType="application/vnd.ms-office.chartstyle+xml"/>
  <Override PartName="/xl/charts/colors93.xml" ContentType="application/vnd.ms-office.chartcolorstyle+xml"/>
  <Override PartName="/xl/charts/style93.xml" ContentType="application/vnd.ms-office.chartstyle+xml"/>
  <Override PartName="/xl/charts/colors94.xml" ContentType="application/vnd.ms-office.chartcolorstyle+xml"/>
  <Override PartName="/xl/charts/style94.xml" ContentType="application/vnd.ms-office.chartstyle+xml"/>
  <Override PartName="/xl/charts/colors95.xml" ContentType="application/vnd.ms-office.chartcolorstyle+xml"/>
  <Override PartName="/xl/charts/style95.xml" ContentType="application/vnd.ms-office.chartstyle+xml"/>
  <Override PartName="/xl/charts/colors96.xml" ContentType="application/vnd.ms-office.chartcolorstyle+xml"/>
  <Override PartName="/xl/charts/style96.xml" ContentType="application/vnd.ms-office.chartstyle+xml"/>
  <Override PartName="/xl/charts/colors97.xml" ContentType="application/vnd.ms-office.chartcolorstyle+xml"/>
  <Override PartName="/xl/charts/style97.xml" ContentType="application/vnd.ms-office.chartstyle+xml"/>
  <Override PartName="/xl/charts/colors98.xml" ContentType="application/vnd.ms-office.chartcolorstyle+xml"/>
  <Override PartName="/xl/charts/style98.xml" ContentType="application/vnd.ms-office.chartstyle+xml"/>
  <Override PartName="/xl/charts/colors99.xml" ContentType="application/vnd.ms-office.chartcolorstyle+xml"/>
  <Override PartName="/xl/charts/style99.xml" ContentType="application/vnd.ms-office.chartstyle+xml"/>
  <Override PartName="/xl/charts/colors100.xml" ContentType="application/vnd.ms-office.chartcolorstyle+xml"/>
  <Override PartName="/xl/charts/style100.xml" ContentType="application/vnd.ms-office.chartstyle+xml"/>
  <Override PartName="/xl/charts/colors101.xml" ContentType="application/vnd.ms-office.chartcolorstyle+xml"/>
  <Override PartName="/xl/charts/style101.xml" ContentType="application/vnd.ms-office.chartstyle+xml"/>
  <Override PartName="/xl/charts/colors102.xml" ContentType="application/vnd.ms-office.chartcolorstyle+xml"/>
  <Override PartName="/xl/charts/style102.xml" ContentType="application/vnd.ms-office.chartstyle+xml"/>
  <Override PartName="/xl/charts/colors103.xml" ContentType="application/vnd.ms-office.chartcolorstyle+xml"/>
  <Override PartName="/xl/charts/style103.xml" ContentType="application/vnd.ms-office.chartstyle+xml"/>
  <Override PartName="/xl/charts/colors104.xml" ContentType="application/vnd.ms-office.chartcolorstyle+xml"/>
  <Override PartName="/xl/charts/style104.xml" ContentType="application/vnd.ms-office.chartstyle+xml"/>
  <Override PartName="/xl/charts/colors105.xml" ContentType="application/vnd.ms-office.chartcolorstyle+xml"/>
  <Override PartName="/xl/charts/style105.xml" ContentType="application/vnd.ms-office.chartstyle+xml"/>
  <Override PartName="/xl/charts/colors106.xml" ContentType="application/vnd.ms-office.chartcolorstyle+xml"/>
  <Override PartName="/xl/charts/style106.xml" ContentType="application/vnd.ms-office.chartstyle+xml"/>
  <Override PartName="/xl/charts/colors107.xml" ContentType="application/vnd.ms-office.chartcolorstyle+xml"/>
  <Override PartName="/xl/charts/style107.xml" ContentType="application/vnd.ms-office.chartstyle+xml"/>
  <Override PartName="/xl/charts/colors108.xml" ContentType="application/vnd.ms-office.chartcolorstyle+xml"/>
  <Override PartName="/xl/charts/style108.xml" ContentType="application/vnd.ms-office.chartstyle+xml"/>
  <Override PartName="/xl/charts/colors109.xml" ContentType="application/vnd.ms-office.chartcolorstyle+xml"/>
  <Override PartName="/xl/charts/style109.xml" ContentType="application/vnd.ms-office.chartstyle+xml"/>
  <Override PartName="/xl/charts/colors110.xml" ContentType="application/vnd.ms-office.chartcolorstyle+xml"/>
  <Override PartName="/xl/charts/style110.xml" ContentType="application/vnd.ms-office.chartstyle+xml"/>
  <Override PartName="/xl/charts/colors111.xml" ContentType="application/vnd.ms-office.chartcolorstyle+xml"/>
  <Override PartName="/xl/charts/style111.xml" ContentType="application/vnd.ms-office.chartstyle+xml"/>
  <Override PartName="/xl/charts/colors112.xml" ContentType="application/vnd.ms-office.chartcolorstyle+xml"/>
  <Override PartName="/xl/charts/style112.xml" ContentType="application/vnd.ms-office.chartstyle+xml"/>
  <Override PartName="/xl/charts/colors113.xml" ContentType="application/vnd.ms-office.chartcolorstyle+xml"/>
  <Override PartName="/xl/charts/style113.xml" ContentType="application/vnd.ms-office.chartstyle+xml"/>
  <Override PartName="/xl/charts/colors114.xml" ContentType="application/vnd.ms-office.chartcolorstyle+xml"/>
  <Override PartName="/xl/charts/style114.xml" ContentType="application/vnd.ms-office.chartstyle+xml"/>
  <Override PartName="/xl/charts/colors115.xml" ContentType="application/vnd.ms-office.chartcolorstyle+xml"/>
  <Override PartName="/xl/charts/style115.xml" ContentType="application/vnd.ms-office.chartstyle+xml"/>
  <Override PartName="/xl/charts/colors116.xml" ContentType="application/vnd.ms-office.chartcolorstyle+xml"/>
  <Override PartName="/xl/charts/style116.xml" ContentType="application/vnd.ms-office.chartstyle+xml"/>
  <Override PartName="/xl/charts/colors117.xml" ContentType="application/vnd.ms-office.chartcolorstyle+xml"/>
  <Override PartName="/xl/charts/style117.xml" ContentType="application/vnd.ms-office.chartstyle+xml"/>
  <Override PartName="/xl/charts/colors118.xml" ContentType="application/vnd.ms-office.chartcolorstyle+xml"/>
  <Override PartName="/xl/charts/style118.xml" ContentType="application/vnd.ms-office.chartstyle+xml"/>
  <Override PartName="/xl/charts/colors119.xml" ContentType="application/vnd.ms-office.chartcolorstyle+xml"/>
  <Override PartName="/xl/charts/style119.xml" ContentType="application/vnd.ms-office.chartstyle+xml"/>
  <Override PartName="/xl/charts/colors120.xml" ContentType="application/vnd.ms-office.chartcolorstyle+xml"/>
  <Override PartName="/xl/charts/style120.xml" ContentType="application/vnd.ms-office.chartstyle+xml"/>
  <Override PartName="/xl/charts/colors121.xml" ContentType="application/vnd.ms-office.chartcolorstyle+xml"/>
  <Override PartName="/xl/charts/style121.xml" ContentType="application/vnd.ms-office.chartstyle+xml"/>
  <Override PartName="/xl/charts/colors122.xml" ContentType="application/vnd.ms-office.chartcolorstyle+xml"/>
  <Override PartName="/xl/charts/style122.xml" ContentType="application/vnd.ms-office.chartstyle+xml"/>
  <Override PartName="/xl/charts/colors123.xml" ContentType="application/vnd.ms-office.chartcolorstyle+xml"/>
  <Override PartName="/xl/charts/style123.xml" ContentType="application/vnd.ms-office.chartstyle+xml"/>
  <Override PartName="/xl/charts/colors124.xml" ContentType="application/vnd.ms-office.chartcolorstyle+xml"/>
  <Override PartName="/xl/charts/style124.xml" ContentType="application/vnd.ms-office.chartstyle+xml"/>
  <Override PartName="/xl/charts/colors125.xml" ContentType="application/vnd.ms-office.chartcolorstyle+xml"/>
  <Override PartName="/xl/charts/style125.xml" ContentType="application/vnd.ms-office.chartstyle+xml"/>
  <Override PartName="/xl/charts/colors126.xml" ContentType="application/vnd.ms-office.chartcolorstyle+xml"/>
  <Override PartName="/xl/charts/style126.xml" ContentType="application/vnd.ms-office.chartstyle+xml"/>
  <Override PartName="/xl/charts/colors127.xml" ContentType="application/vnd.ms-office.chartcolorstyle+xml"/>
  <Override PartName="/xl/charts/style127.xml" ContentType="application/vnd.ms-office.chartstyle+xml"/>
  <Override PartName="/xl/charts/colors128.xml" ContentType="application/vnd.ms-office.chartcolorstyle+xml"/>
  <Override PartName="/xl/charts/style128.xml" ContentType="application/vnd.ms-office.chartstyle+xml"/>
  <Override PartName="/xl/charts/colors129.xml" ContentType="application/vnd.ms-office.chartcolorstyle+xml"/>
  <Override PartName="/xl/charts/style129.xml" ContentType="application/vnd.ms-office.chartstyle+xml"/>
  <Override PartName="/xl/charts/colors130.xml" ContentType="application/vnd.ms-office.chartcolorstyle+xml"/>
  <Override PartName="/xl/charts/style130.xml" ContentType="application/vnd.ms-office.chartstyle+xml"/>
  <Override PartName="/xl/charts/colors131.xml" ContentType="application/vnd.ms-office.chartcolorstyle+xml"/>
  <Override PartName="/xl/charts/style131.xml" ContentType="application/vnd.ms-office.chartstyle+xml"/>
  <Override PartName="/xl/charts/colors132.xml" ContentType="application/vnd.ms-office.chartcolorstyle+xml"/>
  <Override PartName="/xl/charts/style132.xml" ContentType="application/vnd.ms-office.chartstyle+xml"/>
  <Override PartName="/xl/charts/colors133.xml" ContentType="application/vnd.ms-office.chartcolorstyle+xml"/>
  <Override PartName="/xl/charts/style133.xml" ContentType="application/vnd.ms-office.chartstyle+xml"/>
  <Override PartName="/xl/charts/colors134.xml" ContentType="application/vnd.ms-office.chartcolorstyle+xml"/>
  <Override PartName="/xl/charts/style134.xml" ContentType="application/vnd.ms-office.chartstyle+xml"/>
  <Override PartName="/xl/charts/colors135.xml" ContentType="application/vnd.ms-office.chartcolorstyle+xml"/>
  <Override PartName="/xl/charts/style135.xml" ContentType="application/vnd.ms-office.chartstyle+xml"/>
  <Override PartName="/xl/charts/colors136.xml" ContentType="application/vnd.ms-office.chartcolorstyle+xml"/>
  <Override PartName="/xl/charts/style136.xml" ContentType="application/vnd.ms-office.chartstyle+xml"/>
  <Override PartName="/xl/charts/colors137.xml" ContentType="application/vnd.ms-office.chartcolorstyle+xml"/>
  <Override PartName="/xl/charts/style137.xml" ContentType="application/vnd.ms-office.chartstyle+xml"/>
  <Override PartName="/xl/charts/colors138.xml" ContentType="application/vnd.ms-office.chartcolorstyle+xml"/>
  <Override PartName="/xl/charts/style138.xml" ContentType="application/vnd.ms-office.chartstyle+xml"/>
  <Override PartName="/xl/charts/colors139.xml" ContentType="application/vnd.ms-office.chartcolorstyle+xml"/>
  <Override PartName="/xl/charts/style139.xml" ContentType="application/vnd.ms-office.chartstyle+xml"/>
  <Override PartName="/xl/charts/colors140.xml" ContentType="application/vnd.ms-office.chartcolorstyle+xml"/>
  <Override PartName="/xl/charts/style140.xml" ContentType="application/vnd.ms-office.chartstyle+xml"/>
  <Override PartName="/xl/charts/colors141.xml" ContentType="application/vnd.ms-office.chartcolorstyle+xml"/>
  <Override PartName="/xl/charts/style141.xml" ContentType="application/vnd.ms-office.chartstyle+xml"/>
  <Override PartName="/xl/charts/colors142.xml" ContentType="application/vnd.ms-office.chartcolorstyle+xml"/>
  <Override PartName="/xl/charts/style142.xml" ContentType="application/vnd.ms-office.chartstyle+xml"/>
  <Override PartName="/xl/charts/colors143.xml" ContentType="application/vnd.ms-office.chartcolorstyle+xml"/>
  <Override PartName="/xl/charts/style143.xml" ContentType="application/vnd.ms-office.chartstyle+xml"/>
  <Override PartName="/xl/charts/colors144.xml" ContentType="application/vnd.ms-office.chartcolorstyle+xml"/>
  <Override PartName="/xl/charts/style144.xml" ContentType="application/vnd.ms-office.chartstyle+xml"/>
  <Override PartName="/xl/charts/colors145.xml" ContentType="application/vnd.ms-office.chartcolorstyle+xml"/>
  <Override PartName="/xl/charts/style145.xml" ContentType="application/vnd.ms-office.chartstyle+xml"/>
  <Override PartName="/xl/charts/colors146.xml" ContentType="application/vnd.ms-office.chartcolorstyle+xml"/>
  <Override PartName="/xl/charts/style146.xml" ContentType="application/vnd.ms-office.chartstyle+xml"/>
  <Override PartName="/xl/charts/colors147.xml" ContentType="application/vnd.ms-office.chartcolorstyle+xml"/>
  <Override PartName="/xl/charts/style147.xml" ContentType="application/vnd.ms-office.chartstyle+xml"/>
  <Override PartName="/xl/charts/colors148.xml" ContentType="application/vnd.ms-office.chartcolorstyle+xml"/>
  <Override PartName="/xl/charts/style148.xml" ContentType="application/vnd.ms-office.chartstyle+xml"/>
  <Override PartName="/xl/charts/colors149.xml" ContentType="application/vnd.ms-office.chartcolorstyle+xml"/>
  <Override PartName="/xl/charts/style149.xml" ContentType="application/vnd.ms-office.chartstyle+xml"/>
  <Override PartName="/xl/charts/colors150.xml" ContentType="application/vnd.ms-office.chartcolorstyle+xml"/>
  <Override PartName="/xl/charts/style150.xml" ContentType="application/vnd.ms-office.chartstyle+xml"/>
  <Override PartName="/xl/charts/colors151.xml" ContentType="application/vnd.ms-office.chartcolorstyle+xml"/>
  <Override PartName="/xl/charts/style151.xml" ContentType="application/vnd.ms-office.chartstyle+xml"/>
  <Override PartName="/xl/charts/colors152.xml" ContentType="application/vnd.ms-office.chartcolorstyle+xml"/>
  <Override PartName="/xl/charts/style152.xml" ContentType="application/vnd.ms-office.chartstyle+xml"/>
  <Override PartName="/xl/charts/colors153.xml" ContentType="application/vnd.ms-office.chartcolorstyle+xml"/>
  <Override PartName="/xl/charts/style153.xml" ContentType="application/vnd.ms-office.chartstyle+xml"/>
  <Override PartName="/xl/charts/colors154.xml" ContentType="application/vnd.ms-office.chartcolorstyle+xml"/>
  <Override PartName="/xl/charts/style154.xml" ContentType="application/vnd.ms-office.chartstyle+xml"/>
  <Override PartName="/xl/charts/colors155.xml" ContentType="application/vnd.ms-office.chartcolorstyle+xml"/>
  <Override PartName="/xl/charts/style155.xml" ContentType="application/vnd.ms-office.chartstyle+xml"/>
  <Override PartName="/xl/charts/colors156.xml" ContentType="application/vnd.ms-office.chartcolorstyle+xml"/>
  <Override PartName="/xl/charts/style156.xml" ContentType="application/vnd.ms-office.chartstyle+xml"/>
  <Override PartName="/xl/charts/colors157.xml" ContentType="application/vnd.ms-office.chartcolorstyle+xml"/>
  <Override PartName="/xl/charts/style157.xml" ContentType="application/vnd.ms-office.chartstyle+xml"/>
  <Override PartName="/xl/charts/colors158.xml" ContentType="application/vnd.ms-office.chartcolorstyle+xml"/>
  <Override PartName="/xl/charts/style158.xml" ContentType="application/vnd.ms-office.chartstyle+xml"/>
  <Override PartName="/xl/charts/colors159.xml" ContentType="application/vnd.ms-office.chartcolorstyle+xml"/>
  <Override PartName="/xl/charts/style159.xml" ContentType="application/vnd.ms-office.chartstyle+xml"/>
  <Override PartName="/xl/charts/colors160.xml" ContentType="application/vnd.ms-office.chartcolorstyle+xml"/>
  <Override PartName="/xl/charts/style160.xml" ContentType="application/vnd.ms-office.chartstyle+xml"/>
  <Override PartName="/xl/charts/colors161.xml" ContentType="application/vnd.ms-office.chartcolorstyle+xml"/>
  <Override PartName="/xl/charts/style161.xml" ContentType="application/vnd.ms-office.chartstyle+xml"/>
  <Override PartName="/xl/charts/colors162.xml" ContentType="application/vnd.ms-office.chartcolorstyle+xml"/>
  <Override PartName="/xl/charts/style162.xml" ContentType="application/vnd.ms-office.chartstyle+xml"/>
  <Override PartName="/xl/charts/colors163.xml" ContentType="application/vnd.ms-office.chartcolorstyle+xml"/>
  <Override PartName="/xl/charts/style163.xml" ContentType="application/vnd.ms-office.chartstyle+xml"/>
  <Override PartName="/xl/charts/colors164.xml" ContentType="application/vnd.ms-office.chartcolorstyle+xml"/>
  <Override PartName="/xl/charts/style164.xml" ContentType="application/vnd.ms-office.chartstyle+xml"/>
  <Override PartName="/xl/charts/colors165.xml" ContentType="application/vnd.ms-office.chartcolorstyle+xml"/>
  <Override PartName="/xl/charts/style165.xml" ContentType="application/vnd.ms-office.chartstyle+xml"/>
  <Override PartName="/xl/charts/colors166.xml" ContentType="application/vnd.ms-office.chartcolorstyle+xml"/>
  <Override PartName="/xl/charts/style166.xml" ContentType="application/vnd.ms-office.chartstyle+xml"/>
  <Override PartName="/xl/charts/colors167.xml" ContentType="application/vnd.ms-office.chartcolorstyle+xml"/>
  <Override PartName="/xl/charts/style167.xml" ContentType="application/vnd.ms-office.chartstyle+xml"/>
  <Override PartName="/xl/charts/colors168.xml" ContentType="application/vnd.ms-office.chartcolorstyle+xml"/>
  <Override PartName="/xl/charts/style168.xml" ContentType="application/vnd.ms-office.chartstyle+xml"/>
  <Override PartName="/xl/charts/colors169.xml" ContentType="application/vnd.ms-office.chartcolorstyle+xml"/>
  <Override PartName="/xl/charts/style169.xml" ContentType="application/vnd.ms-office.chartstyle+xml"/>
  <Override PartName="/xl/charts/colors170.xml" ContentType="application/vnd.ms-office.chartcolorstyle+xml"/>
  <Override PartName="/xl/charts/style170.xml" ContentType="application/vnd.ms-office.chartstyle+xml"/>
  <Override PartName="/xl/charts/colors171.xml" ContentType="application/vnd.ms-office.chartcolorstyle+xml"/>
  <Override PartName="/xl/charts/style17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265" tabRatio="800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41" l="1"/>
  <c r="J20" i="41"/>
  <c r="K20" i="41"/>
  <c r="L20" i="41"/>
  <c r="M20" i="41"/>
  <c r="J21" i="41"/>
  <c r="K21" i="41"/>
  <c r="L21" i="41"/>
  <c r="M21" i="41"/>
  <c r="J22" i="41"/>
  <c r="K22" i="41"/>
  <c r="L22" i="41"/>
  <c r="M22" i="41"/>
  <c r="J23" i="41"/>
  <c r="K23" i="41"/>
  <c r="L23" i="41"/>
  <c r="M23" i="41"/>
  <c r="J24" i="41"/>
  <c r="K24" i="41"/>
  <c r="L24" i="41"/>
  <c r="M24" i="41"/>
  <c r="J25" i="41"/>
  <c r="K25" i="41"/>
  <c r="L25" i="41"/>
  <c r="M25" i="41"/>
  <c r="J26" i="41"/>
  <c r="K26" i="41"/>
  <c r="L26" i="41"/>
  <c r="M26" i="41"/>
  <c r="J27" i="41"/>
  <c r="K27" i="41"/>
  <c r="L27" i="41"/>
  <c r="M27" i="41"/>
  <c r="J28" i="41"/>
  <c r="K28" i="41"/>
  <c r="L28" i="41"/>
  <c r="M28" i="41"/>
  <c r="K19" i="41"/>
  <c r="L19" i="41"/>
  <c r="M19" i="41"/>
  <c r="J19" i="41"/>
  <c r="J10" i="41"/>
  <c r="K10" i="41"/>
  <c r="L10" i="41"/>
  <c r="M10" i="41"/>
  <c r="J11" i="41"/>
  <c r="K11" i="41"/>
  <c r="L11" i="41"/>
  <c r="M11" i="41"/>
  <c r="J12" i="41"/>
  <c r="K12" i="41"/>
  <c r="L12" i="41"/>
  <c r="M12" i="41"/>
  <c r="J13" i="41"/>
  <c r="K13" i="41"/>
  <c r="L13" i="41"/>
  <c r="M13" i="41"/>
  <c r="J14" i="41"/>
  <c r="K14" i="41"/>
  <c r="L14" i="41"/>
  <c r="M14" i="41"/>
  <c r="M9" i="41"/>
  <c r="J6" i="41"/>
  <c r="K6" i="41"/>
  <c r="L6" i="41"/>
  <c r="M6" i="41"/>
  <c r="J7" i="41"/>
  <c r="K7" i="41"/>
  <c r="L7" i="41"/>
  <c r="M7" i="41"/>
  <c r="J8" i="41"/>
  <c r="K8" i="41"/>
  <c r="L8" i="41"/>
  <c r="M8" i="41"/>
  <c r="J9" i="41"/>
  <c r="K9" i="41"/>
  <c r="L9" i="41"/>
  <c r="M5" i="41"/>
  <c r="K5" i="41"/>
  <c r="L5" i="41"/>
  <c r="J5" i="41"/>
  <c r="E48" i="41"/>
  <c r="F48" i="41"/>
  <c r="E49" i="41"/>
  <c r="F49" i="41"/>
  <c r="E50" i="41"/>
  <c r="F50" i="41"/>
  <c r="E51" i="41"/>
  <c r="F51" i="41"/>
  <c r="E52" i="41"/>
  <c r="F52" i="41"/>
  <c r="E53" i="41"/>
  <c r="F53" i="41"/>
  <c r="E54" i="41"/>
  <c r="F54" i="41"/>
  <c r="E55" i="41"/>
  <c r="F55" i="41"/>
  <c r="E56" i="41"/>
  <c r="F56" i="41"/>
  <c r="F47" i="41"/>
  <c r="D52" i="41"/>
  <c r="D53" i="41"/>
  <c r="D54" i="41"/>
  <c r="D55" i="41"/>
  <c r="D56" i="41"/>
  <c r="C52" i="41"/>
  <c r="C53" i="41"/>
  <c r="C54" i="41"/>
  <c r="C55" i="41"/>
  <c r="C56" i="41"/>
  <c r="C48" i="41"/>
  <c r="D48" i="41"/>
  <c r="C49" i="41"/>
  <c r="D49" i="41"/>
  <c r="C50" i="41"/>
  <c r="D50" i="41"/>
  <c r="C51" i="41"/>
  <c r="D51" i="41"/>
  <c r="D47" i="41"/>
  <c r="E47" i="41"/>
  <c r="C47" i="41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Q24" i="23"/>
  <c r="U24" i="23"/>
  <c r="Y24" i="23"/>
  <c r="AC24" i="23"/>
  <c r="AG24" i="23"/>
  <c r="AK24" i="23"/>
  <c r="AO24" i="23"/>
  <c r="AS24" i="23"/>
  <c r="AW24" i="23"/>
  <c r="BA24" i="23"/>
  <c r="BE24" i="23"/>
  <c r="BF24" i="23"/>
  <c r="BG24" i="23"/>
  <c r="BH24" i="23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BF25" i="23"/>
  <c r="BI25" i="23" s="1"/>
  <c r="BG25" i="23"/>
  <c r="BH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F26" i="23"/>
  <c r="BG26" i="23"/>
  <c r="BH26" i="23"/>
  <c r="M27" i="23"/>
  <c r="Q27" i="23"/>
  <c r="U27" i="23"/>
  <c r="U29" i="23" s="1"/>
  <c r="Y27" i="23"/>
  <c r="AC27" i="23"/>
  <c r="AG27" i="23"/>
  <c r="AK27" i="23"/>
  <c r="AO27" i="23"/>
  <c r="AS27" i="23"/>
  <c r="AW27" i="23"/>
  <c r="BA27" i="23"/>
  <c r="BE27" i="23"/>
  <c r="BF27" i="23"/>
  <c r="BG27" i="23"/>
  <c r="BH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F28" i="23"/>
  <c r="BG28" i="23"/>
  <c r="BH28" i="23"/>
  <c r="BI28" i="23"/>
  <c r="J29" i="23"/>
  <c r="K29" i="23"/>
  <c r="L29" i="23"/>
  <c r="M29" i="23"/>
  <c r="N29" i="23"/>
  <c r="O29" i="23"/>
  <c r="P29" i="23"/>
  <c r="R29" i="23"/>
  <c r="S29" i="23"/>
  <c r="T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AI29" i="23"/>
  <c r="AJ29" i="23"/>
  <c r="AK29" i="23"/>
  <c r="AL29" i="23"/>
  <c r="AM29" i="23"/>
  <c r="AN29" i="23"/>
  <c r="AO29" i="23"/>
  <c r="AP29" i="23"/>
  <c r="AQ29" i="23"/>
  <c r="AR29" i="23"/>
  <c r="AS29" i="23"/>
  <c r="AT29" i="23"/>
  <c r="AU29" i="23"/>
  <c r="AV29" i="23"/>
  <c r="AW29" i="23"/>
  <c r="AX29" i="23"/>
  <c r="AY29" i="23"/>
  <c r="AZ29" i="23"/>
  <c r="BA29" i="23"/>
  <c r="BB29" i="23"/>
  <c r="BC29" i="23"/>
  <c r="BD29" i="23"/>
  <c r="BE29" i="23"/>
  <c r="BH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BF30" i="23"/>
  <c r="BI30" i="23" s="1"/>
  <c r="BG30" i="23"/>
  <c r="BH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BF31" i="23"/>
  <c r="BG31" i="23"/>
  <c r="BH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BF32" i="23"/>
  <c r="BG32" i="23"/>
  <c r="BI32" i="23" s="1"/>
  <c r="BH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BF33" i="23"/>
  <c r="BG33" i="23"/>
  <c r="BH33" i="23"/>
  <c r="BI33" i="23"/>
  <c r="BI31" i="23" l="1"/>
  <c r="BI27" i="23"/>
  <c r="BG29" i="23"/>
  <c r="BI26" i="23"/>
  <c r="Q29" i="23"/>
  <c r="BF29" i="23"/>
  <c r="BI24" i="23"/>
  <c r="BI29" i="23" l="1"/>
  <c r="BH63" i="27"/>
  <c r="BG63" i="27"/>
  <c r="BF63" i="27"/>
  <c r="BI63" i="27" s="1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I62" i="27" s="1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E134" i="27" s="1"/>
  <c r="BA60" i="27"/>
  <c r="BA134" i="27" s="1"/>
  <c r="AW60" i="27"/>
  <c r="AW134" i="27" s="1"/>
  <c r="AS60" i="27"/>
  <c r="AS134" i="27" s="1"/>
  <c r="AO60" i="27"/>
  <c r="AO134" i="27" s="1"/>
  <c r="AK60" i="27"/>
  <c r="AK134" i="27" s="1"/>
  <c r="AG60" i="27"/>
  <c r="AG134" i="27" s="1"/>
  <c r="AC60" i="27"/>
  <c r="AC134" i="27" s="1"/>
  <c r="Y60" i="27"/>
  <c r="Y134" i="27" s="1"/>
  <c r="U60" i="27"/>
  <c r="U134" i="27" s="1"/>
  <c r="Q60" i="27"/>
  <c r="Q134" i="27" s="1"/>
  <c r="M60" i="27"/>
  <c r="M134" i="27" s="1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I58" i="27" s="1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I54" i="27" s="1"/>
  <c r="BE54" i="27"/>
  <c r="BA54" i="27"/>
  <c r="AW54" i="27"/>
  <c r="AS54" i="27"/>
  <c r="AS59" i="27" s="1"/>
  <c r="AO54" i="27"/>
  <c r="AK54" i="27"/>
  <c r="AG54" i="27"/>
  <c r="AC54" i="27"/>
  <c r="AC59" i="27" s="1"/>
  <c r="Y54" i="27"/>
  <c r="U54" i="27"/>
  <c r="Q54" i="27"/>
  <c r="M54" i="27"/>
  <c r="M59" i="27" s="1"/>
  <c r="BI57" i="27" l="1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59" i="27" s="1"/>
  <c r="BI60" i="27"/>
  <c r="BI134" i="27" s="1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P19" i="20" l="1"/>
  <c r="O19" i="20"/>
  <c r="N19" i="20"/>
  <c r="BG41" i="23" l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G19" i="23"/>
  <c r="AH19" i="23"/>
  <c r="AI19" i="23"/>
  <c r="AJ19" i="23"/>
  <c r="AK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Q19" i="23" l="1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BG33" i="28"/>
  <c r="BF33" i="28"/>
  <c r="BH32" i="28"/>
  <c r="BG32" i="28"/>
  <c r="BF32" i="28"/>
  <c r="BH31" i="28"/>
  <c r="BG31" i="28"/>
  <c r="BF31" i="28"/>
  <c r="BH30" i="28"/>
  <c r="BG30" i="28"/>
  <c r="BF30" i="28"/>
  <c r="BF26" i="28"/>
  <c r="BG26" i="28"/>
  <c r="BH26" i="28"/>
  <c r="BF27" i="28"/>
  <c r="BG27" i="28"/>
  <c r="BH27" i="28"/>
  <c r="BF28" i="28"/>
  <c r="BG28" i="28"/>
  <c r="BH28" i="28"/>
  <c r="BG25" i="28"/>
  <c r="BH25" i="28"/>
  <c r="BF25" i="28"/>
  <c r="BG24" i="28"/>
  <c r="BH24" i="28"/>
  <c r="BF24" i="28"/>
  <c r="BH43" i="23"/>
  <c r="BG43" i="23"/>
  <c r="BF43" i="23"/>
  <c r="BH42" i="23"/>
  <c r="BG42" i="23"/>
  <c r="BF42" i="23"/>
  <c r="BH41" i="23"/>
  <c r="BF41" i="23"/>
  <c r="BH40" i="23"/>
  <c r="BG40" i="23"/>
  <c r="BF40" i="23"/>
  <c r="BH38" i="23"/>
  <c r="BG38" i="23"/>
  <c r="BF38" i="23"/>
  <c r="BH37" i="23"/>
  <c r="BG37" i="23"/>
  <c r="BF37" i="23"/>
  <c r="BH36" i="23"/>
  <c r="BG36" i="23"/>
  <c r="BF36" i="23"/>
  <c r="BH35" i="23"/>
  <c r="BG35" i="23"/>
  <c r="BF35" i="23"/>
  <c r="BH34" i="23"/>
  <c r="BG34" i="23"/>
  <c r="BF34" i="23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BH63" i="14" l="1"/>
  <c r="BG63" i="14"/>
  <c r="BF63" i="14"/>
  <c r="BH62" i="14"/>
  <c r="BG62" i="14"/>
  <c r="BF62" i="14"/>
  <c r="BH61" i="14"/>
  <c r="BG61" i="14"/>
  <c r="BF61" i="14"/>
  <c r="BH60" i="14"/>
  <c r="BG60" i="14"/>
  <c r="BF60" i="14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G24" i="14"/>
  <c r="BH24" i="14"/>
  <c r="BG25" i="14"/>
  <c r="BH25" i="14"/>
  <c r="BG26" i="14"/>
  <c r="BH26" i="14"/>
  <c r="BG27" i="14"/>
  <c r="BH27" i="14"/>
  <c r="BG28" i="14"/>
  <c r="BH28" i="14"/>
  <c r="BF25" i="14"/>
  <c r="BF26" i="14"/>
  <c r="BF27" i="14"/>
  <c r="BF28" i="14"/>
  <c r="BF24" i="14"/>
  <c r="BG30" i="14"/>
  <c r="BH30" i="14"/>
  <c r="BG31" i="14"/>
  <c r="BH31" i="14"/>
  <c r="BG32" i="14"/>
  <c r="BH32" i="14"/>
  <c r="BF31" i="14"/>
  <c r="BF32" i="14"/>
  <c r="BF30" i="14"/>
  <c r="BG33" i="14"/>
  <c r="BH33" i="14"/>
  <c r="BF33" i="14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BI62" i="14"/>
  <c r="BI51" i="14"/>
  <c r="BI55" i="14"/>
  <c r="C325" i="30"/>
  <c r="J308" i="30"/>
  <c r="BI53" i="14"/>
  <c r="BI57" i="14"/>
  <c r="BI46" i="14"/>
  <c r="BI48" i="14"/>
  <c r="J41" i="30"/>
  <c r="BF19" i="14"/>
  <c r="BG19" i="14"/>
  <c r="BI60" i="14"/>
  <c r="BH19" i="14"/>
  <c r="BI45" i="14"/>
  <c r="BI47" i="14"/>
  <c r="BI50" i="14"/>
  <c r="BI52" i="14"/>
  <c r="BI56" i="14"/>
  <c r="BI58" i="14"/>
  <c r="BI61" i="14"/>
  <c r="BI63" i="14"/>
  <c r="BI44" i="14"/>
  <c r="BI54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E26" i="41" s="1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BF34" i="14"/>
  <c r="BG34" i="14"/>
  <c r="BH34" i="14"/>
  <c r="E33" i="41" s="1"/>
  <c r="BF35" i="14"/>
  <c r="C34" i="41" s="1"/>
  <c r="BG35" i="14"/>
  <c r="D34" i="41" s="1"/>
  <c r="BH35" i="14"/>
  <c r="E34" i="41" s="1"/>
  <c r="BF36" i="14"/>
  <c r="C35" i="41" s="1"/>
  <c r="BG36" i="14"/>
  <c r="D35" i="41" s="1"/>
  <c r="BH36" i="14"/>
  <c r="E35" i="41" s="1"/>
  <c r="BF37" i="14"/>
  <c r="C36" i="41" s="1"/>
  <c r="BG37" i="14"/>
  <c r="D36" i="41" s="1"/>
  <c r="BH37" i="14"/>
  <c r="E36" i="41" s="1"/>
  <c r="BF38" i="14"/>
  <c r="C37" i="41" s="1"/>
  <c r="BG38" i="14"/>
  <c r="D37" i="41" s="1"/>
  <c r="BH38" i="14"/>
  <c r="E37" i="41" s="1"/>
  <c r="BF40" i="14"/>
  <c r="C39" i="41" s="1"/>
  <c r="BG40" i="14"/>
  <c r="D39" i="41" s="1"/>
  <c r="BH40" i="14"/>
  <c r="E39" i="41" s="1"/>
  <c r="BF41" i="14"/>
  <c r="C40" i="41" s="1"/>
  <c r="BG41" i="14"/>
  <c r="D40" i="41" s="1"/>
  <c r="BH41" i="14"/>
  <c r="E40" i="41" s="1"/>
  <c r="BF42" i="14"/>
  <c r="BG42" i="14"/>
  <c r="D41" i="41" s="1"/>
  <c r="BH42" i="14"/>
  <c r="E41" i="41" s="1"/>
  <c r="BF43" i="14"/>
  <c r="C42" i="41" s="1"/>
  <c r="BG43" i="14"/>
  <c r="D42" i="41" s="1"/>
  <c r="BH43" i="14"/>
  <c r="E42" i="41" s="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31" i="14"/>
  <c r="BI28" i="14"/>
  <c r="BI26" i="14"/>
  <c r="BI24" i="14"/>
  <c r="BI22" i="14"/>
  <c r="BI20" i="14"/>
  <c r="BI18" i="14"/>
  <c r="BI16" i="14"/>
  <c r="BI14" i="14"/>
  <c r="E68" i="41" l="1"/>
  <c r="D28" i="41"/>
  <c r="D26" i="41"/>
  <c r="BI17" i="22"/>
  <c r="BI15" i="22"/>
  <c r="E28" i="41"/>
  <c r="D27" i="41"/>
  <c r="C26" i="41"/>
  <c r="D25" i="41"/>
  <c r="D67" i="41" s="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BG19" i="23"/>
  <c r="BH19" i="23"/>
  <c r="BI40" i="28"/>
  <c r="BI41" i="28"/>
  <c r="J205" i="39"/>
  <c r="C220" i="39"/>
  <c r="BH39" i="28"/>
  <c r="BI37" i="28"/>
  <c r="BG39" i="28"/>
  <c r="BI38" i="28"/>
  <c r="BF39" i="28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F19" i="41" s="1"/>
  <c r="BI23" i="22"/>
  <c r="C24" i="29"/>
  <c r="X3" i="29"/>
  <c r="BF19" i="22"/>
  <c r="BI35" i="14"/>
  <c r="BI59" i="14"/>
  <c r="BI15" i="14"/>
  <c r="BI17" i="14"/>
  <c r="BI21" i="14"/>
  <c r="BI23" i="14"/>
  <c r="BI25" i="14"/>
  <c r="BI27" i="14"/>
  <c r="BI30" i="14"/>
  <c r="BI133" i="14" s="1"/>
  <c r="BI32" i="14"/>
  <c r="BI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3" i="14"/>
  <c r="BI41" i="14"/>
  <c r="BI42" i="27"/>
  <c r="BI40" i="27"/>
  <c r="BI38" i="27"/>
  <c r="BI37" i="23"/>
  <c r="BI35" i="23"/>
  <c r="BI37" i="14"/>
  <c r="BI37" i="27"/>
  <c r="BI35" i="27"/>
  <c r="BI42" i="23"/>
  <c r="BI40" i="23"/>
  <c r="BI38" i="23"/>
  <c r="BI36" i="23"/>
  <c r="BI34" i="23"/>
  <c r="BI42" i="14"/>
  <c r="BI40" i="14"/>
  <c r="BI38" i="14"/>
  <c r="F37" i="41" s="1"/>
  <c r="BI36" i="14"/>
  <c r="F35" i="41" s="1"/>
  <c r="BI34" i="14"/>
  <c r="F33" i="41" s="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BI21" i="23"/>
  <c r="BI23" i="23"/>
  <c r="F22" i="41" l="1"/>
  <c r="C75" i="41"/>
  <c r="C68" i="41"/>
  <c r="E63" i="41"/>
  <c r="D62" i="41"/>
  <c r="C65" i="41"/>
  <c r="E62" i="41"/>
  <c r="D70" i="41"/>
  <c r="F21" i="41"/>
  <c r="E70" i="41"/>
  <c r="E61" i="41"/>
  <c r="D64" i="41"/>
  <c r="D68" i="41"/>
  <c r="E65" i="41"/>
  <c r="C70" i="41"/>
  <c r="E69" i="41"/>
  <c r="E64" i="41"/>
  <c r="C67" i="41"/>
  <c r="D69" i="41"/>
  <c r="D63" i="41"/>
  <c r="C63" i="41"/>
  <c r="C61" i="41"/>
  <c r="E67" i="41"/>
  <c r="D65" i="41"/>
  <c r="C64" i="41"/>
  <c r="F20" i="41"/>
  <c r="D61" i="41"/>
  <c r="C62" i="41"/>
  <c r="C69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75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B78" i="41" l="1"/>
  <c r="C66" i="41"/>
  <c r="L148" i="41"/>
  <c r="C149" i="41"/>
  <c r="K41" i="34"/>
  <c r="C76" i="41"/>
  <c r="B76" i="41"/>
  <c r="C23" i="29"/>
  <c r="F24" i="41"/>
  <c r="J23" i="29"/>
  <c r="B77" i="41"/>
  <c r="C57" i="34"/>
  <c r="F67" i="41"/>
  <c r="F63" i="41"/>
  <c r="F62" i="41"/>
  <c r="C112" i="29"/>
  <c r="F68" i="41"/>
  <c r="F64" i="41"/>
  <c r="F65" i="41"/>
  <c r="J96" i="29"/>
  <c r="C235" i="34"/>
  <c r="D66" i="41"/>
  <c r="J40" i="31"/>
  <c r="C219" i="39"/>
  <c r="J204" i="39"/>
  <c r="F70" i="41"/>
  <c r="F69" i="41"/>
  <c r="J130" i="34"/>
  <c r="C146" i="34"/>
  <c r="E66" i="41"/>
  <c r="J39" i="30"/>
  <c r="F38" i="41"/>
  <c r="F61" i="41"/>
  <c r="C58" i="31"/>
  <c r="J114" i="39"/>
  <c r="C129" i="39"/>
  <c r="C57" i="39"/>
  <c r="K41" i="39"/>
  <c r="J25" i="35"/>
  <c r="C40" i="35"/>
  <c r="B235" i="30"/>
  <c r="J218" i="30"/>
  <c r="B148" i="30"/>
  <c r="I131" i="30"/>
  <c r="AD19" i="20"/>
  <c r="F66" i="41" l="1"/>
  <c r="L147" i="41" s="1"/>
  <c r="Z39" i="27"/>
  <c r="AA39" i="27"/>
  <c r="AB39" i="27"/>
  <c r="C148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O133" i="28" s="1"/>
  <c r="AK40" i="28"/>
  <c r="AK133" i="28" s="1"/>
  <c r="AG40" i="28"/>
  <c r="AG133" i="28" s="1"/>
  <c r="AC40" i="28"/>
  <c r="AC133" i="28" s="1"/>
  <c r="Y40" i="28"/>
  <c r="Y133" i="28" s="1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M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E39" i="28" s="1"/>
  <c r="BA34" i="28"/>
  <c r="AW34" i="28"/>
  <c r="AS34" i="28"/>
  <c r="AO34" i="28"/>
  <c r="AO39" i="28" s="1"/>
  <c r="AK34" i="28"/>
  <c r="AG34" i="28"/>
  <c r="AC34" i="28"/>
  <c r="Y34" i="28"/>
  <c r="Y39" i="28" s="1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O132" i="28" s="1"/>
  <c r="AK30" i="28"/>
  <c r="AK132" i="28" s="1"/>
  <c r="AG30" i="28"/>
  <c r="AG132" i="28" s="1"/>
  <c r="AC30" i="28"/>
  <c r="AC132" i="28" s="1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W131" i="28" s="1"/>
  <c r="AS20" i="28"/>
  <c r="AS131" i="28" s="1"/>
  <c r="AO20" i="28"/>
  <c r="AO131" i="28" s="1"/>
  <c r="AK20" i="28"/>
  <c r="AK131" i="28" s="1"/>
  <c r="AG20" i="28"/>
  <c r="AG131" i="28" s="1"/>
  <c r="AC20" i="28"/>
  <c r="AC131" i="28" s="1"/>
  <c r="Y20" i="28"/>
  <c r="Y131" i="28" s="1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D49" i="27"/>
  <c r="BC49" i="27"/>
  <c r="BB49" i="27"/>
  <c r="AZ49" i="27"/>
  <c r="AY49" i="27"/>
  <c r="AX49" i="27"/>
  <c r="AV49" i="27"/>
  <c r="AU49" i="27"/>
  <c r="AT49" i="27"/>
  <c r="AR49" i="27"/>
  <c r="AQ49" i="27"/>
  <c r="AP49" i="27"/>
  <c r="AN49" i="27"/>
  <c r="AM49" i="27"/>
  <c r="AL49" i="27"/>
  <c r="AJ49" i="27"/>
  <c r="AI49" i="27"/>
  <c r="AH49" i="27"/>
  <c r="AF49" i="27"/>
  <c r="AE49" i="27"/>
  <c r="AD49" i="27"/>
  <c r="AB49" i="27"/>
  <c r="AA49" i="27"/>
  <c r="Z49" i="27"/>
  <c r="X49" i="27"/>
  <c r="W49" i="27"/>
  <c r="V49" i="27"/>
  <c r="T49" i="27"/>
  <c r="S49" i="27"/>
  <c r="R49" i="27"/>
  <c r="P49" i="27"/>
  <c r="O49" i="27"/>
  <c r="N49" i="27"/>
  <c r="L49" i="27"/>
  <c r="K49" i="27"/>
  <c r="J49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G133" i="27" s="1"/>
  <c r="AC40" i="27"/>
  <c r="AC133" i="27" s="1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K132" i="27" s="1"/>
  <c r="AG30" i="27"/>
  <c r="AG132" i="27" s="1"/>
  <c r="AC30" i="27"/>
  <c r="AC132" i="27" s="1"/>
  <c r="Y30" i="27"/>
  <c r="Y132" i="27" s="1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E29" i="27" s="1"/>
  <c r="BA24" i="27"/>
  <c r="AW24" i="27"/>
  <c r="AW29" i="27" s="1"/>
  <c r="AS24" i="27"/>
  <c r="AO24" i="27"/>
  <c r="AO29" i="27" s="1"/>
  <c r="AK24" i="27"/>
  <c r="AK29" i="27" s="1"/>
  <c r="AG24" i="27"/>
  <c r="AG29" i="27" s="1"/>
  <c r="AC24" i="27"/>
  <c r="AC29" i="27" s="1"/>
  <c r="Y24" i="27"/>
  <c r="Y29" i="27" s="1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G131" i="27" s="1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AC19" i="27" s="1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O108" i="22" s="1"/>
  <c r="AK30" i="22"/>
  <c r="AK108" i="22" s="1"/>
  <c r="AG30" i="22"/>
  <c r="AG108" i="22" s="1"/>
  <c r="AC30" i="22"/>
  <c r="AC108" i="22" s="1"/>
  <c r="Y30" i="22"/>
  <c r="Y108" i="22" s="1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W107" i="22" s="1"/>
  <c r="AS20" i="22"/>
  <c r="AS107" i="22" s="1"/>
  <c r="AO20" i="22"/>
  <c r="AO107" i="22" s="1"/>
  <c r="AK20" i="22"/>
  <c r="AK107" i="22" s="1"/>
  <c r="AG20" i="22"/>
  <c r="AG107" i="22" s="1"/>
  <c r="AC20" i="22"/>
  <c r="AC107" i="22" s="1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P19" i="22"/>
  <c r="O19" i="22"/>
  <c r="N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Y21" i="20"/>
  <c r="BE20" i="20"/>
  <c r="BA20" i="20"/>
  <c r="AW20" i="20"/>
  <c r="AS20" i="20"/>
  <c r="AO20" i="20"/>
  <c r="AK20" i="20"/>
  <c r="AG20" i="20"/>
  <c r="AC20" i="20"/>
  <c r="Y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Z19" i="20"/>
  <c r="X19" i="20"/>
  <c r="W19" i="20"/>
  <c r="V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134" i="14" s="1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Y134" i="14" l="1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<sst xmlns="http://schemas.openxmlformats.org/spreadsheetml/2006/main" count="1080" uniqueCount="148">
  <si>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</si>
  <si>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</si>
  <si>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</si>
  <si>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</si>
  <si>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</si>
  <si>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</si>
  <si>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</si>
  <si>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</si>
  <si>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</si>
  <si>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</si>
  <si>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</si>
  <si>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</si>
  <si>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</si>
  <si>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</si>
  <si>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</si>
  <si>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</si>
  <si>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</si>
  <si>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</si>
  <si>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</si>
  <si>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</si>
  <si>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</si>
  <si>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</si>
  <si>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</si>
  <si>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</si>
  <si>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</si>
  <si>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</si>
  <si>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</si>
  <si>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</si>
  <si>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</si>
  <si>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</si>
  <si>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</si>
  <si>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</si>
  <si>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</si>
  <si>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</si>
  <si>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</si>
  <si>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</si>
  <si>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</si>
  <si>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</si>
  <si>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</si>
  <si>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</si>
  <si>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</si>
  <si>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</si>
  <si>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</si>
  <si>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</si>
  <si>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</si>
  <si>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</si>
  <si>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</si>
  <si>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</si>
  <si>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</si>
  <si>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</si>
  <si>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</si>
  <si>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</si>
  <si>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</si>
  <si>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</si>
  <si>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</si>
  <si>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</si>
  <si>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</si>
  <si>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</si>
  <si>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</si>
  <si>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</si>
  <si>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</si>
  <si>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</si>
  <si>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</si>
  <si>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</si>
  <si>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</si>
  <si>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</si>
  <si>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</si>
  <si>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</si>
  <si>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</si>
  <si>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</si>
  <si>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</si>
  <si>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</si>
  <si>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</si>
  <si>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</si>
  <si>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</si>
  <si>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</si>
  <si>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</si>
  <si>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</si>
  <si>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</si>
  <si>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</si>
  <si>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</si>
  <si>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</si>
  <si>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</si>
  <si>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</si>
  <si>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</si>
  <si>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OTRO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</si>
  <si>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</si>
  <si>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</si>
  <si>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</si>
  <si>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</si>
  <si>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</si>
  <si>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</si>
  <si>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</si>
  <si>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</si>
  <si>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</si>
  <si>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</si>
  <si>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</si>
  <si>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</si>
  <si>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</si>
  <si>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</si>
  <si>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</si>
  <si>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</si>
  <si>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</si>
  <si>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>OTROS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</si>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</sst>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Border="1" applyAlignment="1" applyProtection="1">
      <alignment horizontal="center" vertical="center" wrapText="1"/>
    </xf>
    <xf numFmtId="1" fontId="14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 applyProtection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18" xfId="0" applyNumberFormat="1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 applyProtection="1">
      <alignment horizontal="center" vertical="center" wrapText="1"/>
    </xf>
    <xf numFmtId="1" fontId="12" fillId="7" borderId="36" xfId="0" applyNumberFormat="1" applyFont="1" applyFill="1" applyBorder="1" applyAlignment="1" applyProtection="1">
      <alignment horizontal="center" vertical="center" wrapText="1"/>
    </xf>
    <xf numFmtId="1" fontId="12" fillId="4" borderId="6" xfId="0" applyNumberFormat="1" applyFont="1" applyFill="1" applyBorder="1" applyAlignment="1" applyProtection="1">
      <alignment horizontal="center" vertical="center" wrapText="1"/>
    </xf>
    <xf numFmtId="1" fontId="12" fillId="4" borderId="10" xfId="0" applyNumberFormat="1" applyFont="1" applyFill="1" applyBorder="1" applyAlignment="1" applyProtection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 applyProtection="1">
      <alignment horizontal="center" vertical="center" wrapText="1"/>
    </xf>
    <xf numFmtId="1" fontId="12" fillId="8" borderId="18" xfId="0" applyNumberFormat="1" applyFont="1" applyFill="1" applyBorder="1" applyAlignment="1" applyProtection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 applyProtection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 applyProtection="1">
      <alignment horizontal="center" vertical="center" wrapText="1"/>
    </xf>
    <xf numFmtId="1" fontId="14" fillId="8" borderId="18" xfId="0" applyNumberFormat="1" applyFont="1" applyFill="1" applyBorder="1" applyAlignment="1" applyProtection="1">
      <alignment horizontal="center" vertical="center" wrapText="1"/>
    </xf>
    <xf numFmtId="1" fontId="14" fillId="8" borderId="6" xfId="0" applyNumberFormat="1" applyFont="1" applyFill="1" applyBorder="1" applyAlignment="1" applyProtection="1">
      <alignment horizontal="center" vertical="center" wrapText="1"/>
    </xf>
    <xf numFmtId="1" fontId="14" fillId="8" borderId="36" xfId="0" applyNumberFormat="1" applyFont="1" applyFill="1" applyBorder="1" applyAlignment="1" applyProtection="1">
      <alignment horizontal="center" vertical="center" wrapText="1"/>
    </xf>
    <xf numFmtId="1" fontId="14" fillId="8" borderId="10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4" fillId="4" borderId="18" xfId="0" applyNumberFormat="1" applyFont="1" applyFill="1" applyBorder="1" applyAlignment="1" applyProtection="1">
      <alignment horizontal="center" vertical="center" wrapText="1"/>
    </xf>
    <xf numFmtId="0" fontId="14" fillId="4" borderId="36" xfId="0" applyNumberFormat="1" applyFont="1" applyFill="1" applyBorder="1" applyAlignment="1" applyProtection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14" fillId="6" borderId="18" xfId="0" applyNumberFormat="1" applyFont="1" applyFill="1" applyBorder="1" applyAlignment="1" applyProtection="1">
      <alignment horizontal="center" vertical="center" wrapText="1"/>
    </xf>
    <xf numFmtId="0" fontId="14" fillId="6" borderId="36" xfId="0" applyNumberFormat="1" applyFont="1" applyFill="1" applyBorder="1" applyAlignment="1" applyProtection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2" fillId="6" borderId="10" xfId="0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 applyProtection="1">
      <alignment horizontal="center" vertical="center" wrapText="1"/>
    </xf>
    <xf numFmtId="1" fontId="12" fillId="7" borderId="4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 wrapText="1"/>
    </xf>
    <xf numFmtId="1" fontId="12" fillId="7" borderId="12" xfId="0" applyNumberFormat="1" applyFont="1" applyFill="1" applyBorder="1" applyAlignment="1" applyProtection="1">
      <alignment horizontal="center" vertical="center" wrapText="1"/>
    </xf>
    <xf numFmtId="1" fontId="12" fillId="7" borderId="42" xfId="0" applyNumberFormat="1" applyFont="1" applyFill="1" applyBorder="1" applyAlignment="1" applyProtection="1">
      <alignment horizontal="center" vertical="center" wrapText="1"/>
    </xf>
    <xf numFmtId="1" fontId="21" fillId="7" borderId="18" xfId="0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 applyProtection="1">
      <alignment horizontal="center" vertical="center" wrapText="1"/>
    </xf>
    <xf numFmtId="1" fontId="12" fillId="7" borderId="21" xfId="0" applyNumberFormat="1" applyFont="1" applyFill="1" applyBorder="1" applyAlignment="1" applyProtection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 applyProtection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 applyProtection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2" fillId="6" borderId="24" xfId="0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Fill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NumberFormat="1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 applyProtection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1" fontId="12" fillId="9" borderId="20" xfId="0" applyNumberFormat="1" applyFont="1" applyFill="1" applyBorder="1" applyAlignment="1" applyProtection="1">
      <alignment horizontal="center" vertical="center" wrapText="1"/>
    </xf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 applyProtection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3" xfId="0" applyNumberFormat="1" applyFont="1" applyFill="1" applyBorder="1" applyAlignment="1" applyProtection="1">
      <alignment horizontal="center" vertical="center" wrapText="1"/>
    </xf>
    <xf numFmtId="0" fontId="12" fillId="20" borderId="3" xfId="0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20" borderId="6" xfId="0" applyNumberFormat="1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NumberFormat="1" applyFont="1" applyFill="1" applyBorder="1" applyAlignment="1" applyProtection="1">
      <alignment horizontal="center" vertical="center" wrapText="1"/>
    </xf>
    <xf numFmtId="0" fontId="12" fillId="20" borderId="10" xfId="0" applyNumberFormat="1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2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NumberFormat="1" applyFont="1" applyFill="1" applyBorder="1" applyAlignment="1">
      <alignment horizontal="center" vertical="center" wrapText="1"/>
    </xf>
    <xf numFmtId="0" fontId="14" fillId="20" borderId="36" xfId="0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" fontId="3" fillId="11" borderId="5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 wrapText="1"/>
    </xf>
    <xf numFmtId="0" fontId="12" fillId="6" borderId="48" xfId="0" applyNumberFormat="1" applyFont="1" applyFill="1" applyBorder="1" applyAlignment="1">
      <alignment horizontal="center" vertical="center" wrapText="1"/>
    </xf>
    <xf numFmtId="0" fontId="12" fillId="6" borderId="49" xfId="0" applyNumberFormat="1" applyFont="1" applyFill="1" applyBorder="1" applyAlignment="1">
      <alignment horizontal="center" vertical="center" wrapText="1"/>
    </xf>
    <xf numFmtId="0" fontId="12" fillId="6" borderId="41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50" xfId="0" applyNumberFormat="1" applyFont="1" applyFill="1" applyBorder="1" applyAlignment="1">
      <alignment horizontal="center" vertical="center" wrapText="1"/>
    </xf>
    <xf numFmtId="0" fontId="12" fillId="6" borderId="35" xfId="0" applyNumberFormat="1" applyFont="1" applyFill="1" applyBorder="1" applyAlignment="1">
      <alignment horizontal="center" vertical="center" wrapText="1"/>
    </xf>
    <xf numFmtId="0" fontId="12" fillId="6" borderId="25" xfId="0" applyNumberFormat="1" applyFont="1" applyFill="1" applyBorder="1" applyAlignment="1">
      <alignment horizontal="center" vertical="center" wrapText="1"/>
    </xf>
    <xf numFmtId="0" fontId="12" fillId="6" borderId="21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 applyProtection="1">
      <alignment horizontal="center" vertical="center" wrapText="1"/>
    </xf>
    <xf numFmtId="1" fontId="12" fillId="6" borderId="34" xfId="0" applyNumberFormat="1" applyFont="1" applyFill="1" applyBorder="1" applyAlignment="1" applyProtection="1">
      <alignment horizontal="center" vertical="center" wrapText="1"/>
    </xf>
    <xf numFmtId="1" fontId="12" fillId="6" borderId="22" xfId="0" applyNumberFormat="1" applyFont="1" applyFill="1" applyBorder="1" applyAlignment="1" applyProtection="1">
      <alignment horizontal="center" vertical="center" wrapText="1"/>
    </xf>
    <xf numFmtId="1" fontId="12" fillId="6" borderId="41" xfId="0" applyNumberFormat="1" applyFont="1" applyFill="1" applyBorder="1" applyAlignment="1" applyProtection="1">
      <alignment horizontal="center" vertical="center" wrapText="1"/>
    </xf>
    <xf numFmtId="1" fontId="12" fillId="6" borderId="0" xfId="0" applyNumberFormat="1" applyFont="1" applyFill="1" applyBorder="1" applyAlignment="1" applyProtection="1">
      <alignment horizontal="center" vertical="center" wrapText="1"/>
    </xf>
    <xf numFmtId="1" fontId="12" fillId="6" borderId="50" xfId="0" applyNumberFormat="1" applyFont="1" applyFill="1" applyBorder="1" applyAlignment="1" applyProtection="1">
      <alignment horizontal="center" vertical="center" wrapText="1"/>
    </xf>
    <xf numFmtId="1" fontId="12" fillId="6" borderId="51" xfId="0" applyNumberFormat="1" applyFont="1" applyFill="1" applyBorder="1" applyAlignment="1" applyProtection="1">
      <alignment horizontal="center" vertical="center" wrapText="1"/>
    </xf>
    <xf numFmtId="1" fontId="12" fillId="6" borderId="23" xfId="0" applyNumberFormat="1" applyFont="1" applyFill="1" applyBorder="1" applyAlignment="1" applyProtection="1">
      <alignment horizontal="center" vertical="center" wrapText="1"/>
    </xf>
    <xf numFmtId="1" fontId="12" fillId="6" borderId="52" xfId="0" applyNumberFormat="1" applyFont="1" applyFill="1" applyBorder="1" applyAlignment="1" applyProtection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2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E8"/>
      <color rgb="FF8BA7FF"/>
      <color rgb="FFB17ED8"/>
      <color rgb="FF7ED4A9"/>
      <color rgb="FFFFE38B"/>
      <color rgb="FF01FE73"/>
      <color rgb="FF01FF74"/>
      <color rgb="FF00FE73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0.33333333333333331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88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8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37408"/>
        <c:axId val="199627904"/>
      </c:barChart>
      <c:catAx>
        <c:axId val="1999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627904"/>
        <c:crosses val="autoZero"/>
        <c:auto val="1"/>
        <c:lblAlgn val="ctr"/>
        <c:lblOffset val="100"/>
        <c:noMultiLvlLbl val="0"/>
      </c:catAx>
      <c:valAx>
        <c:axId val="1996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93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017024"/>
        <c:axId val="200018560"/>
      </c:barChart>
      <c:catAx>
        <c:axId val="2000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018560"/>
        <c:crosses val="autoZero"/>
        <c:auto val="1"/>
        <c:lblAlgn val="ctr"/>
        <c:lblOffset val="100"/>
        <c:noMultiLvlLbl val="0"/>
      </c:catAx>
      <c:valAx>
        <c:axId val="2000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01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11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12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192</c:v>
                </c:pt>
                <c:pt idx="1">
                  <c:v>218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24</c:v>
                </c:pt>
                <c:pt idx="1">
                  <c:v>5</c:v>
                </c:pt>
                <c:pt idx="2">
                  <c:v>16</c:v>
                </c:pt>
                <c:pt idx="3">
                  <c:v>37</c:v>
                </c:pt>
                <c:pt idx="4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33</c:v>
                </c:pt>
                <c:pt idx="1">
                  <c:v>23</c:v>
                </c:pt>
                <c:pt idx="2">
                  <c:v>35</c:v>
                </c:pt>
                <c:pt idx="3">
                  <c:v>55</c:v>
                </c:pt>
                <c:pt idx="4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22368"/>
        <c:axId val="200532352"/>
      </c:barChart>
      <c:catAx>
        <c:axId val="2005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32352"/>
        <c:crosses val="autoZero"/>
        <c:auto val="1"/>
        <c:lblAlgn val="ctr"/>
        <c:lblOffset val="100"/>
        <c:noMultiLvlLbl val="0"/>
      </c:catAx>
      <c:valAx>
        <c:axId val="2005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24</c:v>
                </c:pt>
                <c:pt idx="1">
                  <c:v>5</c:v>
                </c:pt>
                <c:pt idx="2">
                  <c:v>16</c:v>
                </c:pt>
                <c:pt idx="3">
                  <c:v>37</c:v>
                </c:pt>
                <c:pt idx="4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33</c:v>
                </c:pt>
                <c:pt idx="1">
                  <c:v>23</c:v>
                </c:pt>
                <c:pt idx="2">
                  <c:v>35</c:v>
                </c:pt>
                <c:pt idx="3">
                  <c:v>55</c:v>
                </c:pt>
                <c:pt idx="4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06-4A29-8DB0-58CE64DCFE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06-4A29-8DB0-58CE64DCFE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06-4A29-8DB0-58CE64DCFE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06-4A29-8DB0-58CE64DCFE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175</c:v>
                </c:pt>
                <c:pt idx="1">
                  <c:v>198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299264"/>
        <c:axId val="200300800"/>
      </c:barChart>
      <c:catAx>
        <c:axId val="2002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300800"/>
        <c:crosses val="autoZero"/>
        <c:auto val="1"/>
        <c:lblAlgn val="ctr"/>
        <c:lblOffset val="100"/>
        <c:noMultiLvlLbl val="0"/>
      </c:catAx>
      <c:valAx>
        <c:axId val="2003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29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179</c:v>
                </c:pt>
                <c:pt idx="1">
                  <c:v>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264</c:v>
                </c:pt>
                <c:pt idx="1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135</c:v>
                </c:pt>
                <c:pt idx="1">
                  <c:v>112.66666666666666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127</c:v>
                </c:pt>
                <c:pt idx="1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71</c:v>
                </c:pt>
                <c:pt idx="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85.666666666666671</c:v>
                </c:pt>
                <c:pt idx="1">
                  <c:v>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22.666666666666668</c:v>
                </c:pt>
                <c:pt idx="1">
                  <c:v>11.333333333333334</c:v>
                </c:pt>
                <c:pt idx="2">
                  <c:v>19.666666666666668</c:v>
                </c:pt>
                <c:pt idx="3">
                  <c:v>28.666666666666668</c:v>
                </c:pt>
                <c:pt idx="4">
                  <c:v>3.3333333333333335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24.333333333333332</c:v>
                </c:pt>
                <c:pt idx="1">
                  <c:v>6</c:v>
                </c:pt>
                <c:pt idx="2">
                  <c:v>9.6666666666666661</c:v>
                </c:pt>
                <c:pt idx="3">
                  <c:v>25.666666666666668</c:v>
                </c:pt>
                <c:pt idx="4">
                  <c:v>2.3333333333333335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84608"/>
        <c:axId val="200886144"/>
      </c:barChart>
      <c:catAx>
        <c:axId val="2008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886144"/>
        <c:crosses val="autoZero"/>
        <c:auto val="1"/>
        <c:lblAlgn val="ctr"/>
        <c:lblOffset val="100"/>
        <c:noMultiLvlLbl val="0"/>
      </c:catAx>
      <c:valAx>
        <c:axId val="2008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8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22.666666666666668</c:v>
                </c:pt>
                <c:pt idx="1">
                  <c:v>11.333333333333334</c:v>
                </c:pt>
                <c:pt idx="2">
                  <c:v>19.666666666666668</c:v>
                </c:pt>
                <c:pt idx="3">
                  <c:v>28.666666666666668</c:v>
                </c:pt>
                <c:pt idx="4">
                  <c:v>3.3333333333333335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24.333333333333332</c:v>
                </c:pt>
                <c:pt idx="1">
                  <c:v>6</c:v>
                </c:pt>
                <c:pt idx="2">
                  <c:v>9.6666666666666661</c:v>
                </c:pt>
                <c:pt idx="3">
                  <c:v>25.666666666666668</c:v>
                </c:pt>
                <c:pt idx="4">
                  <c:v>2.3333333333333335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66.333333333333329</c:v>
                </c:pt>
                <c:pt idx="1">
                  <c:v>54.333333333333336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19.333333333333332</c:v>
                </c:pt>
                <c:pt idx="1">
                  <c:v>13.666666666666666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192192"/>
        <c:axId val="201193728"/>
      </c:barChart>
      <c:catAx>
        <c:axId val="2011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193728"/>
        <c:crosses val="autoZero"/>
        <c:auto val="1"/>
        <c:lblAlgn val="ctr"/>
        <c:lblOffset val="100"/>
        <c:noMultiLvlLbl val="0"/>
      </c:catAx>
      <c:valAx>
        <c:axId val="20119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1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153.66666666666669</c:v>
                </c:pt>
                <c:pt idx="1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153.66666666666669</c:v>
                </c:pt>
                <c:pt idx="1">
                  <c:v>31.666666666666668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0.33333333333333331</c:v>
                </c:pt>
                <c:pt idx="1">
                  <c:v>53</c:v>
                </c:pt>
                <c:pt idx="2">
                  <c:v>80.666666666666671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39.333333333333336</c:v>
                </c:pt>
                <c:pt idx="2">
                  <c:v>73.333333333333329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827904"/>
        <c:axId val="190833792"/>
      </c:barChart>
      <c:catAx>
        <c:axId val="1908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833792"/>
        <c:crosses val="autoZero"/>
        <c:auto val="1"/>
        <c:lblAlgn val="ctr"/>
        <c:lblOffset val="100"/>
        <c:noMultiLvlLbl val="0"/>
      </c:catAx>
      <c:valAx>
        <c:axId val="19083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82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2A-4874-8A7C-C5DE3B0E88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18.666666666666668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1202</c:v>
                </c:pt>
                <c:pt idx="1">
                  <c:v>510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55</c:v>
                </c:pt>
                <c:pt idx="4">
                  <c:v>1145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</c:v>
                </c:pt>
                <c:pt idx="4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14496"/>
        <c:axId val="202316032"/>
      </c:barChart>
      <c:catAx>
        <c:axId val="2023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316032"/>
        <c:crosses val="autoZero"/>
        <c:auto val="1"/>
        <c:lblAlgn val="ctr"/>
        <c:lblOffset val="100"/>
        <c:noMultiLvlLbl val="0"/>
      </c:catAx>
      <c:valAx>
        <c:axId val="2023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3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C92-4467-B2C8-4BC74DB33B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55</c:v>
                </c:pt>
                <c:pt idx="4">
                  <c:v>1145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33-466B-97B7-0D7E5CEB5B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133-466B-97B7-0D7E5CEB5B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</c:v>
                </c:pt>
                <c:pt idx="4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1083</c:v>
                </c:pt>
                <c:pt idx="1">
                  <c:v>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119</c:v>
                </c:pt>
                <c:pt idx="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457472"/>
        <c:axId val="202459008"/>
      </c:barChart>
      <c:catAx>
        <c:axId val="2024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459008"/>
        <c:crosses val="autoZero"/>
        <c:auto val="1"/>
        <c:lblAlgn val="ctr"/>
        <c:lblOffset val="100"/>
        <c:noMultiLvlLbl val="0"/>
      </c:catAx>
      <c:valAx>
        <c:axId val="202459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4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1504</c:v>
                </c:pt>
                <c:pt idx="1">
                  <c:v>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1712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118</c:v>
                </c:pt>
                <c:pt idx="1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0.33333333333333331</c:v>
                </c:pt>
                <c:pt idx="2">
                  <c:v>53</c:v>
                </c:pt>
                <c:pt idx="3">
                  <c:v>80.666666666666671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9.3333333333333339</c:v>
                </c:pt>
                <c:pt idx="1">
                  <c:v>17.666666666666668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9.3333333333333339</c:v>
                </c:pt>
                <c:pt idx="1">
                  <c:v>17.666666666666668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72864"/>
        <c:axId val="202774400"/>
      </c:barChart>
      <c:catAx>
        <c:axId val="2027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774400"/>
        <c:crosses val="autoZero"/>
        <c:auto val="1"/>
        <c:lblAlgn val="ctr"/>
        <c:lblOffset val="100"/>
        <c:noMultiLvlLbl val="0"/>
      </c:catAx>
      <c:valAx>
        <c:axId val="2027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77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9.3333333333333339</c:v>
                </c:pt>
                <c:pt idx="1">
                  <c:v>17.666666666666668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00512"/>
        <c:axId val="202810496"/>
      </c:barChart>
      <c:catAx>
        <c:axId val="2028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810496"/>
        <c:crosses val="autoZero"/>
        <c:auto val="1"/>
        <c:lblAlgn val="ctr"/>
        <c:lblOffset val="100"/>
        <c:noMultiLvlLbl val="0"/>
      </c:catAx>
      <c:valAx>
        <c:axId val="2028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80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5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6.333333333333333</c:v>
                </c:pt>
                <c:pt idx="1">
                  <c:v>15.666666666666666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2C-4363-8907-C2C0B8BB17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2C-4363-8907-C2C0B8BB17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1016.3333333333334</c:v>
                </c:pt>
                <c:pt idx="1">
                  <c:v>156.33333333333334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96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920.33333333333337</c:v>
                </c:pt>
                <c:pt idx="1">
                  <c:v>144.33333333333334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162368"/>
        <c:axId val="203163904"/>
      </c:barChart>
      <c:catAx>
        <c:axId val="2031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163904"/>
        <c:crosses val="autoZero"/>
        <c:auto val="1"/>
        <c:lblAlgn val="ctr"/>
        <c:lblOffset val="100"/>
        <c:noMultiLvlLbl val="0"/>
      </c:catAx>
      <c:valAx>
        <c:axId val="2031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16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AD-49E5-9AB9-0679238E45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39.333333333333336</c:v>
                </c:pt>
                <c:pt idx="3">
                  <c:v>73.333333333333329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96</c:v>
                </c:pt>
                <c:pt idx="1">
                  <c:v>920.33333333333337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12</c:v>
                </c:pt>
                <c:pt idx="1">
                  <c:v>144.33333333333334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994.33333333333337</c:v>
                </c:pt>
                <c:pt idx="1">
                  <c:v>154.33333333333334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356032"/>
        <c:axId val="203357568"/>
      </c:barChart>
      <c:catAx>
        <c:axId val="2033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357568"/>
        <c:crosses val="autoZero"/>
        <c:auto val="1"/>
        <c:lblAlgn val="ctr"/>
        <c:lblOffset val="100"/>
        <c:noMultiLvlLbl val="0"/>
      </c:catAx>
      <c:valAx>
        <c:axId val="2033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35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888.33333333333348</c:v>
                </c:pt>
                <c:pt idx="1">
                  <c:v>284.33333333333331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995</c:v>
                </c:pt>
                <c:pt idx="1">
                  <c:v>177.66666666666669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225.66666666666666</c:v>
                </c:pt>
                <c:pt idx="1">
                  <c:v>58.666666666666664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159.33333333333334</c:v>
                </c:pt>
                <c:pt idx="1">
                  <c:v>18.333333333333332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TOTALES!$C$60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TOTALES!$C$61:$C$65</c:f>
              <c:numCache>
                <c:formatCode>0</c:formatCode>
                <c:ptCount val="5"/>
                <c:pt idx="0">
                  <c:v>384</c:v>
                </c:pt>
                <c:pt idx="1">
                  <c:v>195.33333333333331</c:v>
                </c:pt>
                <c:pt idx="2">
                  <c:v>459.66666666666663</c:v>
                </c:pt>
                <c:pt idx="3">
                  <c:v>857.66666666666674</c:v>
                </c:pt>
                <c:pt idx="4">
                  <c:v>2350.6666666666665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A-453B-BF58-B3A61A19B7FE}"/>
            </c:ext>
          </c:extLst>
        </c:ser>
        <c:ser>
          <c:idx val="1"/>
          <c:order val="1"/>
          <c:tx>
            <c:strRef>
              <c:f>TOTALES!$D$60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TOTALES!$D$61:$D$65</c:f>
              <c:numCache>
                <c:formatCode>0</c:formatCode>
                <c:ptCount val="5"/>
                <c:pt idx="0">
                  <c:v>529.33333333333337</c:v>
                </c:pt>
                <c:pt idx="1">
                  <c:v>282.66666666666663</c:v>
                </c:pt>
                <c:pt idx="2">
                  <c:v>413</c:v>
                </c:pt>
                <c:pt idx="3">
                  <c:v>722.66666666666652</c:v>
                </c:pt>
                <c:pt idx="4">
                  <c:v>866.66666666666674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0A-453B-BF58-B3A61A19B7FE}"/>
            </c:ext>
          </c:extLst>
        </c:ser>
        <c:ser>
          <c:idx val="2"/>
          <c:order val="2"/>
          <c:tx>
            <c:strRef>
              <c:f>TOTALES!$E$60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TOTALES!$E$61:$E$65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0A-453B-BF58-B3A61A19B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288704"/>
        <c:axId val="199290240"/>
      </c:barChart>
      <c:catAx>
        <c:axId val="1992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290240"/>
        <c:crosses val="autoZero"/>
        <c:auto val="1"/>
        <c:lblAlgn val="ctr"/>
        <c:lblOffset val="100"/>
        <c:noMultiLvlLbl val="0"/>
      </c:catAx>
      <c:valAx>
        <c:axId val="1992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28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TOTALES!$B$67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TOTALES!$C$67:$E$67</c:f>
              <c:numCache>
                <c:formatCode>0</c:formatCode>
                <c:ptCount val="3"/>
                <c:pt idx="0">
                  <c:v>3946</c:v>
                </c:pt>
                <c:pt idx="1">
                  <c:v>2628.666666666667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0-4F24-8AD8-625A19BA5CEE}"/>
            </c:ext>
          </c:extLst>
        </c:ser>
        <c:ser>
          <c:idx val="1"/>
          <c:order val="1"/>
          <c:tx>
            <c:strRef>
              <c:f>TOTALES!$B$68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TOTALES!$C$68:$E$68</c:f>
              <c:numCache>
                <c:formatCode>0</c:formatCode>
                <c:ptCount val="3"/>
                <c:pt idx="0">
                  <c:v>301</c:v>
                </c:pt>
                <c:pt idx="1">
                  <c:v>186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B0-4F24-8AD8-625A19BA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24800"/>
        <c:axId val="199326336"/>
      </c:barChart>
      <c:catAx>
        <c:axId val="1993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326336"/>
        <c:crosses val="autoZero"/>
        <c:auto val="1"/>
        <c:lblAlgn val="ctr"/>
        <c:lblOffset val="100"/>
        <c:noMultiLvlLbl val="0"/>
      </c:catAx>
      <c:valAx>
        <c:axId val="199326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57-4828-9E10-3D1A6098A8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57-4828-9E10-3D1A6098A8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B57-4828-9E10-3D1A6098A8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B57-4828-9E10-3D1A6098A8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B57-4828-9E10-3D1A6098A8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TOTALES!$C$61:$C$65</c:f>
              <c:numCache>
                <c:formatCode>0</c:formatCode>
                <c:ptCount val="5"/>
                <c:pt idx="0">
                  <c:v>384</c:v>
                </c:pt>
                <c:pt idx="1">
                  <c:v>195.33333333333331</c:v>
                </c:pt>
                <c:pt idx="2">
                  <c:v>459.66666666666663</c:v>
                </c:pt>
                <c:pt idx="3">
                  <c:v>857.66666666666674</c:v>
                </c:pt>
                <c:pt idx="4">
                  <c:v>2350.6666666666665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B57-4828-9E10-3D1A6098A8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131.33333333333334</c:v>
                </c:pt>
                <c:pt idx="1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3.6666666666666665</c:v>
                </c:pt>
                <c:pt idx="1">
                  <c:v>3.6666666666666665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970112"/>
        <c:axId val="197922816"/>
      </c:barChart>
      <c:catAx>
        <c:axId val="19097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922816"/>
        <c:crosses val="autoZero"/>
        <c:auto val="1"/>
        <c:lblAlgn val="ctr"/>
        <c:lblOffset val="100"/>
        <c:noMultiLvlLbl val="0"/>
      </c:catAx>
      <c:valAx>
        <c:axId val="197922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97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6E-4F9D-BA46-73A432E90A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6E-4F9D-BA46-73A432E90A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6E-4F9D-BA46-73A432E90A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6E-4F9D-BA46-73A432E90A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6E-4F9D-BA46-73A432E90A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TOTALES!$D$61:$D$65</c:f>
              <c:numCache>
                <c:formatCode>0</c:formatCode>
                <c:ptCount val="5"/>
                <c:pt idx="0">
                  <c:v>529.33333333333337</c:v>
                </c:pt>
                <c:pt idx="1">
                  <c:v>282.66666666666663</c:v>
                </c:pt>
                <c:pt idx="2">
                  <c:v>413</c:v>
                </c:pt>
                <c:pt idx="3">
                  <c:v>722.66666666666652</c:v>
                </c:pt>
                <c:pt idx="4">
                  <c:v>866.66666666666674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56E-4F9D-BA46-73A432E90A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95-4EC1-AAF2-D876373450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95-4EC1-AAF2-D876373450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95-4EC1-AAF2-D876373450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95-4EC1-AAF2-D876373450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95-4EC1-AAF2-D876373450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TOTALES!$B$61:$B$65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TOTALES!$E$61:$E$65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395-4EC1-AAF2-D876373450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TOTALES!$B$61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F3-477B-948E-1FEB8554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F3-477B-948E-1FEB85545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F3-477B-948E-1FEB85545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TOTALES!$C$61:$E$61</c:f>
              <c:numCache>
                <c:formatCode>0</c:formatCode>
                <c:ptCount val="3"/>
                <c:pt idx="0">
                  <c:v>384</c:v>
                </c:pt>
                <c:pt idx="1">
                  <c:v>529.33333333333337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F3-477B-948E-1FEB8554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TOTALES!$B$62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2F-482A-B61C-D8F4EBB3E5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2F-482A-B61C-D8F4EBB3E5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2F-482A-B61C-D8F4EBB3E5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TOTALES!$C$62:$E$62</c:f>
              <c:numCache>
                <c:formatCode>0</c:formatCode>
                <c:ptCount val="3"/>
                <c:pt idx="0">
                  <c:v>195.33333333333331</c:v>
                </c:pt>
                <c:pt idx="1">
                  <c:v>282.66666666666663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2F-482A-B61C-D8F4EBB3E5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TOTALES!$B$63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29-4D31-9EA8-A438192B2B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29-4D31-9EA8-A438192B2B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29-4D31-9EA8-A438192B2B1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TOTALES!$C$63:$E$63</c:f>
              <c:numCache>
                <c:formatCode>0</c:formatCode>
                <c:ptCount val="3"/>
                <c:pt idx="0">
                  <c:v>459.66666666666663</c:v>
                </c:pt>
                <c:pt idx="1">
                  <c:v>413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29-4D31-9EA8-A438192B2B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TOTALES!$B$64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A-42A8-A72C-310C78E038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A-42A8-A72C-310C78E038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A-42A8-A72C-310C78E0381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TOTALES!$C$64:$E$64</c:f>
              <c:numCache>
                <c:formatCode>0</c:formatCode>
                <c:ptCount val="3"/>
                <c:pt idx="0">
                  <c:v>857.66666666666674</c:v>
                </c:pt>
                <c:pt idx="1">
                  <c:v>722.66666666666652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A-42A8-A72C-310C78E038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TOTALES!$B$65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64-45EF-B55C-CE97520305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64-45EF-B55C-CE97520305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64-45EF-B55C-CE975203053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TOTALES!$C$65:$E$65</c:f>
              <c:numCache>
                <c:formatCode>0</c:formatCode>
                <c:ptCount val="3"/>
                <c:pt idx="0">
                  <c:v>2350.6666666666665</c:v>
                </c:pt>
                <c:pt idx="1">
                  <c:v>866.66666666666674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64-45EF-B55C-CE97520305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TOTALES!$B$70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68-40D6-A4BB-674005EA77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68-40D6-A4BB-674005EA77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68-40D6-A4BB-674005EA771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TOTALES!$C$70:$E$70</c:f>
              <c:numCache>
                <c:formatCode>0</c:formatCode>
                <c:ptCount val="3"/>
                <c:pt idx="0">
                  <c:v>348.33333333333337</c:v>
                </c:pt>
                <c:pt idx="1">
                  <c:v>184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68-40D6-A4BB-674005EA77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TOTALES!$B$69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00-4EFB-AA20-FA7DB2735F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00-4EFB-AA20-FA7DB2735F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00-4EFB-AA20-FA7DB2735FE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TOTALES!$C$69:$E$69</c:f>
              <c:numCache>
                <c:formatCode>0</c:formatCode>
                <c:ptCount val="3"/>
                <c:pt idx="0">
                  <c:v>817</c:v>
                </c:pt>
                <c:pt idx="1">
                  <c:v>651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00-4EFB-AA20-FA7DB2735F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7D-437F-8CAC-E11AF9FC81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7D-437F-8CAC-E11AF9FC817F}"/>
              </c:ext>
            </c:extLst>
          </c:dPt>
          <c:dLbls>
            <c:dLbl>
              <c:idx val="1"/>
              <c:layout>
                <c:manualLayout>
                  <c:x val="-0.26689074026840476"/>
                  <c:y val="8.0006197142023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7D-437F-8CAC-E11AF9FC81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(TOTALES!$B$52,TOTALES!$B$56)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TOTALES!$L$147:$L$148</c:f>
              <c:numCache>
                <c:formatCode>0</c:formatCode>
                <c:ptCount val="2"/>
                <c:pt idx="0">
                  <c:v>6529.333333333333</c:v>
                </c:pt>
                <c:pt idx="1">
                  <c:v>354.66666666666663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7D-437F-8CAC-E11AF9FC817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247.66666666666669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19-4B5C-AABB-05364EF465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19-4B5C-AABB-05364EF465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(TOTALES!$B$52,TOTALES!$B$55)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TOTALES!$C$148:$C$149</c:f>
              <c:numCache>
                <c:formatCode>0</c:formatCode>
                <c:ptCount val="2"/>
                <c:pt idx="0">
                  <c:v>5593.6666666666661</c:v>
                </c:pt>
                <c:pt idx="1">
                  <c:v>953.66666666666663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19-4B5C-AABB-05364EF465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TOTALES!$B$66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0A-4B5C-BB25-91C269C371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0A-4B5C-BB25-91C269C371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0A-4B5C-BB25-91C269C371E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TOTALES!$C$60:$E$60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OTROS</c:v>
                </c:pt>
              </c:strCache>
            </c:strRef>
          </c:cat>
          <c:val>
            <c:numRef>
              <c:f>TOTALES!$C$66:$E$66</c:f>
              <c:numCache>
                <c:formatCode>0</c:formatCode>
                <c:ptCount val="3"/>
                <c:pt idx="0">
                  <c:v>4247.333333333333</c:v>
                </c:pt>
                <c:pt idx="1">
                  <c:v>2814.333333333333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0A-4B5C-BB25-91C269C37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237.00000000000003</c:v>
                </c:pt>
                <c:pt idx="1">
                  <c:v>10.666666666666668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9B-4E86-ABE5-D7D31D9609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9B-4E86-ABE5-D7D31D9609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38.333333333333336</c:v>
                </c:pt>
                <c:pt idx="4">
                  <c:v>8.6666666666666661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6</c:v>
                </c:pt>
                <c:pt idx="1">
                  <c:v>4.666666666666667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30.666666666666664</c:v>
                </c:pt>
                <c:pt idx="1">
                  <c:v>35.333333333333336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4.666666666666667</c:v>
                </c:pt>
                <c:pt idx="2">
                  <c:v>15.666666666666666</c:v>
                </c:pt>
                <c:pt idx="3">
                  <c:v>9.3333333333333339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2.3333333333333335</c:v>
                </c:pt>
                <c:pt idx="2">
                  <c:v>24.666666666666668</c:v>
                </c:pt>
                <c:pt idx="3">
                  <c:v>5</c:v>
                </c:pt>
                <c:pt idx="4">
                  <c:v>3.3333333333333335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407424"/>
        <c:axId val="192408960"/>
      </c:barChart>
      <c:catAx>
        <c:axId val="1924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408960"/>
        <c:crosses val="autoZero"/>
        <c:auto val="1"/>
        <c:lblAlgn val="ctr"/>
        <c:lblOffset val="100"/>
        <c:noMultiLvlLbl val="0"/>
      </c:catAx>
      <c:valAx>
        <c:axId val="1924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40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0</c:v>
                </c:pt>
                <c:pt idx="1">
                  <c:v>4.666666666666667</c:v>
                </c:pt>
                <c:pt idx="2">
                  <c:v>15.666666666666666</c:v>
                </c:pt>
                <c:pt idx="3">
                  <c:v>9.3333333333333339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</c:v>
                </c:pt>
                <c:pt idx="1">
                  <c:v>2.3333333333333335</c:v>
                </c:pt>
                <c:pt idx="2">
                  <c:v>24.666666666666668</c:v>
                </c:pt>
                <c:pt idx="3">
                  <c:v>5</c:v>
                </c:pt>
                <c:pt idx="4">
                  <c:v>3.3333333333333335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30.666666666666668</c:v>
                </c:pt>
                <c:pt idx="1">
                  <c:v>34.333333333333336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2281984"/>
        <c:axId val="192287872"/>
      </c:barChart>
      <c:catAx>
        <c:axId val="1922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287872"/>
        <c:crosses val="autoZero"/>
        <c:auto val="1"/>
        <c:lblAlgn val="ctr"/>
        <c:lblOffset val="100"/>
        <c:noMultiLvlLbl val="0"/>
      </c:catAx>
      <c:valAx>
        <c:axId val="192287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28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</c:strRef>
          </c:cat>
          <c:val>
            <c:numRef>
              <c:f>'GR DISC'!$J$39:$J$40</c:f>
              <c:numCache>
                <c:formatCode>0</c:formatCode>
                <c:ptCount val="2"/>
                <c:pt idx="0">
                  <c:v>2</c:v>
                </c:pt>
                <c:pt idx="1">
                  <c:v>64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5-402B-809A-5B7209E7A96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04B-44B9-99DD-E6234B1D05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04B-44B9-99DD-E6234B1D05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04B-44B9-99DD-E6234B1D05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29.666666666666668</c:v>
                </c:pt>
                <c:pt idx="1">
                  <c:v>34.333333333333336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9E-43AC-9CBF-3EAAA2BF6D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</c:strRef>
          </c:cat>
          <c:val>
            <c:numRef>
              <c:f>('GR DISC'!$J$39,'GR DISC'!$J$41)</c:f>
              <c:numCache>
                <c:formatCode>0</c:formatCode>
                <c:ptCount val="2"/>
                <c:pt idx="0">
                  <c:v>2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9E-43AC-9CBF-3EAAA2BF6D53}"/>
            </c:ex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27.666666666666668</c:v>
                </c:pt>
                <c:pt idx="1">
                  <c:v>21.333333333333332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237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58</c:v>
                </c:pt>
                <c:pt idx="1">
                  <c:v>59</c:v>
                </c:pt>
                <c:pt idx="2">
                  <c:v>82</c:v>
                </c:pt>
                <c:pt idx="3">
                  <c:v>35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80</c:v>
                </c:pt>
                <c:pt idx="1">
                  <c:v>114</c:v>
                </c:pt>
                <c:pt idx="2">
                  <c:v>86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19808"/>
        <c:axId val="192925696"/>
      </c:barChart>
      <c:catAx>
        <c:axId val="1929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925696"/>
        <c:crosses val="autoZero"/>
        <c:auto val="1"/>
        <c:lblAlgn val="ctr"/>
        <c:lblOffset val="100"/>
        <c:noMultiLvlLbl val="0"/>
      </c:catAx>
      <c:valAx>
        <c:axId val="1929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91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58</c:v>
                </c:pt>
                <c:pt idx="1">
                  <c:v>59</c:v>
                </c:pt>
                <c:pt idx="2">
                  <c:v>82</c:v>
                </c:pt>
                <c:pt idx="3">
                  <c:v>35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80</c:v>
                </c:pt>
                <c:pt idx="1">
                  <c:v>114</c:v>
                </c:pt>
                <c:pt idx="2">
                  <c:v>86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221</c:v>
                </c:pt>
                <c:pt idx="1">
                  <c:v>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16</c:v>
                </c:pt>
                <c:pt idx="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3052672"/>
        <c:axId val="193054208"/>
      </c:barChart>
      <c:catAx>
        <c:axId val="1930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54208"/>
        <c:crosses val="autoZero"/>
        <c:auto val="1"/>
        <c:lblAlgn val="ctr"/>
        <c:lblOffset val="100"/>
        <c:noMultiLvlLbl val="0"/>
      </c:catAx>
      <c:valAx>
        <c:axId val="19305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5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67</c:v>
                </c:pt>
                <c:pt idx="1">
                  <c:v>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441</c:v>
                </c:pt>
                <c:pt idx="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220</c:v>
                </c:pt>
                <c:pt idx="1">
                  <c:v>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49</c:v>
                </c:pt>
                <c:pt idx="1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67</c:v>
                </c:pt>
                <c:pt idx="1">
                  <c:v>54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43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15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097728"/>
        <c:axId val="193099264"/>
      </c:barChart>
      <c:catAx>
        <c:axId val="1930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99264"/>
        <c:crosses val="autoZero"/>
        <c:auto val="1"/>
        <c:lblAlgn val="ctr"/>
        <c:lblOffset val="100"/>
        <c:noMultiLvlLbl val="0"/>
      </c:catAx>
      <c:valAx>
        <c:axId val="19309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15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62</c:v>
                </c:pt>
                <c:pt idx="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283584"/>
        <c:axId val="193285120"/>
      </c:barChart>
      <c:catAx>
        <c:axId val="1932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285120"/>
        <c:crosses val="autoZero"/>
        <c:auto val="1"/>
        <c:lblAlgn val="ctr"/>
        <c:lblOffset val="100"/>
        <c:noMultiLvlLbl val="0"/>
      </c:catAx>
      <c:valAx>
        <c:axId val="193285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2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15</c:v>
                </c:pt>
                <c:pt idx="1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91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58</c:v>
                </c:pt>
                <c:pt idx="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19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11.666666666666666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79-412A-AA6C-A9584821EF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79-412A-AA6C-A9584821EF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11.666666666666666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25.666666666666668</c:v>
                </c:pt>
                <c:pt idx="1">
                  <c:v>23.333333333333332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11.666666666666666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574784"/>
        <c:axId val="193576320"/>
      </c:barChart>
      <c:catAx>
        <c:axId val="1935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576320"/>
        <c:crosses val="autoZero"/>
        <c:auto val="1"/>
        <c:lblAlgn val="ctr"/>
        <c:lblOffset val="100"/>
        <c:noMultiLvlLbl val="0"/>
      </c:catAx>
      <c:valAx>
        <c:axId val="19357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5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64-4532-9584-426D17F8B1F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564-4532-9584-426D17F8B1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11.666666666666666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09952"/>
        <c:axId val="193711488"/>
      </c:barChart>
      <c:catAx>
        <c:axId val="1937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711488"/>
        <c:crosses val="autoZero"/>
        <c:auto val="1"/>
        <c:lblAlgn val="ctr"/>
        <c:lblOffset val="100"/>
        <c:noMultiLvlLbl val="0"/>
      </c:catAx>
      <c:valAx>
        <c:axId val="1937114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70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32.666666666666664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32.666666666666664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22.333333333333332</c:v>
                </c:pt>
                <c:pt idx="1">
                  <c:v>31.333333333333332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14.666666666666666</c:v>
                </c:pt>
                <c:pt idx="3">
                  <c:v>7.666666666666667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16.333333333333332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110592"/>
        <c:axId val="194112128"/>
      </c:barChart>
      <c:catAx>
        <c:axId val="1941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112128"/>
        <c:crosses val="autoZero"/>
        <c:auto val="1"/>
        <c:lblAlgn val="ctr"/>
        <c:lblOffset val="100"/>
        <c:noMultiLvlLbl val="0"/>
      </c:catAx>
      <c:valAx>
        <c:axId val="1941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14.666666666666666</c:v>
                </c:pt>
                <c:pt idx="3">
                  <c:v>7.666666666666667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68</c:v>
                </c:pt>
                <c:pt idx="1">
                  <c:v>69.333333333333329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16.333333333333332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C0-4D2B-AA80-5A1AABD48A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C0-4D2B-AA80-5A1AABD48A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CC0-4D2B-AA80-5A1AABD48A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20.333333333333332</c:v>
                </c:pt>
                <c:pt idx="1">
                  <c:v>30.333333333333332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350080"/>
        <c:axId val="194364160"/>
      </c:barChart>
      <c:catAx>
        <c:axId val="1943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364160"/>
        <c:crosses val="autoZero"/>
        <c:auto val="1"/>
        <c:lblAlgn val="ctr"/>
        <c:lblOffset val="100"/>
        <c:noMultiLvlLbl val="0"/>
      </c:catAx>
      <c:valAx>
        <c:axId val="19436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35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0</c:v>
                </c:pt>
                <c:pt idx="1">
                  <c:v>53.666666666666664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53.666666666666664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22.333333333333332</c:v>
                </c:pt>
                <c:pt idx="1">
                  <c:v>31.333333333333332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338</c:v>
                </c:pt>
                <c:pt idx="1">
                  <c:v>372.33333333333337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76</c:v>
                </c:pt>
                <c:pt idx="1">
                  <c:v>26.333333333333332</c:v>
                </c:pt>
                <c:pt idx="2">
                  <c:v>93.333333333333329</c:v>
                </c:pt>
                <c:pt idx="3">
                  <c:v>131.33333333333334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125.66666666666667</c:v>
                </c:pt>
                <c:pt idx="1">
                  <c:v>30.333333333333332</c:v>
                </c:pt>
                <c:pt idx="2">
                  <c:v>70.666666666666671</c:v>
                </c:pt>
                <c:pt idx="3">
                  <c:v>138.66666666666666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58944"/>
        <c:axId val="195460480"/>
      </c:barChart>
      <c:catAx>
        <c:axId val="195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460480"/>
        <c:crosses val="autoZero"/>
        <c:auto val="1"/>
        <c:lblAlgn val="ctr"/>
        <c:lblOffset val="100"/>
        <c:noMultiLvlLbl val="0"/>
      </c:catAx>
      <c:valAx>
        <c:axId val="1954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45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76</c:v>
                </c:pt>
                <c:pt idx="1">
                  <c:v>26.333333333333332</c:v>
                </c:pt>
                <c:pt idx="2">
                  <c:v>93.333333333333329</c:v>
                </c:pt>
                <c:pt idx="3">
                  <c:v>131.33333333333334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66</c:v>
                </c:pt>
                <c:pt idx="1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1.6666666666666667</c:v>
                </c:pt>
                <c:pt idx="1">
                  <c:v>1.6666666666666667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97152"/>
        <c:axId val="130098688"/>
      </c:barChart>
      <c:catAx>
        <c:axId val="13009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98688"/>
        <c:crosses val="autoZero"/>
        <c:auto val="1"/>
        <c:lblAlgn val="ctr"/>
        <c:lblOffset val="100"/>
        <c:noMultiLvlLbl val="0"/>
      </c:catAx>
      <c:valAx>
        <c:axId val="130098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9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125.66666666666667</c:v>
                </c:pt>
                <c:pt idx="1">
                  <c:v>30.333333333333332</c:v>
                </c:pt>
                <c:pt idx="2">
                  <c:v>70.666666666666671</c:v>
                </c:pt>
                <c:pt idx="3">
                  <c:v>138.66666666666666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293.66666666666669</c:v>
                </c:pt>
                <c:pt idx="1">
                  <c:v>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44.333333333333336</c:v>
                </c:pt>
                <c:pt idx="1">
                  <c:v>41.333333333333336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35200"/>
        <c:axId val="195257472"/>
      </c:barChart>
      <c:catAx>
        <c:axId val="1952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257472"/>
        <c:crosses val="autoZero"/>
        <c:auto val="1"/>
        <c:lblAlgn val="ctr"/>
        <c:lblOffset val="100"/>
        <c:noMultiLvlLbl val="0"/>
      </c:catAx>
      <c:valAx>
        <c:axId val="195257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23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710.33333333333337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710.33333333333337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451</c:v>
                </c:pt>
                <c:pt idx="1">
                  <c:v>464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56</c:v>
                </c:pt>
                <c:pt idx="1">
                  <c:v>52</c:v>
                </c:pt>
                <c:pt idx="2">
                  <c:v>84</c:v>
                </c:pt>
                <c:pt idx="3">
                  <c:v>169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67</c:v>
                </c:pt>
                <c:pt idx="1">
                  <c:v>41</c:v>
                </c:pt>
                <c:pt idx="2">
                  <c:v>81</c:v>
                </c:pt>
                <c:pt idx="3">
                  <c:v>166</c:v>
                </c:pt>
                <c:pt idx="4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44800"/>
        <c:axId val="195650688"/>
      </c:barChart>
      <c:catAx>
        <c:axId val="1956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650688"/>
        <c:crosses val="autoZero"/>
        <c:auto val="1"/>
        <c:lblAlgn val="ctr"/>
        <c:lblOffset val="100"/>
        <c:noMultiLvlLbl val="0"/>
      </c:catAx>
      <c:valAx>
        <c:axId val="1956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6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433</c:v>
                </c:pt>
                <c:pt idx="1">
                  <c:v>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18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85376"/>
        <c:axId val="195687168"/>
      </c:barChart>
      <c:catAx>
        <c:axId val="195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687168"/>
        <c:crosses val="autoZero"/>
        <c:auto val="1"/>
        <c:lblAlgn val="ctr"/>
        <c:lblOffset val="100"/>
        <c:noMultiLvlLbl val="0"/>
      </c:catAx>
      <c:valAx>
        <c:axId val="1956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6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136.99999999999997</c:v>
                </c:pt>
                <c:pt idx="1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276.33333333333331</c:v>
                </c:pt>
                <c:pt idx="1">
                  <c:v>323.33333333333331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52.666666666666664</c:v>
                </c:pt>
                <c:pt idx="1">
                  <c:v>30.666666666666668</c:v>
                </c:pt>
                <c:pt idx="2">
                  <c:v>65.333333333333329</c:v>
                </c:pt>
                <c:pt idx="3">
                  <c:v>124.66666666666667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92</c:v>
                </c:pt>
                <c:pt idx="1">
                  <c:v>57</c:v>
                </c:pt>
                <c:pt idx="2">
                  <c:v>39.666666666666664</c:v>
                </c:pt>
                <c:pt idx="3">
                  <c:v>134.66666666666666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02752"/>
        <c:axId val="198604288"/>
      </c:barChart>
      <c:catAx>
        <c:axId val="1986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604288"/>
        <c:crosses val="autoZero"/>
        <c:auto val="1"/>
        <c:lblAlgn val="ctr"/>
        <c:lblOffset val="100"/>
        <c:noMultiLvlLbl val="0"/>
      </c:catAx>
      <c:valAx>
        <c:axId val="1986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6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56</c:v>
                </c:pt>
                <c:pt idx="1">
                  <c:v>52</c:v>
                </c:pt>
                <c:pt idx="2">
                  <c:v>84</c:v>
                </c:pt>
                <c:pt idx="3">
                  <c:v>169</c:v>
                </c:pt>
                <c:pt idx="4">
                  <c:v>90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67</c:v>
                </c:pt>
                <c:pt idx="1">
                  <c:v>41</c:v>
                </c:pt>
                <c:pt idx="2">
                  <c:v>81</c:v>
                </c:pt>
                <c:pt idx="3">
                  <c:v>166</c:v>
                </c:pt>
                <c:pt idx="4">
                  <c:v>109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52.666666666666664</c:v>
                </c:pt>
                <c:pt idx="1">
                  <c:v>30.666666666666668</c:v>
                </c:pt>
                <c:pt idx="2">
                  <c:v>65.333333333333329</c:v>
                </c:pt>
                <c:pt idx="3">
                  <c:v>124.66666666666667</c:v>
                </c:pt>
                <c:pt idx="4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92</c:v>
                </c:pt>
                <c:pt idx="1">
                  <c:v>57</c:v>
                </c:pt>
                <c:pt idx="2">
                  <c:v>39.666666666666664</c:v>
                </c:pt>
                <c:pt idx="3">
                  <c:v>134.66666666666666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269.66666666666669</c:v>
                </c:pt>
                <c:pt idx="1">
                  <c:v>316.66666666666669</c:v>
                </c:pt>
              </c:numCache>
            </c:numRef>
          </c:val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6.666666666666667</c:v>
                </c:pt>
                <c:pt idx="1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346624"/>
        <c:axId val="198348160"/>
      </c:barChart>
      <c:catAx>
        <c:axId val="1983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348160"/>
        <c:crosses val="autoZero"/>
        <c:auto val="1"/>
        <c:lblAlgn val="ctr"/>
        <c:lblOffset val="100"/>
        <c:noMultiLvlLbl val="0"/>
      </c:catAx>
      <c:valAx>
        <c:axId val="1983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34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915</c:v>
                </c:pt>
                <c:pt idx="1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915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137.33333333333331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599.66666666666663</c:v>
                </c:pt>
                <c:pt idx="1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599.66666666666663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OTRO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48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20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604992"/>
        <c:axId val="191610880"/>
      </c:barChart>
      <c:catAx>
        <c:axId val="1916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610880"/>
        <c:crosses val="autoZero"/>
        <c:auto val="1"/>
        <c:lblAlgn val="ctr"/>
        <c:lblOffset val="100"/>
        <c:noMultiLvlLbl val="0"/>
      </c:catAx>
      <c:valAx>
        <c:axId val="1916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6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20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44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73792"/>
        <c:axId val="199075328"/>
      </c:barChart>
      <c:catAx>
        <c:axId val="1990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075328"/>
        <c:crosses val="autoZero"/>
        <c:auto val="1"/>
        <c:lblAlgn val="ctr"/>
        <c:lblOffset val="100"/>
        <c:noMultiLvlLbl val="0"/>
      </c:catAx>
      <c:valAx>
        <c:axId val="199075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0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87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1.xml"/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" Type="http://schemas.openxmlformats.org/officeDocument/2006/relationships/chart" Target="../charts/chart96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73</xdr:row>
      <xdr:rowOff>0</xdr:rowOff>
    </xdr:from>
    <xdr:to>
      <xdr:col>14</xdr:col>
      <xdr:colOff>533401</xdr:colOff>
      <xdr:row>87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73</xdr:row>
      <xdr:rowOff>0</xdr:rowOff>
    </xdr:from>
    <xdr:to>
      <xdr:col>22</xdr:col>
      <xdr:colOff>0</xdr:colOff>
      <xdr:row>87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542925</xdr:colOff>
      <xdr:row>105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91</xdr:row>
      <xdr:rowOff>0</xdr:rowOff>
    </xdr:from>
    <xdr:to>
      <xdr:col>14</xdr:col>
      <xdr:colOff>542925</xdr:colOff>
      <xdr:row>105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22</xdr:col>
      <xdr:colOff>0</xdr:colOff>
      <xdr:row>105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6</xdr:col>
      <xdr:colOff>542925</xdr:colOff>
      <xdr:row>122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108</xdr:row>
      <xdr:rowOff>0</xdr:rowOff>
    </xdr:from>
    <xdr:to>
      <xdr:col>14</xdr:col>
      <xdr:colOff>542925</xdr:colOff>
      <xdr:row>122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108</xdr:row>
      <xdr:rowOff>0</xdr:rowOff>
    </xdr:from>
    <xdr:to>
      <xdr:col>22</xdr:col>
      <xdr:colOff>0</xdr:colOff>
      <xdr:row>122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6</xdr:col>
      <xdr:colOff>542925</xdr:colOff>
      <xdr:row>139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125</xdr:row>
      <xdr:rowOff>0</xdr:rowOff>
    </xdr:from>
    <xdr:to>
      <xdr:col>14</xdr:col>
      <xdr:colOff>542925</xdr:colOff>
      <xdr:row>139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6</xdr:col>
      <xdr:colOff>583406</xdr:colOff>
      <xdr:row>173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143</xdr:row>
      <xdr:rowOff>0</xdr:rowOff>
    </xdr:from>
    <xdr:to>
      <xdr:col>21</xdr:col>
      <xdr:colOff>757237</xdr:colOff>
      <xdr:row>157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143</xdr:row>
      <xdr:rowOff>0</xdr:rowOff>
    </xdr:from>
    <xdr:to>
      <xdr:col>14</xdr:col>
      <xdr:colOff>507207</xdr:colOff>
      <xdr:row>157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583406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6</xdr:col>
      <xdr:colOff>542925</xdr:colOff>
      <xdr:row>87</xdr:row>
      <xdr:rowOff>95250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XU107"/>
  <sheetViews>
    <sheetView tabSelected="1" zoomScale="70" zoomScaleNormal="70" workbookViewId="0">
      <selection activeCell="F6" sqref="F6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25" t="s">
        <v>4</v>
      </c>
      <c r="B7" s="319" t="s">
        <v>5</v>
      </c>
      <c r="C7" s="320"/>
      <c r="D7" s="26" t="s">
        <v>6</v>
      </c>
      <c r="E7" s="3"/>
    </row>
    <row r="8" spans="1:61" ht="15.75" thickBot="1" x14ac:dyDescent="0.3">
      <c r="A8" s="27" t="s">
        <v>7</v>
      </c>
      <c r="B8" s="312" t="s">
        <v>128</v>
      </c>
      <c r="C8" s="313"/>
      <c r="D8" s="28" t="s">
        <v>145</v>
      </c>
    </row>
    <row r="9" spans="1:61" ht="15.75" thickBot="1" x14ac:dyDescent="0.3"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</row>
    <row r="10" spans="1:61" ht="30.75" customHeight="1" thickBot="1" x14ac:dyDescent="0.3">
      <c r="A10" s="325" t="s">
        <v>8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</row>
    <row r="11" spans="1:61" ht="27" thickBot="1" x14ac:dyDescent="0.3">
      <c r="A11" s="327" t="s">
        <v>9</v>
      </c>
      <c r="B11" s="327" t="s">
        <v>10</v>
      </c>
      <c r="C11" s="327" t="s">
        <v>11</v>
      </c>
      <c r="D11" s="327" t="s">
        <v>12</v>
      </c>
      <c r="E11" s="327" t="s">
        <v>13</v>
      </c>
      <c r="F11" s="327" t="s">
        <v>14</v>
      </c>
      <c r="G11" s="327" t="s">
        <v>27</v>
      </c>
      <c r="H11" s="327" t="s">
        <v>39</v>
      </c>
      <c r="I11" s="327" t="s">
        <v>40</v>
      </c>
      <c r="J11" s="321" t="s">
        <v>19</v>
      </c>
      <c r="K11" s="322"/>
      <c r="L11" s="322"/>
      <c r="M11" s="323"/>
      <c r="N11" s="321" t="s">
        <v>20</v>
      </c>
      <c r="O11" s="322"/>
      <c r="P11" s="322"/>
      <c r="Q11" s="323"/>
      <c r="R11" s="321" t="s">
        <v>21</v>
      </c>
      <c r="S11" s="322"/>
      <c r="T11" s="322"/>
      <c r="U11" s="323"/>
      <c r="V11" s="321" t="s">
        <v>22</v>
      </c>
      <c r="W11" s="322"/>
      <c r="X11" s="322"/>
      <c r="Y11" s="323"/>
      <c r="Z11" s="321" t="s">
        <v>23</v>
      </c>
      <c r="AA11" s="322"/>
      <c r="AB11" s="322"/>
      <c r="AC11" s="323"/>
      <c r="AD11" s="321" t="s">
        <v>24</v>
      </c>
      <c r="AE11" s="322"/>
      <c r="AF11" s="322"/>
      <c r="AG11" s="323"/>
      <c r="AH11" s="321" t="s">
        <v>25</v>
      </c>
      <c r="AI11" s="322"/>
      <c r="AJ11" s="322"/>
      <c r="AK11" s="323"/>
      <c r="AL11" s="321" t="s">
        <v>26</v>
      </c>
      <c r="AM11" s="322"/>
      <c r="AN11" s="322"/>
      <c r="AO11" s="323"/>
      <c r="AP11" s="321" t="s">
        <v>15</v>
      </c>
      <c r="AQ11" s="322"/>
      <c r="AR11" s="322"/>
      <c r="AS11" s="323"/>
      <c r="AT11" s="321" t="s">
        <v>16</v>
      </c>
      <c r="AU11" s="322"/>
      <c r="AV11" s="322"/>
      <c r="AW11" s="323"/>
      <c r="AX11" s="321" t="s">
        <v>17</v>
      </c>
      <c r="AY11" s="322"/>
      <c r="AZ11" s="322"/>
      <c r="BA11" s="323"/>
      <c r="BB11" s="321" t="s">
        <v>18</v>
      </c>
      <c r="BC11" s="322"/>
      <c r="BD11" s="322"/>
      <c r="BE11" s="323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9"/>
      <c r="B13" s="329"/>
      <c r="C13" s="329"/>
      <c r="D13" s="329"/>
      <c r="E13" s="329"/>
      <c r="F13" s="329"/>
      <c r="G13" s="329"/>
      <c r="H13" s="329"/>
      <c r="I13" s="329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30.75" customHeight="1" x14ac:dyDescent="0.25">
      <c r="A14" s="335" t="s">
        <v>111</v>
      </c>
      <c r="B14" s="338">
        <v>15231</v>
      </c>
      <c r="C14" s="341" t="s">
        <v>28</v>
      </c>
      <c r="D14" s="341" t="s">
        <v>29</v>
      </c>
      <c r="E14" s="344" t="s">
        <v>73</v>
      </c>
      <c r="F14" s="347" t="s">
        <v>62</v>
      </c>
      <c r="G14" s="347" t="s">
        <v>82</v>
      </c>
      <c r="H14" s="347" t="s">
        <v>58</v>
      </c>
      <c r="I14" s="17" t="s">
        <v>48</v>
      </c>
      <c r="J14" s="51">
        <v>0</v>
      </c>
      <c r="K14" s="51">
        <v>0</v>
      </c>
      <c r="L14" s="51">
        <v>0</v>
      </c>
      <c r="M14" s="102">
        <f>SUM(J14:L14)</f>
        <v>0</v>
      </c>
      <c r="N14" s="60">
        <v>0</v>
      </c>
      <c r="O14" s="51">
        <v>0</v>
      </c>
      <c r="P14" s="51">
        <v>0</v>
      </c>
      <c r="Q14" s="102">
        <f>SUM(N14:P14)</f>
        <v>0</v>
      </c>
      <c r="R14" s="67">
        <v>0</v>
      </c>
      <c r="S14" s="51">
        <v>0</v>
      </c>
      <c r="T14" s="51">
        <v>0</v>
      </c>
      <c r="U14" s="102">
        <f>SUM(R14:T14)</f>
        <v>0</v>
      </c>
      <c r="V14" s="99"/>
      <c r="W14" s="99"/>
      <c r="X14" s="99"/>
      <c r="Y14" s="102">
        <f>SUM(V14:X14)</f>
        <v>0</v>
      </c>
      <c r="Z14" s="99"/>
      <c r="AA14" s="99"/>
      <c r="AB14" s="99"/>
      <c r="AC14" s="102">
        <f>SUM(Z14:AB14)</f>
        <v>0</v>
      </c>
      <c r="AD14" s="99"/>
      <c r="AE14" s="99"/>
      <c r="AF14" s="99"/>
      <c r="AG14" s="102">
        <f>SUM(AD14:AF14)</f>
        <v>0</v>
      </c>
      <c r="AH14" s="99"/>
      <c r="AI14" s="99"/>
      <c r="AJ14" s="99"/>
      <c r="AK14" s="102">
        <f>SUM(AH14:AJ14)</f>
        <v>0</v>
      </c>
      <c r="AL14" s="99"/>
      <c r="AM14" s="99"/>
      <c r="AN14" s="99"/>
      <c r="AO14" s="102">
        <f>SUM(AL14:AN14)</f>
        <v>0</v>
      </c>
      <c r="AP14" s="99"/>
      <c r="AQ14" s="99"/>
      <c r="AR14" s="99"/>
      <c r="AS14" s="102">
        <f>SUM(AP14:AR14)</f>
        <v>0</v>
      </c>
      <c r="AT14" s="99"/>
      <c r="AU14" s="99"/>
      <c r="AV14" s="99"/>
      <c r="AW14" s="102">
        <f>SUM(AT14:AV14)</f>
        <v>0</v>
      </c>
      <c r="AX14" s="99"/>
      <c r="AY14" s="99"/>
      <c r="AZ14" s="99"/>
      <c r="BA14" s="102">
        <f>SUM(AX14:AZ14)</f>
        <v>0</v>
      </c>
      <c r="BB14" s="99"/>
      <c r="BC14" s="99"/>
      <c r="BD14" s="99"/>
      <c r="BE14" s="102">
        <f>SUM(BB14:BD14)</f>
        <v>0</v>
      </c>
      <c r="BF14" s="68">
        <f t="shared" ref="BF14:BF15" si="0">AVERAGE(J14,N14,R14,V14,Z14,AD14,AH14,AL14,AP14,AT14,AX14,BB14)</f>
        <v>0</v>
      </c>
      <c r="BG14" s="68">
        <f t="shared" ref="BG14:BG18" si="1">AVERAGE(K14,O14,S14,W14,AA14,AE14,AI14,AM14,AQ14,AU14,AY14,BC14)</f>
        <v>0</v>
      </c>
      <c r="BH14" s="68">
        <f t="shared" ref="BH14:BH18" si="2">AVERAGE(L14,P14,T14,X14,AB14,AF14,AJ14,AN14,AR14,AV14,AZ14,BD14)</f>
        <v>0</v>
      </c>
      <c r="BI14" s="174">
        <f t="shared" ref="BI14:BI23" si="3">SUM(BF14:BH14)</f>
        <v>0</v>
      </c>
    </row>
    <row r="15" spans="1:61" ht="30.75" customHeight="1" x14ac:dyDescent="0.25">
      <c r="A15" s="336"/>
      <c r="B15" s="339"/>
      <c r="C15" s="342"/>
      <c r="D15" s="342"/>
      <c r="E15" s="345"/>
      <c r="F15" s="348"/>
      <c r="G15" s="348"/>
      <c r="H15" s="348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4">SUM(J15:L15)</f>
        <v>0</v>
      </c>
      <c r="N15" s="60">
        <v>0</v>
      </c>
      <c r="O15" s="51">
        <v>0</v>
      </c>
      <c r="P15" s="51">
        <v>0</v>
      </c>
      <c r="Q15" s="102">
        <f t="shared" ref="Q15:Q18" si="5">SUM(N15:P15)</f>
        <v>0</v>
      </c>
      <c r="R15" s="67">
        <v>0</v>
      </c>
      <c r="S15" s="51">
        <v>0</v>
      </c>
      <c r="T15" s="51">
        <v>0</v>
      </c>
      <c r="U15" s="102">
        <f t="shared" ref="U15:U18" si="6">SUM(R15:T15)</f>
        <v>0</v>
      </c>
      <c r="V15" s="99"/>
      <c r="W15" s="51"/>
      <c r="X15" s="51"/>
      <c r="Y15" s="102">
        <f t="shared" ref="Y15:Y18" si="7">SUM(V15:X15)</f>
        <v>0</v>
      </c>
      <c r="Z15" s="99"/>
      <c r="AA15" s="51"/>
      <c r="AB15" s="51"/>
      <c r="AC15" s="102">
        <f t="shared" ref="AC15:AC18" si="8">SUM(Z15:AB15)</f>
        <v>0</v>
      </c>
      <c r="AD15" s="99"/>
      <c r="AE15" s="51"/>
      <c r="AF15" s="51"/>
      <c r="AG15" s="102">
        <f t="shared" ref="AG15:AG18" si="9">SUM(AD15:AF15)</f>
        <v>0</v>
      </c>
      <c r="AH15" s="72"/>
      <c r="AI15" s="51"/>
      <c r="AJ15" s="51"/>
      <c r="AK15" s="102">
        <f t="shared" ref="AK15:AK18" si="10">SUM(AH15:AJ15)</f>
        <v>0</v>
      </c>
      <c r="AL15" s="72"/>
      <c r="AM15" s="51"/>
      <c r="AN15" s="51"/>
      <c r="AO15" s="102">
        <f t="shared" ref="AO15:AO18" si="11">SUM(AL15:AN15)</f>
        <v>0</v>
      </c>
      <c r="AP15" s="72"/>
      <c r="AQ15" s="72"/>
      <c r="AR15" s="72"/>
      <c r="AS15" s="102">
        <f t="shared" ref="AS15:AS18" si="12">SUM(AP15:AR15)</f>
        <v>0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>SUM(AX15:AZ15)</f>
        <v>0</v>
      </c>
      <c r="BB15" s="99"/>
      <c r="BC15" s="99"/>
      <c r="BD15" s="99"/>
      <c r="BE15" s="102">
        <f t="shared" ref="BE15:BE18" si="14">SUM(BB15:BD15)</f>
        <v>0</v>
      </c>
      <c r="BF15" s="68">
        <f t="shared" si="0"/>
        <v>0</v>
      </c>
      <c r="BG15" s="68">
        <f t="shared" si="1"/>
        <v>0</v>
      </c>
      <c r="BH15" s="68">
        <f t="shared" si="2"/>
        <v>0</v>
      </c>
      <c r="BI15" s="174">
        <f t="shared" si="3"/>
        <v>0</v>
      </c>
    </row>
    <row r="16" spans="1:61" ht="30.75" customHeight="1" x14ac:dyDescent="0.25">
      <c r="A16" s="336"/>
      <c r="B16" s="339"/>
      <c r="C16" s="342"/>
      <c r="D16" s="342"/>
      <c r="E16" s="345"/>
      <c r="F16" s="348"/>
      <c r="G16" s="348"/>
      <c r="H16" s="348"/>
      <c r="I16" s="18" t="s">
        <v>50</v>
      </c>
      <c r="J16" s="51">
        <v>2</v>
      </c>
      <c r="K16" s="51">
        <v>0</v>
      </c>
      <c r="L16" s="51">
        <v>0</v>
      </c>
      <c r="M16" s="102">
        <f t="shared" si="4"/>
        <v>2</v>
      </c>
      <c r="N16" s="60">
        <v>2</v>
      </c>
      <c r="O16" s="51">
        <v>0</v>
      </c>
      <c r="P16" s="51">
        <v>0</v>
      </c>
      <c r="Q16" s="102">
        <f t="shared" si="5"/>
        <v>2</v>
      </c>
      <c r="R16" s="67">
        <v>2</v>
      </c>
      <c r="S16" s="51">
        <v>0</v>
      </c>
      <c r="T16" s="51">
        <v>0</v>
      </c>
      <c r="U16" s="102">
        <f t="shared" si="6"/>
        <v>2</v>
      </c>
      <c r="V16" s="99"/>
      <c r="W16" s="51"/>
      <c r="X16" s="51"/>
      <c r="Y16" s="102">
        <f t="shared" si="7"/>
        <v>0</v>
      </c>
      <c r="Z16" s="99"/>
      <c r="AA16" s="51"/>
      <c r="AB16" s="51"/>
      <c r="AC16" s="102">
        <f t="shared" si="8"/>
        <v>0</v>
      </c>
      <c r="AD16" s="99"/>
      <c r="AE16" s="51"/>
      <c r="AF16" s="51"/>
      <c r="AG16" s="102">
        <f t="shared" si="9"/>
        <v>0</v>
      </c>
      <c r="AH16" s="72"/>
      <c r="AI16" s="51"/>
      <c r="AJ16" s="51"/>
      <c r="AK16" s="102">
        <f t="shared" si="10"/>
        <v>0</v>
      </c>
      <c r="AL16" s="72"/>
      <c r="AM16" s="51"/>
      <c r="AN16" s="51"/>
      <c r="AO16" s="102">
        <f t="shared" si="11"/>
        <v>0</v>
      </c>
      <c r="AP16" s="72"/>
      <c r="AQ16" s="72"/>
      <c r="AR16" s="72"/>
      <c r="AS16" s="102">
        <f t="shared" si="12"/>
        <v>0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>SUM(AX16:AZ16)</f>
        <v>0</v>
      </c>
      <c r="BB16" s="99"/>
      <c r="BC16" s="99"/>
      <c r="BD16" s="99"/>
      <c r="BE16" s="102">
        <f t="shared" si="14"/>
        <v>0</v>
      </c>
      <c r="BF16" s="68">
        <f>AVERAGE(J16,N16,R16,V16,Z16,AD16,AH16,AL16,AP16,AT16,AX16,BB16)</f>
        <v>2</v>
      </c>
      <c r="BG16" s="68">
        <f t="shared" si="1"/>
        <v>0</v>
      </c>
      <c r="BH16" s="68">
        <f t="shared" si="2"/>
        <v>0</v>
      </c>
      <c r="BI16" s="174">
        <f t="shared" si="3"/>
        <v>2</v>
      </c>
    </row>
    <row r="17" spans="1:61" ht="30.75" customHeight="1" x14ac:dyDescent="0.25">
      <c r="A17" s="336"/>
      <c r="B17" s="339"/>
      <c r="C17" s="342"/>
      <c r="D17" s="342"/>
      <c r="E17" s="345"/>
      <c r="F17" s="348"/>
      <c r="G17" s="348"/>
      <c r="H17" s="348"/>
      <c r="I17" s="18" t="s">
        <v>51</v>
      </c>
      <c r="J17" s="51">
        <v>37</v>
      </c>
      <c r="K17" s="51">
        <v>0</v>
      </c>
      <c r="L17" s="51">
        <v>0</v>
      </c>
      <c r="M17" s="102">
        <f t="shared" si="4"/>
        <v>37</v>
      </c>
      <c r="N17" s="60">
        <v>39</v>
      </c>
      <c r="O17" s="51">
        <v>0</v>
      </c>
      <c r="P17" s="51">
        <v>0</v>
      </c>
      <c r="Q17" s="102">
        <f t="shared" si="5"/>
        <v>39</v>
      </c>
      <c r="R17" s="67">
        <v>39</v>
      </c>
      <c r="S17" s="51">
        <v>0</v>
      </c>
      <c r="T17" s="51">
        <v>0</v>
      </c>
      <c r="U17" s="102">
        <f t="shared" si="6"/>
        <v>39</v>
      </c>
      <c r="V17" s="99"/>
      <c r="W17" s="51"/>
      <c r="X17" s="51"/>
      <c r="Y17" s="102">
        <f t="shared" si="7"/>
        <v>0</v>
      </c>
      <c r="Z17" s="99"/>
      <c r="AA17" s="51"/>
      <c r="AB17" s="51"/>
      <c r="AC17" s="102">
        <f t="shared" si="8"/>
        <v>0</v>
      </c>
      <c r="AD17" s="99"/>
      <c r="AE17" s="51"/>
      <c r="AF17" s="51"/>
      <c r="AG17" s="102">
        <f t="shared" si="9"/>
        <v>0</v>
      </c>
      <c r="AH17" s="72"/>
      <c r="AI17" s="51"/>
      <c r="AJ17" s="51"/>
      <c r="AK17" s="102">
        <f t="shared" si="10"/>
        <v>0</v>
      </c>
      <c r="AL17" s="72"/>
      <c r="AM17" s="51"/>
      <c r="AN17" s="51"/>
      <c r="AO17" s="102">
        <f t="shared" si="11"/>
        <v>0</v>
      </c>
      <c r="AP17" s="72"/>
      <c r="AQ17" s="72"/>
      <c r="AR17" s="72"/>
      <c r="AS17" s="102">
        <f t="shared" si="12"/>
        <v>0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>SUM(AX17:AZ17)</f>
        <v>0</v>
      </c>
      <c r="BB17" s="99"/>
      <c r="BC17" s="99"/>
      <c r="BD17" s="99"/>
      <c r="BE17" s="102">
        <f t="shared" si="14"/>
        <v>0</v>
      </c>
      <c r="BF17" s="68">
        <f t="shared" ref="BF17:BF23" si="15">AVERAGE(J17,N17,R17,V17,Z17,AD17,AH17,AL17,AP17,AT17,AX17,BB17)</f>
        <v>38.333333333333336</v>
      </c>
      <c r="BG17" s="68">
        <f t="shared" si="1"/>
        <v>0</v>
      </c>
      <c r="BH17" s="68">
        <f t="shared" si="2"/>
        <v>0</v>
      </c>
      <c r="BI17" s="174">
        <f t="shared" si="3"/>
        <v>38.333333333333336</v>
      </c>
    </row>
    <row r="18" spans="1:61" ht="30.75" customHeight="1" x14ac:dyDescent="0.25">
      <c r="A18" s="336"/>
      <c r="B18" s="339"/>
      <c r="C18" s="342"/>
      <c r="D18" s="342"/>
      <c r="E18" s="345"/>
      <c r="F18" s="348"/>
      <c r="G18" s="348"/>
      <c r="H18" s="348"/>
      <c r="I18" s="18" t="s">
        <v>52</v>
      </c>
      <c r="J18" s="51">
        <v>8</v>
      </c>
      <c r="K18" s="51">
        <v>0</v>
      </c>
      <c r="L18" s="51">
        <v>0</v>
      </c>
      <c r="M18" s="102">
        <f t="shared" si="4"/>
        <v>8</v>
      </c>
      <c r="N18" s="60">
        <v>9</v>
      </c>
      <c r="O18" s="51">
        <v>0</v>
      </c>
      <c r="P18" s="51">
        <v>0</v>
      </c>
      <c r="Q18" s="102">
        <f t="shared" si="5"/>
        <v>9</v>
      </c>
      <c r="R18" s="67">
        <v>9</v>
      </c>
      <c r="S18" s="51">
        <v>0</v>
      </c>
      <c r="T18" s="51">
        <v>0</v>
      </c>
      <c r="U18" s="102">
        <f t="shared" si="6"/>
        <v>9</v>
      </c>
      <c r="V18" s="99"/>
      <c r="W18" s="51"/>
      <c r="X18" s="51"/>
      <c r="Y18" s="102">
        <f t="shared" si="7"/>
        <v>0</v>
      </c>
      <c r="Z18" s="99"/>
      <c r="AA18" s="51"/>
      <c r="AB18" s="51"/>
      <c r="AC18" s="102">
        <f t="shared" si="8"/>
        <v>0</v>
      </c>
      <c r="AD18" s="99"/>
      <c r="AE18" s="51"/>
      <c r="AF18" s="51"/>
      <c r="AG18" s="102">
        <f t="shared" si="9"/>
        <v>0</v>
      </c>
      <c r="AH18" s="72"/>
      <c r="AI18" s="51"/>
      <c r="AJ18" s="51"/>
      <c r="AK18" s="102">
        <f t="shared" si="10"/>
        <v>0</v>
      </c>
      <c r="AL18" s="72"/>
      <c r="AM18" s="51"/>
      <c r="AN18" s="51"/>
      <c r="AO18" s="102">
        <f t="shared" si="11"/>
        <v>0</v>
      </c>
      <c r="AP18" s="72"/>
      <c r="AQ18" s="72"/>
      <c r="AR18" s="72"/>
      <c r="AS18" s="102">
        <f t="shared" si="12"/>
        <v>0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>SUM(AX18:AZ18)</f>
        <v>0</v>
      </c>
      <c r="BB18" s="99"/>
      <c r="BC18" s="99"/>
      <c r="BD18" s="99"/>
      <c r="BE18" s="102">
        <f t="shared" si="14"/>
        <v>0</v>
      </c>
      <c r="BF18" s="68">
        <f t="shared" si="15"/>
        <v>8.6666666666666661</v>
      </c>
      <c r="BG18" s="68">
        <f t="shared" si="1"/>
        <v>0</v>
      </c>
      <c r="BH18" s="68">
        <f t="shared" si="2"/>
        <v>0</v>
      </c>
      <c r="BI18" s="174">
        <f t="shared" si="3"/>
        <v>8.6666666666666661</v>
      </c>
    </row>
    <row r="19" spans="1:61" ht="30.75" customHeight="1" x14ac:dyDescent="0.25">
      <c r="A19" s="336"/>
      <c r="B19" s="339"/>
      <c r="C19" s="342"/>
      <c r="D19" s="342"/>
      <c r="E19" s="345"/>
      <c r="F19" s="348"/>
      <c r="G19" s="348"/>
      <c r="H19" s="349"/>
      <c r="I19" s="19" t="s">
        <v>53</v>
      </c>
      <c r="J19" s="103">
        <f>SUM(J14:J18)</f>
        <v>47</v>
      </c>
      <c r="K19" s="103">
        <f t="shared" ref="K19:L19" si="16">SUM(K14:K18)</f>
        <v>0</v>
      </c>
      <c r="L19" s="103">
        <f t="shared" si="16"/>
        <v>0</v>
      </c>
      <c r="M19" s="102">
        <f t="shared" ref="M19:R19" si="17">SUM(M14:M18)</f>
        <v>47</v>
      </c>
      <c r="N19" s="103">
        <f t="shared" si="17"/>
        <v>50</v>
      </c>
      <c r="O19" s="103">
        <f t="shared" si="17"/>
        <v>0</v>
      </c>
      <c r="P19" s="103">
        <f t="shared" si="17"/>
        <v>0</v>
      </c>
      <c r="Q19" s="102">
        <f t="shared" si="17"/>
        <v>50</v>
      </c>
      <c r="R19" s="103">
        <f t="shared" si="17"/>
        <v>50</v>
      </c>
      <c r="S19" s="103">
        <f t="shared" ref="S19:T19" si="18">SUM(S14:S18)</f>
        <v>0</v>
      </c>
      <c r="T19" s="103">
        <f t="shared" si="18"/>
        <v>0</v>
      </c>
      <c r="U19" s="102">
        <f>SUM(U14:U18)</f>
        <v>50</v>
      </c>
      <c r="V19" s="103">
        <f>SUM(V14:V18)</f>
        <v>0</v>
      </c>
      <c r="W19" s="103">
        <f t="shared" ref="W19:X19" si="19">SUM(W14:W18)</f>
        <v>0</v>
      </c>
      <c r="X19" s="103">
        <f t="shared" si="19"/>
        <v>0</v>
      </c>
      <c r="Y19" s="102">
        <f>SUM(Y14:Y18)</f>
        <v>0</v>
      </c>
      <c r="Z19" s="103">
        <f>SUM(Z14:Z18)</f>
        <v>0</v>
      </c>
      <c r="AA19" s="103">
        <f t="shared" ref="AA19:AB19" si="20">SUM(AA14:AA18)</f>
        <v>0</v>
      </c>
      <c r="AB19" s="103">
        <f t="shared" si="20"/>
        <v>0</v>
      </c>
      <c r="AC19" s="102">
        <f>SUM(AC14:AC18)</f>
        <v>0</v>
      </c>
      <c r="AD19" s="103">
        <f>SUM(AD14:AD18)</f>
        <v>0</v>
      </c>
      <c r="AE19" s="103">
        <f t="shared" ref="AE19:AF19" si="21">SUM(AE14:AE18)</f>
        <v>0</v>
      </c>
      <c r="AF19" s="103">
        <f t="shared" si="21"/>
        <v>0</v>
      </c>
      <c r="AG19" s="102">
        <f>SUM(AG14:AG18)</f>
        <v>0</v>
      </c>
      <c r="AH19" s="103">
        <f>SUM(AH14:AH18)</f>
        <v>0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0</v>
      </c>
      <c r="AL19" s="103">
        <f>SUM(AL14:AL18)</f>
        <v>0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0</v>
      </c>
      <c r="AP19" s="103">
        <f>SUM(AP14:AP18)</f>
        <v>0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0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 t="shared" ref="AW19:BB19" si="26">SUM(AW14:AW18)</f>
        <v>0</v>
      </c>
      <c r="AX19" s="103">
        <f t="shared" si="26"/>
        <v>0</v>
      </c>
      <c r="AY19" s="103">
        <f t="shared" si="26"/>
        <v>0</v>
      </c>
      <c r="AZ19" s="103">
        <f t="shared" si="26"/>
        <v>0</v>
      </c>
      <c r="BA19" s="102">
        <f t="shared" si="26"/>
        <v>0</v>
      </c>
      <c r="BB19" s="103">
        <f t="shared" si="26"/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49</v>
      </c>
      <c r="BG19" s="103">
        <f t="shared" ref="BG19:BH19" si="28">SUM(BG14:BG18)</f>
        <v>0</v>
      </c>
      <c r="BH19" s="103">
        <f t="shared" si="28"/>
        <v>0</v>
      </c>
      <c r="BI19" s="170">
        <f>SUM(BI14:BI18)</f>
        <v>49</v>
      </c>
    </row>
    <row r="20" spans="1:61" ht="30.75" customHeight="1" x14ac:dyDescent="0.25">
      <c r="A20" s="336"/>
      <c r="B20" s="339"/>
      <c r="C20" s="342"/>
      <c r="D20" s="342"/>
      <c r="E20" s="345"/>
      <c r="F20" s="348"/>
      <c r="G20" s="348"/>
      <c r="H20" s="350" t="s">
        <v>88</v>
      </c>
      <c r="I20" s="18" t="s">
        <v>54</v>
      </c>
      <c r="J20" s="51">
        <v>27</v>
      </c>
      <c r="K20" s="51">
        <v>0</v>
      </c>
      <c r="L20" s="51">
        <v>0</v>
      </c>
      <c r="M20" s="102">
        <f>SUM(J20:L20)</f>
        <v>27</v>
      </c>
      <c r="N20" s="60">
        <v>28</v>
      </c>
      <c r="O20" s="51">
        <v>0</v>
      </c>
      <c r="P20" s="51">
        <v>0</v>
      </c>
      <c r="Q20" s="102">
        <f>SUM(N20:P20)</f>
        <v>28</v>
      </c>
      <c r="R20" s="67">
        <v>28</v>
      </c>
      <c r="S20" s="51">
        <v>0</v>
      </c>
      <c r="T20" s="51">
        <v>0</v>
      </c>
      <c r="U20" s="102">
        <f>SUM(R20:T20)</f>
        <v>28</v>
      </c>
      <c r="V20" s="72"/>
      <c r="W20" s="51"/>
      <c r="X20" s="51"/>
      <c r="Y20" s="102">
        <f>SUM(V20:X20)</f>
        <v>0</v>
      </c>
      <c r="Z20" s="72"/>
      <c r="AA20" s="51"/>
      <c r="AB20" s="51"/>
      <c r="AC20" s="102">
        <f>SUM(Z20:AB20)</f>
        <v>0</v>
      </c>
      <c r="AD20" s="72"/>
      <c r="AE20" s="51"/>
      <c r="AF20" s="51"/>
      <c r="AG20" s="102">
        <f>SUM(AD20:AF20)</f>
        <v>0</v>
      </c>
      <c r="AH20" s="72"/>
      <c r="AI20" s="51"/>
      <c r="AJ20" s="51"/>
      <c r="AK20" s="102">
        <f>SUM(AH20:AJ20)</f>
        <v>0</v>
      </c>
      <c r="AL20" s="72"/>
      <c r="AM20" s="51"/>
      <c r="AN20" s="51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72"/>
      <c r="BE20" s="102">
        <f>SUM(BB20:BD20)</f>
        <v>0</v>
      </c>
      <c r="BF20" s="68">
        <f t="shared" si="15"/>
        <v>27.666666666666668</v>
      </c>
      <c r="BG20" s="68">
        <f t="shared" ref="BG20:BG23" si="29">AVERAGE(K20,O20,S20,W20,AA20,AE20,AI20,AM20,AQ20,AU20,AY20,BC20)</f>
        <v>0</v>
      </c>
      <c r="BH20" s="68">
        <f t="shared" ref="BH20:BH23" si="30">AVERAGE(L20,P20,T20,X20,AB20,AF20,AJ20,AN20,AR20,AV20,AZ20,BD20)</f>
        <v>0</v>
      </c>
      <c r="BI20" s="174">
        <f t="shared" si="3"/>
        <v>27.666666666666668</v>
      </c>
    </row>
    <row r="21" spans="1:61" ht="30.75" customHeight="1" x14ac:dyDescent="0.25">
      <c r="A21" s="336"/>
      <c r="B21" s="339"/>
      <c r="C21" s="342"/>
      <c r="D21" s="342"/>
      <c r="E21" s="345"/>
      <c r="F21" s="348"/>
      <c r="G21" s="348"/>
      <c r="H21" s="349"/>
      <c r="I21" s="18" t="s">
        <v>55</v>
      </c>
      <c r="J21" s="51">
        <v>20</v>
      </c>
      <c r="K21" s="51">
        <v>0</v>
      </c>
      <c r="L21" s="51">
        <v>0</v>
      </c>
      <c r="M21" s="102">
        <f>SUM(J21:L21)</f>
        <v>20</v>
      </c>
      <c r="N21" s="60">
        <v>22</v>
      </c>
      <c r="O21" s="51">
        <v>0</v>
      </c>
      <c r="P21" s="51">
        <v>0</v>
      </c>
      <c r="Q21" s="102">
        <f t="shared" ref="Q21:Q23" si="31">SUM(N21:P21)</f>
        <v>22</v>
      </c>
      <c r="R21" s="67">
        <v>22</v>
      </c>
      <c r="S21" s="51">
        <v>0</v>
      </c>
      <c r="T21" s="51">
        <v>0</v>
      </c>
      <c r="U21" s="102">
        <f t="shared" ref="U21:U23" si="32">SUM(R21:T21)</f>
        <v>22</v>
      </c>
      <c r="V21" s="72"/>
      <c r="W21" s="51"/>
      <c r="X21" s="51"/>
      <c r="Y21" s="102">
        <f t="shared" ref="Y21:Y23" si="33">SUM(V21:X21)</f>
        <v>0</v>
      </c>
      <c r="Z21" s="72"/>
      <c r="AA21" s="51"/>
      <c r="AB21" s="51"/>
      <c r="AC21" s="102">
        <f t="shared" ref="AC21:AC23" si="34">SUM(Z21:AB21)</f>
        <v>0</v>
      </c>
      <c r="AD21" s="72"/>
      <c r="AE21" s="51"/>
      <c r="AF21" s="51"/>
      <c r="AG21" s="102">
        <f t="shared" ref="AG21:AG23" si="35">SUM(AD21:AF21)</f>
        <v>0</v>
      </c>
      <c r="AH21" s="72"/>
      <c r="AI21" s="51"/>
      <c r="AJ21" s="51"/>
      <c r="AK21" s="102">
        <f t="shared" ref="AK21:AK23" si="36">SUM(AH21:AJ21)</f>
        <v>0</v>
      </c>
      <c r="AL21" s="72"/>
      <c r="AM21" s="51"/>
      <c r="AN21" s="51"/>
      <c r="AO21" s="102">
        <f t="shared" ref="AO21:AO23" si="37">SUM(AL21:AN21)</f>
        <v>0</v>
      </c>
      <c r="AP21" s="72"/>
      <c r="AQ21" s="72"/>
      <c r="AR21" s="72"/>
      <c r="AS21" s="102">
        <f t="shared" ref="AS21:AS23" si="38">SUM(AP21:AR21)</f>
        <v>0</v>
      </c>
      <c r="AT21" s="72"/>
      <c r="AU21" s="72"/>
      <c r="AV21" s="72"/>
      <c r="AW21" s="102">
        <f t="shared" ref="AW21:AW23" si="39">SUM(AT21:AV21)</f>
        <v>0</v>
      </c>
      <c r="AX21" s="72"/>
      <c r="AY21" s="72"/>
      <c r="AZ21" s="72"/>
      <c r="BA21" s="102">
        <f t="shared" ref="BA21:BA23" si="40">SUM(AX21:AZ21)</f>
        <v>0</v>
      </c>
      <c r="BB21" s="72"/>
      <c r="BC21" s="72"/>
      <c r="BD21" s="72"/>
      <c r="BE21" s="102">
        <f t="shared" ref="BE21:BE23" si="41">SUM(BB21:BD21)</f>
        <v>0</v>
      </c>
      <c r="BF21" s="68">
        <f t="shared" si="15"/>
        <v>21.333333333333332</v>
      </c>
      <c r="BG21" s="68">
        <f t="shared" si="29"/>
        <v>0</v>
      </c>
      <c r="BH21" s="68">
        <f t="shared" si="30"/>
        <v>0</v>
      </c>
      <c r="BI21" s="174">
        <f t="shared" si="3"/>
        <v>21.333333333333332</v>
      </c>
    </row>
    <row r="22" spans="1:61" ht="30.75" customHeight="1" x14ac:dyDescent="0.25">
      <c r="A22" s="336"/>
      <c r="B22" s="339"/>
      <c r="C22" s="342"/>
      <c r="D22" s="342"/>
      <c r="E22" s="345"/>
      <c r="F22" s="348"/>
      <c r="G22" s="348"/>
      <c r="H22" s="350" t="s">
        <v>60</v>
      </c>
      <c r="I22" s="18" t="s">
        <v>56</v>
      </c>
      <c r="J22" s="51">
        <v>6</v>
      </c>
      <c r="K22" s="51">
        <v>0</v>
      </c>
      <c r="L22" s="51">
        <v>0</v>
      </c>
      <c r="M22" s="102">
        <f t="shared" ref="M22:M23" si="42">SUM(J22:L22)</f>
        <v>6</v>
      </c>
      <c r="N22" s="60">
        <v>6</v>
      </c>
      <c r="O22" s="51">
        <v>0</v>
      </c>
      <c r="P22" s="51">
        <v>0</v>
      </c>
      <c r="Q22" s="102">
        <f t="shared" si="31"/>
        <v>6</v>
      </c>
      <c r="R22" s="67">
        <v>6</v>
      </c>
      <c r="S22" s="51">
        <v>0</v>
      </c>
      <c r="T22" s="51">
        <v>0</v>
      </c>
      <c r="U22" s="102">
        <f t="shared" si="32"/>
        <v>6</v>
      </c>
      <c r="V22" s="72"/>
      <c r="W22" s="51"/>
      <c r="X22" s="51"/>
      <c r="Y22" s="102">
        <f t="shared" si="33"/>
        <v>0</v>
      </c>
      <c r="Z22" s="72"/>
      <c r="AA22" s="51"/>
      <c r="AB22" s="51"/>
      <c r="AC22" s="102">
        <f t="shared" si="34"/>
        <v>0</v>
      </c>
      <c r="AD22" s="72"/>
      <c r="AE22" s="51"/>
      <c r="AF22" s="51"/>
      <c r="AG22" s="102">
        <f t="shared" si="35"/>
        <v>0</v>
      </c>
      <c r="AH22" s="72"/>
      <c r="AI22" s="51"/>
      <c r="AJ22" s="51"/>
      <c r="AK22" s="102">
        <f t="shared" si="36"/>
        <v>0</v>
      </c>
      <c r="AL22" s="72"/>
      <c r="AM22" s="51"/>
      <c r="AN22" s="51"/>
      <c r="AO22" s="102">
        <f t="shared" si="37"/>
        <v>0</v>
      </c>
      <c r="AP22" s="72"/>
      <c r="AQ22" s="72"/>
      <c r="AR22" s="72"/>
      <c r="AS22" s="102">
        <f t="shared" si="38"/>
        <v>0</v>
      </c>
      <c r="AT22" s="72"/>
      <c r="AU22" s="72"/>
      <c r="AV22" s="72"/>
      <c r="AW22" s="102">
        <f t="shared" si="39"/>
        <v>0</v>
      </c>
      <c r="AX22" s="72"/>
      <c r="AY22" s="72"/>
      <c r="AZ22" s="72"/>
      <c r="BA22" s="102">
        <f t="shared" si="40"/>
        <v>0</v>
      </c>
      <c r="BB22" s="72"/>
      <c r="BC22" s="72"/>
      <c r="BD22" s="72"/>
      <c r="BE22" s="102">
        <f t="shared" si="41"/>
        <v>0</v>
      </c>
      <c r="BF22" s="68">
        <f t="shared" si="15"/>
        <v>6</v>
      </c>
      <c r="BG22" s="68">
        <f t="shared" si="29"/>
        <v>0</v>
      </c>
      <c r="BH22" s="68">
        <f t="shared" si="30"/>
        <v>0</v>
      </c>
      <c r="BI22" s="174">
        <f t="shared" si="3"/>
        <v>6</v>
      </c>
    </row>
    <row r="23" spans="1:61" ht="30.75" customHeight="1" thickBot="1" x14ac:dyDescent="0.3">
      <c r="A23" s="337"/>
      <c r="B23" s="340"/>
      <c r="C23" s="343"/>
      <c r="D23" s="343"/>
      <c r="E23" s="346"/>
      <c r="F23" s="349"/>
      <c r="G23" s="349"/>
      <c r="H23" s="349"/>
      <c r="I23" s="20" t="s">
        <v>57</v>
      </c>
      <c r="J23" s="51">
        <v>22</v>
      </c>
      <c r="K23" s="51">
        <v>0</v>
      </c>
      <c r="L23" s="51">
        <v>0</v>
      </c>
      <c r="M23" s="102">
        <f t="shared" si="42"/>
        <v>22</v>
      </c>
      <c r="N23" s="60">
        <v>24</v>
      </c>
      <c r="O23" s="51">
        <v>0</v>
      </c>
      <c r="P23" s="51">
        <v>0</v>
      </c>
      <c r="Q23" s="102">
        <f t="shared" si="31"/>
        <v>24</v>
      </c>
      <c r="R23" s="67">
        <v>24</v>
      </c>
      <c r="S23" s="51">
        <v>0</v>
      </c>
      <c r="T23" s="51">
        <v>0</v>
      </c>
      <c r="U23" s="102">
        <f t="shared" si="32"/>
        <v>24</v>
      </c>
      <c r="V23" s="72"/>
      <c r="W23" s="51"/>
      <c r="X23" s="51"/>
      <c r="Y23" s="102">
        <f t="shared" si="33"/>
        <v>0</v>
      </c>
      <c r="Z23" s="72"/>
      <c r="AA23" s="51"/>
      <c r="AB23" s="51"/>
      <c r="AC23" s="102">
        <f t="shared" si="34"/>
        <v>0</v>
      </c>
      <c r="AD23" s="72"/>
      <c r="AE23" s="51"/>
      <c r="AF23" s="51"/>
      <c r="AG23" s="102">
        <f t="shared" si="35"/>
        <v>0</v>
      </c>
      <c r="AH23" s="72"/>
      <c r="AI23" s="51"/>
      <c r="AJ23" s="51"/>
      <c r="AK23" s="102">
        <f t="shared" si="36"/>
        <v>0</v>
      </c>
      <c r="AL23" s="72"/>
      <c r="AM23" s="51"/>
      <c r="AN23" s="51"/>
      <c r="AO23" s="102">
        <f t="shared" si="37"/>
        <v>0</v>
      </c>
      <c r="AP23" s="72"/>
      <c r="AQ23" s="72"/>
      <c r="AR23" s="72"/>
      <c r="AS23" s="102">
        <f t="shared" si="38"/>
        <v>0</v>
      </c>
      <c r="AT23" s="72"/>
      <c r="AU23" s="72"/>
      <c r="AV23" s="72"/>
      <c r="AW23" s="102">
        <f t="shared" si="39"/>
        <v>0</v>
      </c>
      <c r="AX23" s="72"/>
      <c r="AY23" s="72"/>
      <c r="AZ23" s="72"/>
      <c r="BA23" s="102">
        <f t="shared" si="40"/>
        <v>0</v>
      </c>
      <c r="BB23" s="72"/>
      <c r="BC23" s="72"/>
      <c r="BD23" s="72"/>
      <c r="BE23" s="102">
        <f t="shared" si="41"/>
        <v>0</v>
      </c>
      <c r="BF23" s="68">
        <f t="shared" si="15"/>
        <v>23.333333333333332</v>
      </c>
      <c r="BG23" s="68">
        <f t="shared" si="29"/>
        <v>0</v>
      </c>
      <c r="BH23" s="68">
        <f t="shared" si="30"/>
        <v>0</v>
      </c>
      <c r="BI23" s="105">
        <f t="shared" si="3"/>
        <v>23.333333333333332</v>
      </c>
    </row>
    <row r="107" spans="13:61" x14ac:dyDescent="0.25">
      <c r="M107" s="217">
        <f>SUM(M20:M21)</f>
        <v>47</v>
      </c>
      <c r="Q107" s="217">
        <f>SUM(Q20:Q21)</f>
        <v>50</v>
      </c>
      <c r="U107" s="217">
        <f>SUM(U20:U21)</f>
        <v>50</v>
      </c>
      <c r="Y107" s="217">
        <f>SUM(Y20:Y21)</f>
        <v>0</v>
      </c>
      <c r="AC107" s="217">
        <f>SUM(AC20:AC21)</f>
        <v>0</v>
      </c>
      <c r="AG107" s="217">
        <f>SUM(AG20:AG21)</f>
        <v>0</v>
      </c>
      <c r="AK107" s="217">
        <f>SUM(AK20:AK21)</f>
        <v>0</v>
      </c>
      <c r="AO107" s="217">
        <f>SUM(AO20:AO21)</f>
        <v>0</v>
      </c>
      <c r="AS107" s="217">
        <f>SUM(AS20:AS21)</f>
        <v>0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49</v>
      </c>
    </row>
  </sheetData>
  <sheetProtection password="D19B" sheet="1" objects="1" scenarios="1" formatCells="0" formatColumns="0" formatRows="0"/>
  <protectedRanges>
    <protectedRange sqref="V14:X18 V20:X23" name="Rango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1" priority="14" operator="notEqual">
      <formula>$M$107</formula>
    </cfRule>
  </conditionalFormatting>
  <conditionalFormatting sqref="Q19">
    <cfRule type="cellIs" dxfId="240" priority="12" operator="notEqual">
      <formula>$Q$107</formula>
    </cfRule>
  </conditionalFormatting>
  <conditionalFormatting sqref="U19">
    <cfRule type="cellIs" dxfId="239" priority="11" operator="notEqual">
      <formula>$U$107</formula>
    </cfRule>
  </conditionalFormatting>
  <conditionalFormatting sqref="Y19">
    <cfRule type="cellIs" dxfId="238" priority="10" operator="notEqual">
      <formula>$Y$107</formula>
    </cfRule>
  </conditionalFormatting>
  <conditionalFormatting sqref="AC19">
    <cfRule type="cellIs" dxfId="237" priority="9" operator="notEqual">
      <formula>$AC$107</formula>
    </cfRule>
  </conditionalFormatting>
  <conditionalFormatting sqref="AK19">
    <cfRule type="cellIs" dxfId="236" priority="8" operator="notEqual">
      <formula>$AK$107</formula>
    </cfRule>
  </conditionalFormatting>
  <conditionalFormatting sqref="AO19">
    <cfRule type="cellIs" dxfId="235" priority="7" operator="notEqual">
      <formula>$AO$107</formula>
    </cfRule>
  </conditionalFormatting>
  <conditionalFormatting sqref="AS19">
    <cfRule type="cellIs" dxfId="234" priority="6" operator="notEqual">
      <formula>$AS$107</formula>
    </cfRule>
  </conditionalFormatting>
  <conditionalFormatting sqref="AW19">
    <cfRule type="cellIs" dxfId="233" priority="5" operator="notEqual">
      <formula>$AW$107</formula>
    </cfRule>
  </conditionalFormatting>
  <conditionalFormatting sqref="BA19">
    <cfRule type="cellIs" dxfId="232" priority="4" operator="notEqual">
      <formula>$BA$107</formula>
    </cfRule>
  </conditionalFormatting>
  <conditionalFormatting sqref="BE19">
    <cfRule type="cellIs" dxfId="231" priority="3" operator="notEqual">
      <formula>$BE$107</formula>
    </cfRule>
  </conditionalFormatting>
  <conditionalFormatting sqref="BI19">
    <cfRule type="cellIs" dxfId="230" priority="2" operator="notEqual">
      <formula>$BI$107</formula>
    </cfRule>
  </conditionalFormatting>
  <conditionalFormatting sqref="AG19">
    <cfRule type="cellIs" dxfId="229" priority="1" operator="notEqual">
      <formula>$AG$107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D4A9"/>
  </sheetPr>
  <dimension ref="A1:M269"/>
  <sheetViews>
    <sheetView topLeftCell="A274" workbookViewId="0">
      <selection activeCell="G13" sqref="G13"/>
    </sheetView>
  </sheetViews>
  <sheetFormatPr baseColWidth="10" defaultRowHeight="15" x14ac:dyDescent="0.25"/>
  <sheetData>
    <row r="1" spans="1:13" x14ac:dyDescent="0.25">
      <c r="A1" s="351" t="s">
        <v>134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41" spans="11:11" x14ac:dyDescent="0.25">
      <c r="K41" s="217">
        <f>('TRABAJO SOCIAL'!BI19-'TRABAJO SOCIAL'!BI22)</f>
        <v>87</v>
      </c>
    </row>
    <row r="42" spans="11:11" x14ac:dyDescent="0.25">
      <c r="K42" s="1">
        <f>SUM('TRABAJO SOCIAL'!BF22:BH22)</f>
        <v>1</v>
      </c>
    </row>
    <row r="57" spans="3:3" x14ac:dyDescent="0.25">
      <c r="C57" s="217">
        <f>('TRABAJO SOCIAL'!BI19-'TRABAJO SOCIAL'!BI23)</f>
        <v>88</v>
      </c>
    </row>
    <row r="58" spans="3:3" x14ac:dyDescent="0.25">
      <c r="C58" s="1">
        <f>SUM('TRABAJO SOCIAL'!BF23:BH23)</f>
        <v>0</v>
      </c>
    </row>
    <row r="90" spans="1:13" x14ac:dyDescent="0.25">
      <c r="A90" s="351" t="s">
        <v>133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</row>
    <row r="91" spans="1:13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</row>
    <row r="130" spans="10:10" x14ac:dyDescent="0.25">
      <c r="J130" s="217">
        <f>('TRABAJO SOCIAL'!BI29-'TRABAJO SOCIAL'!BI32)</f>
        <v>11</v>
      </c>
    </row>
    <row r="131" spans="10:10" x14ac:dyDescent="0.25">
      <c r="J131" s="1">
        <f>SUM('TRABAJO SOCIAL'!BF32:BH32)</f>
        <v>4</v>
      </c>
    </row>
    <row r="146" spans="3:3" x14ac:dyDescent="0.25">
      <c r="C146" s="217">
        <f>('TRABAJO SOCIAL'!BI29-'TRABAJO SOCIAL'!BI33)</f>
        <v>12</v>
      </c>
    </row>
    <row r="147" spans="3:3" x14ac:dyDescent="0.25">
      <c r="C147" s="1">
        <f>SUM('TRABAJO SOCIAL'!BF33:BH33)</f>
        <v>3</v>
      </c>
    </row>
    <row r="179" spans="1:13" x14ac:dyDescent="0.25">
      <c r="A179" s="351" t="s">
        <v>132</v>
      </c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</row>
    <row r="180" spans="1:13" x14ac:dyDescent="0.25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</row>
    <row r="235" spans="3:11" x14ac:dyDescent="0.25">
      <c r="C235" s="217">
        <f>('TRABAJO SOCIAL'!BI39-'TRABAJO SOCIAL'!BI42)</f>
        <v>179</v>
      </c>
    </row>
    <row r="236" spans="3:11" x14ac:dyDescent="0.25">
      <c r="C236" s="217">
        <f>SUM('TRABAJO SOCIAL'!BF42:BH42)</f>
        <v>231</v>
      </c>
      <c r="K236" s="217">
        <f>('TRABAJO SOCIAL'!BI39-'TRABAJO SOCIAL'!BI43)</f>
        <v>264</v>
      </c>
    </row>
    <row r="237" spans="3:11" x14ac:dyDescent="0.25">
      <c r="K237" s="217">
        <f>SUM('TRABAJO SOCIAL'!BF43:BH43)</f>
        <v>146</v>
      </c>
    </row>
    <row r="268" spans="1:13" x14ac:dyDescent="0.25">
      <c r="A268" s="351" t="s">
        <v>131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</row>
    <row r="269" spans="1:13" x14ac:dyDescent="0.25">
      <c r="A269" s="351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38"/>
  <sheetViews>
    <sheetView zoomScale="70" zoomScaleNormal="70" workbookViewId="0">
      <selection activeCell="D8" sqref="D8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4" t="s">
        <v>4</v>
      </c>
      <c r="B7" s="354" t="s">
        <v>5</v>
      </c>
      <c r="C7" s="355"/>
      <c r="D7" s="5" t="s">
        <v>6</v>
      </c>
      <c r="E7" s="3"/>
    </row>
    <row r="8" spans="1:61" ht="15.75" thickBot="1" x14ac:dyDescent="0.3">
      <c r="A8" s="8" t="s">
        <v>7</v>
      </c>
      <c r="B8" s="352" t="s">
        <v>90</v>
      </c>
      <c r="C8" s="353"/>
      <c r="D8" s="9" t="s">
        <v>147</v>
      </c>
    </row>
    <row r="9" spans="1:61" ht="15.75" thickBot="1" x14ac:dyDescent="0.3"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</row>
    <row r="10" spans="1:61" ht="30.75" customHeight="1" thickBot="1" x14ac:dyDescent="0.3">
      <c r="A10" s="325" t="s">
        <v>8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</row>
    <row r="11" spans="1:61" ht="27" thickBot="1" x14ac:dyDescent="0.3">
      <c r="A11" s="327" t="s">
        <v>9</v>
      </c>
      <c r="B11" s="327" t="s">
        <v>10</v>
      </c>
      <c r="C11" s="327" t="s">
        <v>11</v>
      </c>
      <c r="D11" s="327" t="s">
        <v>12</v>
      </c>
      <c r="E11" s="327" t="s">
        <v>13</v>
      </c>
      <c r="F11" s="327" t="s">
        <v>14</v>
      </c>
      <c r="G11" s="327" t="s">
        <v>27</v>
      </c>
      <c r="H11" s="327" t="s">
        <v>39</v>
      </c>
      <c r="I11" s="327" t="s">
        <v>40</v>
      </c>
      <c r="J11" s="321" t="s">
        <v>19</v>
      </c>
      <c r="K11" s="322"/>
      <c r="L11" s="322"/>
      <c r="M11" s="323"/>
      <c r="N11" s="321" t="s">
        <v>20</v>
      </c>
      <c r="O11" s="322"/>
      <c r="P11" s="322"/>
      <c r="Q11" s="323"/>
      <c r="R11" s="321" t="s">
        <v>21</v>
      </c>
      <c r="S11" s="322"/>
      <c r="T11" s="322"/>
      <c r="U11" s="323"/>
      <c r="V11" s="321" t="s">
        <v>22</v>
      </c>
      <c r="W11" s="322"/>
      <c r="X11" s="322"/>
      <c r="Y11" s="323"/>
      <c r="Z11" s="321" t="s">
        <v>23</v>
      </c>
      <c r="AA11" s="322"/>
      <c r="AB11" s="322"/>
      <c r="AC11" s="323"/>
      <c r="AD11" s="321" t="s">
        <v>24</v>
      </c>
      <c r="AE11" s="322"/>
      <c r="AF11" s="322"/>
      <c r="AG11" s="323"/>
      <c r="AH11" s="321" t="s">
        <v>25</v>
      </c>
      <c r="AI11" s="322"/>
      <c r="AJ11" s="322"/>
      <c r="AK11" s="323"/>
      <c r="AL11" s="321" t="s">
        <v>26</v>
      </c>
      <c r="AM11" s="322"/>
      <c r="AN11" s="322"/>
      <c r="AO11" s="323"/>
      <c r="AP11" s="321" t="s">
        <v>15</v>
      </c>
      <c r="AQ11" s="322"/>
      <c r="AR11" s="322"/>
      <c r="AS11" s="323"/>
      <c r="AT11" s="321" t="s">
        <v>16</v>
      </c>
      <c r="AU11" s="322"/>
      <c r="AV11" s="322"/>
      <c r="AW11" s="323"/>
      <c r="AX11" s="321" t="s">
        <v>17</v>
      </c>
      <c r="AY11" s="322"/>
      <c r="AZ11" s="322"/>
      <c r="BA11" s="323"/>
      <c r="BB11" s="321" t="s">
        <v>18</v>
      </c>
      <c r="BC11" s="322"/>
      <c r="BD11" s="322"/>
      <c r="BE11" s="323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479" t="s">
        <v>123</v>
      </c>
      <c r="B14" s="363">
        <v>15198</v>
      </c>
      <c r="C14" s="441" t="s">
        <v>37</v>
      </c>
      <c r="D14" s="441" t="s">
        <v>124</v>
      </c>
      <c r="E14" s="474" t="s">
        <v>79</v>
      </c>
      <c r="F14" s="390" t="s">
        <v>71</v>
      </c>
      <c r="G14" s="347" t="s">
        <v>81</v>
      </c>
      <c r="H14" s="347" t="s">
        <v>58</v>
      </c>
      <c r="I14" s="17" t="s">
        <v>48</v>
      </c>
      <c r="J14" s="489" t="s">
        <v>128</v>
      </c>
      <c r="K14" s="490"/>
      <c r="L14" s="491"/>
      <c r="M14" s="191">
        <f>SUM(J14:L14)</f>
        <v>0</v>
      </c>
      <c r="N14" s="57">
        <v>0</v>
      </c>
      <c r="O14" s="57">
        <v>0</v>
      </c>
      <c r="P14" s="57">
        <v>0</v>
      </c>
      <c r="Q14" s="191">
        <f>SUM(N14:P14)</f>
        <v>0</v>
      </c>
      <c r="R14" s="504" t="s">
        <v>128</v>
      </c>
      <c r="S14" s="505"/>
      <c r="T14" s="506"/>
      <c r="U14" s="191">
        <f>SUM(R14:T14)</f>
        <v>0</v>
      </c>
      <c r="V14" s="192"/>
      <c r="W14" s="192"/>
      <c r="X14" s="192"/>
      <c r="Y14" s="191">
        <f>SUM(V14:X14)</f>
        <v>0</v>
      </c>
      <c r="Z14" s="522" t="s">
        <v>128</v>
      </c>
      <c r="AA14" s="523"/>
      <c r="AB14" s="524"/>
      <c r="AC14" s="191">
        <f>SUM(Z14:AB14)</f>
        <v>0</v>
      </c>
      <c r="AD14" s="193"/>
      <c r="AE14" s="193"/>
      <c r="AF14" s="193"/>
      <c r="AG14" s="191">
        <f>SUM(AD14:AF14)</f>
        <v>0</v>
      </c>
      <c r="AH14" s="534" t="s">
        <v>128</v>
      </c>
      <c r="AI14" s="535"/>
      <c r="AJ14" s="536"/>
      <c r="AK14" s="191">
        <f>SUM(AH14:AJ14)</f>
        <v>0</v>
      </c>
      <c r="AL14" s="193"/>
      <c r="AM14" s="193"/>
      <c r="AN14" s="193"/>
      <c r="AO14" s="191">
        <f>SUM(AL14:AN14)</f>
        <v>0</v>
      </c>
      <c r="AP14" s="534" t="s">
        <v>128</v>
      </c>
      <c r="AQ14" s="535"/>
      <c r="AR14" s="536"/>
      <c r="AS14" s="191">
        <f>SUM(AP14:AR14)</f>
        <v>0</v>
      </c>
      <c r="AT14" s="192"/>
      <c r="AU14" s="192"/>
      <c r="AV14" s="192"/>
      <c r="AW14" s="191">
        <f>SUM(AT14:AV14)</f>
        <v>0</v>
      </c>
      <c r="AX14" s="534" t="s">
        <v>128</v>
      </c>
      <c r="AY14" s="535"/>
      <c r="AZ14" s="536"/>
      <c r="BA14" s="191">
        <f>SUM(AX14:AZ14)</f>
        <v>0</v>
      </c>
      <c r="BB14" s="192"/>
      <c r="BC14" s="192"/>
      <c r="BD14" s="190"/>
      <c r="BE14" s="191">
        <f>SUM(BB14:BD14)</f>
        <v>0</v>
      </c>
      <c r="BF14" s="40">
        <f>AVERAGE(J14,N14,R14,V14,Z14,AD14,AH14,AL14,AP14,AT14,AX14,BB14)</f>
        <v>0</v>
      </c>
      <c r="BG14" s="40">
        <f t="shared" ref="BG14:BH15" si="0">AVERAGE(K14,O14,S14,W14,AA14,AE14,AI14,AM14,AQ14,AU14,AY14,BC14)</f>
        <v>0</v>
      </c>
      <c r="BH14" s="40">
        <f t="shared" si="0"/>
        <v>0</v>
      </c>
      <c r="BI14" s="174">
        <f t="shared" ref="BI14:BI23" si="1">SUM(BF14:BH14)</f>
        <v>0</v>
      </c>
    </row>
    <row r="15" spans="1:61" ht="29.25" customHeight="1" x14ac:dyDescent="0.25">
      <c r="A15" s="447"/>
      <c r="B15" s="363"/>
      <c r="C15" s="441"/>
      <c r="D15" s="441"/>
      <c r="E15" s="474"/>
      <c r="F15" s="391"/>
      <c r="G15" s="348"/>
      <c r="H15" s="348"/>
      <c r="I15" s="18" t="s">
        <v>49</v>
      </c>
      <c r="J15" s="492"/>
      <c r="K15" s="493"/>
      <c r="L15" s="494"/>
      <c r="M15" s="194">
        <f t="shared" ref="M15:M18" si="2">SUM(J15:L15)</f>
        <v>0</v>
      </c>
      <c r="N15" s="60">
        <v>0</v>
      </c>
      <c r="O15" s="60">
        <v>0</v>
      </c>
      <c r="P15" s="60">
        <v>0</v>
      </c>
      <c r="Q15" s="194">
        <f t="shared" ref="Q15:Q18" si="3">SUM(N15:P15)</f>
        <v>0</v>
      </c>
      <c r="R15" s="507"/>
      <c r="S15" s="508"/>
      <c r="T15" s="509"/>
      <c r="U15" s="194">
        <f t="shared" ref="U15:U18" si="4">SUM(R15:T15)</f>
        <v>0</v>
      </c>
      <c r="V15" s="197"/>
      <c r="W15" s="197"/>
      <c r="X15" s="197"/>
      <c r="Y15" s="194">
        <f t="shared" ref="Y15:Y18" si="5">SUM(V15:X15)</f>
        <v>0</v>
      </c>
      <c r="Z15" s="525"/>
      <c r="AA15" s="526"/>
      <c r="AB15" s="527"/>
      <c r="AC15" s="194">
        <f t="shared" ref="AC15:AC18" si="6">SUM(Z15:AB15)</f>
        <v>0</v>
      </c>
      <c r="AD15" s="197"/>
      <c r="AE15" s="197"/>
      <c r="AF15" s="197"/>
      <c r="AG15" s="194">
        <f t="shared" ref="AG15:AG18" si="7">SUM(AD15:AF15)</f>
        <v>0</v>
      </c>
      <c r="AH15" s="525"/>
      <c r="AI15" s="526"/>
      <c r="AJ15" s="527"/>
      <c r="AK15" s="194">
        <f t="shared" ref="AK15:AK18" si="8">SUM(AH15:AJ15)</f>
        <v>0</v>
      </c>
      <c r="AL15" s="193"/>
      <c r="AM15" s="193"/>
      <c r="AN15" s="193"/>
      <c r="AO15" s="194">
        <f t="shared" ref="AO15:AO18" si="9">SUM(AL15:AN15)</f>
        <v>0</v>
      </c>
      <c r="AP15" s="525"/>
      <c r="AQ15" s="526"/>
      <c r="AR15" s="527"/>
      <c r="AS15" s="194">
        <f t="shared" ref="AS15:AS18" si="10">SUM(AP15:AR15)</f>
        <v>0</v>
      </c>
      <c r="AT15" s="197"/>
      <c r="AU15" s="197"/>
      <c r="AV15" s="197"/>
      <c r="AW15" s="194">
        <f t="shared" ref="AW15:AW18" si="11">SUM(AT15:AV15)</f>
        <v>0</v>
      </c>
      <c r="AX15" s="525"/>
      <c r="AY15" s="526"/>
      <c r="AZ15" s="527"/>
      <c r="BA15" s="194">
        <f t="shared" ref="BA15:BA18" si="12">SUM(AX15:AZ15)</f>
        <v>0</v>
      </c>
      <c r="BB15" s="197"/>
      <c r="BC15" s="197"/>
      <c r="BD15" s="196"/>
      <c r="BE15" s="194">
        <f t="shared" ref="BE15:BE18" si="13">SUM(BB15:BD15)</f>
        <v>0</v>
      </c>
      <c r="BF15" s="68">
        <v>0</v>
      </c>
      <c r="BG15" s="68">
        <f t="shared" si="0"/>
        <v>0</v>
      </c>
      <c r="BH15" s="68">
        <f t="shared" si="0"/>
        <v>0</v>
      </c>
      <c r="BI15" s="174">
        <f t="shared" si="1"/>
        <v>0</v>
      </c>
    </row>
    <row r="16" spans="1:61" ht="29.25" customHeight="1" x14ac:dyDescent="0.25">
      <c r="A16" s="447"/>
      <c r="B16" s="363"/>
      <c r="C16" s="441"/>
      <c r="D16" s="441"/>
      <c r="E16" s="474"/>
      <c r="F16" s="391"/>
      <c r="G16" s="348"/>
      <c r="H16" s="348"/>
      <c r="I16" s="18" t="s">
        <v>50</v>
      </c>
      <c r="J16" s="492"/>
      <c r="K16" s="493"/>
      <c r="L16" s="494"/>
      <c r="M16" s="194">
        <f t="shared" si="2"/>
        <v>0</v>
      </c>
      <c r="N16" s="60">
        <v>2</v>
      </c>
      <c r="O16" s="60">
        <v>2</v>
      </c>
      <c r="P16" s="60">
        <v>0</v>
      </c>
      <c r="Q16" s="194">
        <f t="shared" si="3"/>
        <v>4</v>
      </c>
      <c r="R16" s="507"/>
      <c r="S16" s="508"/>
      <c r="T16" s="509"/>
      <c r="U16" s="194">
        <f t="shared" si="4"/>
        <v>0</v>
      </c>
      <c r="V16" s="198"/>
      <c r="W16" s="195"/>
      <c r="X16" s="197"/>
      <c r="Y16" s="194">
        <f t="shared" si="5"/>
        <v>0</v>
      </c>
      <c r="Z16" s="525"/>
      <c r="AA16" s="526"/>
      <c r="AB16" s="527"/>
      <c r="AC16" s="194">
        <f t="shared" si="6"/>
        <v>0</v>
      </c>
      <c r="AD16" s="197"/>
      <c r="AE16" s="197"/>
      <c r="AF16" s="197"/>
      <c r="AG16" s="194">
        <f t="shared" si="7"/>
        <v>0</v>
      </c>
      <c r="AH16" s="525"/>
      <c r="AI16" s="526"/>
      <c r="AJ16" s="527"/>
      <c r="AK16" s="194">
        <f t="shared" si="8"/>
        <v>0</v>
      </c>
      <c r="AL16" s="197"/>
      <c r="AM16" s="197"/>
      <c r="AN16" s="197"/>
      <c r="AO16" s="194">
        <f t="shared" si="9"/>
        <v>0</v>
      </c>
      <c r="AP16" s="525"/>
      <c r="AQ16" s="526"/>
      <c r="AR16" s="527"/>
      <c r="AS16" s="194">
        <f t="shared" si="10"/>
        <v>0</v>
      </c>
      <c r="AT16" s="197"/>
      <c r="AU16" s="197"/>
      <c r="AV16" s="197"/>
      <c r="AW16" s="194">
        <f t="shared" si="11"/>
        <v>0</v>
      </c>
      <c r="AX16" s="525"/>
      <c r="AY16" s="526"/>
      <c r="AZ16" s="527"/>
      <c r="BA16" s="194">
        <f t="shared" si="12"/>
        <v>0</v>
      </c>
      <c r="BB16" s="197"/>
      <c r="BC16" s="197"/>
      <c r="BD16" s="196"/>
      <c r="BE16" s="194">
        <f t="shared" si="13"/>
        <v>0</v>
      </c>
      <c r="BF16" s="68">
        <f t="shared" ref="BF16:BF18" si="14">AVERAGE(J16,N16,R16,V16,Z16,AD16,AH16,AL16,AP16,AT16,AX16,BB16)</f>
        <v>2</v>
      </c>
      <c r="BG16" s="68">
        <f t="shared" ref="BG16:BG18" si="15">AVERAGE(K16,O16,S16,W16,AA16,AE16,AI16,AM16,AQ16,AU16,AY16,BC16)</f>
        <v>2</v>
      </c>
      <c r="BH16" s="68">
        <f t="shared" ref="BH16:BH18" si="16">AVERAGE(L16,P16,T16,X16,AB16,AF16,AJ16,AN16,AR16,AV16,AZ16,BD16)</f>
        <v>0</v>
      </c>
      <c r="BI16" s="174">
        <f t="shared" si="1"/>
        <v>4</v>
      </c>
    </row>
    <row r="17" spans="1:61" ht="29.25" customHeight="1" x14ac:dyDescent="0.25">
      <c r="A17" s="447"/>
      <c r="B17" s="363"/>
      <c r="C17" s="441"/>
      <c r="D17" s="441"/>
      <c r="E17" s="474"/>
      <c r="F17" s="391"/>
      <c r="G17" s="348"/>
      <c r="H17" s="348"/>
      <c r="I17" s="18" t="s">
        <v>51</v>
      </c>
      <c r="J17" s="492"/>
      <c r="K17" s="493"/>
      <c r="L17" s="494"/>
      <c r="M17" s="194">
        <f t="shared" si="2"/>
        <v>0</v>
      </c>
      <c r="N17" s="60">
        <v>55</v>
      </c>
      <c r="O17" s="60">
        <v>38</v>
      </c>
      <c r="P17" s="60">
        <v>0</v>
      </c>
      <c r="Q17" s="194">
        <f t="shared" si="3"/>
        <v>93</v>
      </c>
      <c r="R17" s="507"/>
      <c r="S17" s="508"/>
      <c r="T17" s="509"/>
      <c r="U17" s="194">
        <f t="shared" si="4"/>
        <v>0</v>
      </c>
      <c r="V17" s="198"/>
      <c r="W17" s="195"/>
      <c r="X17" s="197"/>
      <c r="Y17" s="194">
        <f t="shared" si="5"/>
        <v>0</v>
      </c>
      <c r="Z17" s="525"/>
      <c r="AA17" s="526"/>
      <c r="AB17" s="527"/>
      <c r="AC17" s="194">
        <f t="shared" si="6"/>
        <v>0</v>
      </c>
      <c r="AD17" s="197"/>
      <c r="AE17" s="197"/>
      <c r="AF17" s="197"/>
      <c r="AG17" s="194">
        <f t="shared" si="7"/>
        <v>0</v>
      </c>
      <c r="AH17" s="525"/>
      <c r="AI17" s="526"/>
      <c r="AJ17" s="527"/>
      <c r="AK17" s="194">
        <f t="shared" si="8"/>
        <v>0</v>
      </c>
      <c r="AL17" s="197"/>
      <c r="AM17" s="197"/>
      <c r="AN17" s="197"/>
      <c r="AO17" s="194">
        <f t="shared" si="9"/>
        <v>0</v>
      </c>
      <c r="AP17" s="525"/>
      <c r="AQ17" s="526"/>
      <c r="AR17" s="527"/>
      <c r="AS17" s="194">
        <f t="shared" si="10"/>
        <v>0</v>
      </c>
      <c r="AT17" s="197"/>
      <c r="AU17" s="197"/>
      <c r="AV17" s="197"/>
      <c r="AW17" s="194">
        <f t="shared" si="11"/>
        <v>0</v>
      </c>
      <c r="AX17" s="525"/>
      <c r="AY17" s="526"/>
      <c r="AZ17" s="527"/>
      <c r="BA17" s="194">
        <f t="shared" si="12"/>
        <v>0</v>
      </c>
      <c r="BB17" s="197"/>
      <c r="BC17" s="197"/>
      <c r="BD17" s="196"/>
      <c r="BE17" s="194">
        <f t="shared" si="13"/>
        <v>0</v>
      </c>
      <c r="BF17" s="68">
        <f t="shared" si="14"/>
        <v>55</v>
      </c>
      <c r="BG17" s="68">
        <f t="shared" si="15"/>
        <v>38</v>
      </c>
      <c r="BH17" s="68">
        <f t="shared" si="16"/>
        <v>0</v>
      </c>
      <c r="BI17" s="174">
        <f t="shared" si="1"/>
        <v>93</v>
      </c>
    </row>
    <row r="18" spans="1:61" ht="29.25" customHeight="1" x14ac:dyDescent="0.25">
      <c r="A18" s="447"/>
      <c r="B18" s="363"/>
      <c r="C18" s="441"/>
      <c r="D18" s="441"/>
      <c r="E18" s="474"/>
      <c r="F18" s="391"/>
      <c r="G18" s="348"/>
      <c r="H18" s="348"/>
      <c r="I18" s="18" t="s">
        <v>52</v>
      </c>
      <c r="J18" s="495"/>
      <c r="K18" s="496"/>
      <c r="L18" s="497"/>
      <c r="M18" s="194">
        <f t="shared" si="2"/>
        <v>0</v>
      </c>
      <c r="N18" s="60">
        <v>1145</v>
      </c>
      <c r="O18" s="60">
        <v>470</v>
      </c>
      <c r="P18" s="60">
        <v>0</v>
      </c>
      <c r="Q18" s="194">
        <f t="shared" si="3"/>
        <v>1615</v>
      </c>
      <c r="R18" s="510"/>
      <c r="S18" s="511"/>
      <c r="T18" s="512"/>
      <c r="U18" s="194">
        <f t="shared" si="4"/>
        <v>0</v>
      </c>
      <c r="V18" s="198"/>
      <c r="W18" s="195"/>
      <c r="X18" s="197"/>
      <c r="Y18" s="194">
        <f t="shared" si="5"/>
        <v>0</v>
      </c>
      <c r="Z18" s="528"/>
      <c r="AA18" s="529"/>
      <c r="AB18" s="530"/>
      <c r="AC18" s="194">
        <f t="shared" si="6"/>
        <v>0</v>
      </c>
      <c r="AD18" s="197"/>
      <c r="AE18" s="197"/>
      <c r="AF18" s="197"/>
      <c r="AG18" s="194">
        <f t="shared" si="7"/>
        <v>0</v>
      </c>
      <c r="AH18" s="528"/>
      <c r="AI18" s="529"/>
      <c r="AJ18" s="530"/>
      <c r="AK18" s="194">
        <f t="shared" si="8"/>
        <v>0</v>
      </c>
      <c r="AL18" s="197"/>
      <c r="AM18" s="197"/>
      <c r="AN18" s="197"/>
      <c r="AO18" s="194">
        <f t="shared" si="9"/>
        <v>0</v>
      </c>
      <c r="AP18" s="528"/>
      <c r="AQ18" s="529"/>
      <c r="AR18" s="530"/>
      <c r="AS18" s="194">
        <f t="shared" si="10"/>
        <v>0</v>
      </c>
      <c r="AT18" s="197"/>
      <c r="AU18" s="197"/>
      <c r="AV18" s="197"/>
      <c r="AW18" s="194">
        <f t="shared" si="11"/>
        <v>0</v>
      </c>
      <c r="AX18" s="528"/>
      <c r="AY18" s="529"/>
      <c r="AZ18" s="530"/>
      <c r="BA18" s="194">
        <f t="shared" si="12"/>
        <v>0</v>
      </c>
      <c r="BB18" s="197"/>
      <c r="BC18" s="197"/>
      <c r="BD18" s="196"/>
      <c r="BE18" s="194">
        <f t="shared" si="13"/>
        <v>0</v>
      </c>
      <c r="BF18" s="68">
        <f t="shared" si="14"/>
        <v>1145</v>
      </c>
      <c r="BG18" s="68">
        <f t="shared" si="15"/>
        <v>470</v>
      </c>
      <c r="BH18" s="68">
        <f t="shared" si="16"/>
        <v>0</v>
      </c>
      <c r="BI18" s="174">
        <f t="shared" si="1"/>
        <v>1615</v>
      </c>
    </row>
    <row r="19" spans="1:61" ht="29.25" customHeight="1" x14ac:dyDescent="0.25">
      <c r="A19" s="447"/>
      <c r="B19" s="363"/>
      <c r="C19" s="441"/>
      <c r="D19" s="441"/>
      <c r="E19" s="474"/>
      <c r="F19" s="391"/>
      <c r="G19" s="348"/>
      <c r="H19" s="349"/>
      <c r="I19" s="19" t="s">
        <v>53</v>
      </c>
      <c r="J19" s="199">
        <f>SUM(J14:J18)</f>
        <v>0</v>
      </c>
      <c r="K19" s="199">
        <f t="shared" ref="K19:L19" si="17">SUM(K14:K18)</f>
        <v>0</v>
      </c>
      <c r="L19" s="199">
        <f t="shared" si="17"/>
        <v>0</v>
      </c>
      <c r="M19" s="194">
        <f>SUM(M14:M18)</f>
        <v>0</v>
      </c>
      <c r="N19" s="199">
        <f>SUM(N14:N18)</f>
        <v>1202</v>
      </c>
      <c r="O19" s="199">
        <f t="shared" ref="O19:P19" si="18">SUM(O14:O18)</f>
        <v>510</v>
      </c>
      <c r="P19" s="199">
        <f t="shared" si="18"/>
        <v>0</v>
      </c>
      <c r="Q19" s="194">
        <f>SUM(Q14:Q18)</f>
        <v>1712</v>
      </c>
      <c r="R19" s="199">
        <f>SUM(R14:R18)</f>
        <v>0</v>
      </c>
      <c r="S19" s="199">
        <f t="shared" ref="S19:T19" si="19">SUM(S14:S18)</f>
        <v>0</v>
      </c>
      <c r="T19" s="199">
        <f t="shared" si="19"/>
        <v>0</v>
      </c>
      <c r="U19" s="194">
        <f>SUM(U14:U18)</f>
        <v>0</v>
      </c>
      <c r="V19" s="199">
        <f>SUM(V14:V18)</f>
        <v>0</v>
      </c>
      <c r="W19" s="199">
        <f t="shared" ref="W19:X19" si="20">SUM(W14:W18)</f>
        <v>0</v>
      </c>
      <c r="X19" s="199">
        <f t="shared" si="20"/>
        <v>0</v>
      </c>
      <c r="Y19" s="194">
        <f>SUM(Y14:Y18)</f>
        <v>0</v>
      </c>
      <c r="Z19" s="199">
        <f>SUM(Z14:Z18)</f>
        <v>0</v>
      </c>
      <c r="AA19" s="199">
        <f t="shared" ref="AA19:AB19" si="21">SUM(AA14:AA18)</f>
        <v>0</v>
      </c>
      <c r="AB19" s="199">
        <f t="shared" si="21"/>
        <v>0</v>
      </c>
      <c r="AC19" s="194">
        <f>SUM(AC14:AC18)</f>
        <v>0</v>
      </c>
      <c r="AD19" s="199">
        <f>SUM(AD14:AD18)</f>
        <v>0</v>
      </c>
      <c r="AE19" s="199">
        <f t="shared" ref="AE19:AF19" si="22">SUM(AE14:AE18)</f>
        <v>0</v>
      </c>
      <c r="AF19" s="199">
        <f t="shared" si="22"/>
        <v>0</v>
      </c>
      <c r="AG19" s="194">
        <f>SUM(AG14:AG18)</f>
        <v>0</v>
      </c>
      <c r="AH19" s="199">
        <f>SUM(AH14:AH18)</f>
        <v>0</v>
      </c>
      <c r="AI19" s="199">
        <f t="shared" ref="AI19:AJ19" si="23">SUM(AI14:AI18)</f>
        <v>0</v>
      </c>
      <c r="AJ19" s="199">
        <f t="shared" si="23"/>
        <v>0</v>
      </c>
      <c r="AK19" s="194">
        <f>SUM(AK14:AK18)</f>
        <v>0</v>
      </c>
      <c r="AL19" s="199">
        <f>SUM(AL14:AL18)</f>
        <v>0</v>
      </c>
      <c r="AM19" s="199">
        <f t="shared" ref="AM19:AN19" si="24">SUM(AM14:AM18)</f>
        <v>0</v>
      </c>
      <c r="AN19" s="199">
        <f t="shared" si="24"/>
        <v>0</v>
      </c>
      <c r="AO19" s="194">
        <f>SUM(AO14:AO18)</f>
        <v>0</v>
      </c>
      <c r="AP19" s="199">
        <f>SUM(AP14:AP18)</f>
        <v>0</v>
      </c>
      <c r="AQ19" s="199">
        <f t="shared" ref="AQ19:AR19" si="25">SUM(AQ14:AQ18)</f>
        <v>0</v>
      </c>
      <c r="AR19" s="199">
        <f t="shared" si="25"/>
        <v>0</v>
      </c>
      <c r="AS19" s="194">
        <f>SUM(AS14:AS18)</f>
        <v>0</v>
      </c>
      <c r="AT19" s="199">
        <f>SUM(AT14:AT18)</f>
        <v>0</v>
      </c>
      <c r="AU19" s="199">
        <f t="shared" ref="AU19:AV19" si="26">SUM(AU14:AU18)</f>
        <v>0</v>
      </c>
      <c r="AV19" s="199">
        <f t="shared" si="26"/>
        <v>0</v>
      </c>
      <c r="AW19" s="194">
        <f>SUM(AW14:AW18)</f>
        <v>0</v>
      </c>
      <c r="AX19" s="199">
        <f>SUM(AX14:AX18)</f>
        <v>0</v>
      </c>
      <c r="AY19" s="199">
        <f t="shared" ref="AY19:AZ19" si="27">SUM(AY14:AY18)</f>
        <v>0</v>
      </c>
      <c r="AZ19" s="199">
        <f t="shared" si="27"/>
        <v>0</v>
      </c>
      <c r="BA19" s="194">
        <f>SUM(BA14:BA18)</f>
        <v>0</v>
      </c>
      <c r="BB19" s="199">
        <f>SUM(BB14:BB18)</f>
        <v>0</v>
      </c>
      <c r="BC19" s="199">
        <f t="shared" ref="BC19:BD19" si="28">SUM(BC14:BC18)</f>
        <v>0</v>
      </c>
      <c r="BD19" s="199">
        <f t="shared" si="28"/>
        <v>0</v>
      </c>
      <c r="BE19" s="194">
        <f>SUM(BE14:BE18)</f>
        <v>0</v>
      </c>
      <c r="BF19" s="103">
        <f>SUM(BF14:BF18)</f>
        <v>1202</v>
      </c>
      <c r="BG19" s="103">
        <f t="shared" ref="BG19:BH19" si="29">SUM(BG14:BG18)</f>
        <v>510</v>
      </c>
      <c r="BH19" s="103">
        <f t="shared" si="29"/>
        <v>0</v>
      </c>
      <c r="BI19" s="170">
        <f>SUM(BI14:BI18)</f>
        <v>1712</v>
      </c>
    </row>
    <row r="20" spans="1:61" s="189" customFormat="1" ht="29.25" customHeight="1" x14ac:dyDescent="0.25">
      <c r="A20" s="447"/>
      <c r="B20" s="363"/>
      <c r="C20" s="441"/>
      <c r="D20" s="441"/>
      <c r="E20" s="474"/>
      <c r="F20" s="391"/>
      <c r="G20" s="348"/>
      <c r="H20" s="470" t="s">
        <v>88</v>
      </c>
      <c r="I20" s="210" t="s">
        <v>54</v>
      </c>
      <c r="J20" s="498" t="s">
        <v>128</v>
      </c>
      <c r="K20" s="499"/>
      <c r="L20" s="500"/>
      <c r="M20" s="194">
        <f>SUM(J20:L20)</f>
        <v>0</v>
      </c>
      <c r="N20" s="60">
        <v>1083</v>
      </c>
      <c r="O20" s="60">
        <v>461</v>
      </c>
      <c r="P20" s="60">
        <v>0</v>
      </c>
      <c r="Q20" s="194">
        <f>SUM(N20:P20)</f>
        <v>1544</v>
      </c>
      <c r="R20" s="513" t="s">
        <v>128</v>
      </c>
      <c r="S20" s="514"/>
      <c r="T20" s="515"/>
      <c r="U20" s="194">
        <f>SUM(R20:T20)</f>
        <v>0</v>
      </c>
      <c r="V20" s="197"/>
      <c r="W20" s="197"/>
      <c r="X20" s="197"/>
      <c r="Y20" s="194">
        <f>SUM(V20:X20)</f>
        <v>0</v>
      </c>
      <c r="Z20" s="522" t="s">
        <v>128</v>
      </c>
      <c r="AA20" s="523"/>
      <c r="AB20" s="524"/>
      <c r="AC20" s="194">
        <f>SUM(Z20:AB20)</f>
        <v>0</v>
      </c>
      <c r="AD20" s="197"/>
      <c r="AE20" s="197"/>
      <c r="AF20" s="197"/>
      <c r="AG20" s="194">
        <f>SUM(AD20:AF20)</f>
        <v>0</v>
      </c>
      <c r="AH20" s="522" t="s">
        <v>128</v>
      </c>
      <c r="AI20" s="523"/>
      <c r="AJ20" s="524"/>
      <c r="AK20" s="194">
        <f>SUM(AH20:AJ20)</f>
        <v>0</v>
      </c>
      <c r="AL20" s="197"/>
      <c r="AM20" s="197"/>
      <c r="AN20" s="197"/>
      <c r="AO20" s="194">
        <f>SUM(AL20:AN20)</f>
        <v>0</v>
      </c>
      <c r="AP20" s="522" t="s">
        <v>128</v>
      </c>
      <c r="AQ20" s="523"/>
      <c r="AR20" s="524"/>
      <c r="AS20" s="194">
        <f>SUM(AP20:AR20)</f>
        <v>0</v>
      </c>
      <c r="AT20" s="197"/>
      <c r="AU20" s="197"/>
      <c r="AV20" s="197"/>
      <c r="AW20" s="194">
        <f>SUM(AT20:AV20)</f>
        <v>0</v>
      </c>
      <c r="AX20" s="522" t="s">
        <v>128</v>
      </c>
      <c r="AY20" s="523"/>
      <c r="AZ20" s="524"/>
      <c r="BA20" s="194">
        <f>SUM(AX20:AZ20)</f>
        <v>0</v>
      </c>
      <c r="BB20" s="197"/>
      <c r="BC20" s="197"/>
      <c r="BD20" s="196"/>
      <c r="BE20" s="194">
        <f>SUM(BB20:BD20)</f>
        <v>0</v>
      </c>
      <c r="BF20" s="68">
        <f>AVERAGE(J20,N20,R20,V20,Z20,AD20,AH20,AL20,AP20,AT20,AX20,BB20)</f>
        <v>1083</v>
      </c>
      <c r="BG20" s="68">
        <f t="shared" ref="BG20:BG25" si="30">AVERAGE(K20,O20,S20,W20,AA20,AE20,AI20,AM20,AQ20,AU20,AY20,BC20)</f>
        <v>461</v>
      </c>
      <c r="BH20" s="68">
        <f t="shared" ref="BH20:BH25" si="31">AVERAGE(L20,P20,T20,X20,AB20,AF20,AJ20,AN20,AR20,AV20,AZ20,BD20)</f>
        <v>0</v>
      </c>
      <c r="BI20" s="174">
        <f t="shared" si="1"/>
        <v>1544</v>
      </c>
    </row>
    <row r="21" spans="1:61" s="189" customFormat="1" ht="29.25" customHeight="1" x14ac:dyDescent="0.25">
      <c r="A21" s="447"/>
      <c r="B21" s="363"/>
      <c r="C21" s="441"/>
      <c r="D21" s="441"/>
      <c r="E21" s="474"/>
      <c r="F21" s="391"/>
      <c r="G21" s="348"/>
      <c r="H21" s="471"/>
      <c r="I21" s="210" t="s">
        <v>55</v>
      </c>
      <c r="J21" s="492"/>
      <c r="K21" s="493"/>
      <c r="L21" s="494"/>
      <c r="M21" s="194">
        <f>SUM(J21:L21)</f>
        <v>0</v>
      </c>
      <c r="N21" s="60">
        <v>119</v>
      </c>
      <c r="O21" s="60">
        <v>49</v>
      </c>
      <c r="P21" s="60">
        <v>0</v>
      </c>
      <c r="Q21" s="194">
        <f t="shared" ref="Q21:Q23" si="32">SUM(N21:P21)</f>
        <v>168</v>
      </c>
      <c r="R21" s="516"/>
      <c r="S21" s="517"/>
      <c r="T21" s="518"/>
      <c r="U21" s="194">
        <f t="shared" ref="U21:U23" si="33">SUM(R21:T21)</f>
        <v>0</v>
      </c>
      <c r="V21" s="197"/>
      <c r="W21" s="197"/>
      <c r="X21" s="197"/>
      <c r="Y21" s="194">
        <f t="shared" ref="Y21:Y23" si="34">SUM(V21:X21)</f>
        <v>0</v>
      </c>
      <c r="Z21" s="525"/>
      <c r="AA21" s="526"/>
      <c r="AB21" s="527"/>
      <c r="AC21" s="194">
        <f t="shared" ref="AC21:AC23" si="35">SUM(Z21:AB21)</f>
        <v>0</v>
      </c>
      <c r="AD21" s="197"/>
      <c r="AE21" s="197"/>
      <c r="AF21" s="197"/>
      <c r="AG21" s="194">
        <f t="shared" ref="AG21:AG23" si="36">SUM(AD21:AF21)</f>
        <v>0</v>
      </c>
      <c r="AH21" s="525"/>
      <c r="AI21" s="526"/>
      <c r="AJ21" s="527"/>
      <c r="AK21" s="194">
        <f t="shared" ref="AK21:AK23" si="37">SUM(AH21:AJ21)</f>
        <v>0</v>
      </c>
      <c r="AL21" s="197"/>
      <c r="AM21" s="197"/>
      <c r="AN21" s="197"/>
      <c r="AO21" s="194">
        <f t="shared" ref="AO21:AO23" si="38">SUM(AL21:AN21)</f>
        <v>0</v>
      </c>
      <c r="AP21" s="525"/>
      <c r="AQ21" s="526"/>
      <c r="AR21" s="527"/>
      <c r="AS21" s="194">
        <f t="shared" ref="AS21:AS23" si="39">SUM(AP21:AR21)</f>
        <v>0</v>
      </c>
      <c r="AT21" s="197"/>
      <c r="AU21" s="197"/>
      <c r="AV21" s="197"/>
      <c r="AW21" s="194">
        <f t="shared" ref="AW21:AW23" si="40">SUM(AT21:AV21)</f>
        <v>0</v>
      </c>
      <c r="AX21" s="525"/>
      <c r="AY21" s="526"/>
      <c r="AZ21" s="527"/>
      <c r="BA21" s="194">
        <f t="shared" ref="BA21:BA23" si="41">SUM(AX21:AZ21)</f>
        <v>0</v>
      </c>
      <c r="BB21" s="197"/>
      <c r="BC21" s="197"/>
      <c r="BD21" s="196"/>
      <c r="BE21" s="194">
        <f t="shared" ref="BE21:BE23" si="42">SUM(BB21:BD21)</f>
        <v>0</v>
      </c>
      <c r="BF21" s="68">
        <f>AVERAGE(J21,N21,R21,V21,Z21,AD21,AH21,AL21,AP21,AT21,AX21,BB21)</f>
        <v>119</v>
      </c>
      <c r="BG21" s="68">
        <f t="shared" si="30"/>
        <v>49</v>
      </c>
      <c r="BH21" s="68">
        <f t="shared" si="31"/>
        <v>0</v>
      </c>
      <c r="BI21" s="174">
        <f t="shared" si="1"/>
        <v>168</v>
      </c>
    </row>
    <row r="22" spans="1:61" ht="29.25" customHeight="1" x14ac:dyDescent="0.25">
      <c r="A22" s="447"/>
      <c r="B22" s="363"/>
      <c r="C22" s="441"/>
      <c r="D22" s="441"/>
      <c r="E22" s="474"/>
      <c r="F22" s="391"/>
      <c r="G22" s="348"/>
      <c r="H22" s="470" t="s">
        <v>60</v>
      </c>
      <c r="I22" s="210" t="s">
        <v>56</v>
      </c>
      <c r="J22" s="492"/>
      <c r="K22" s="493"/>
      <c r="L22" s="494"/>
      <c r="M22" s="194">
        <f t="shared" ref="M22:M23" si="43">SUM(J22:L22)</f>
        <v>0</v>
      </c>
      <c r="N22" s="60">
        <v>118</v>
      </c>
      <c r="O22" s="60">
        <v>90</v>
      </c>
      <c r="P22" s="60">
        <v>0</v>
      </c>
      <c r="Q22" s="194">
        <f t="shared" si="32"/>
        <v>208</v>
      </c>
      <c r="R22" s="516"/>
      <c r="S22" s="517"/>
      <c r="T22" s="518"/>
      <c r="U22" s="194">
        <f t="shared" si="33"/>
        <v>0</v>
      </c>
      <c r="V22" s="197"/>
      <c r="W22" s="197"/>
      <c r="X22" s="197"/>
      <c r="Y22" s="194">
        <f t="shared" si="34"/>
        <v>0</v>
      </c>
      <c r="Z22" s="525"/>
      <c r="AA22" s="526"/>
      <c r="AB22" s="527"/>
      <c r="AC22" s="194">
        <f t="shared" si="35"/>
        <v>0</v>
      </c>
      <c r="AD22" s="197"/>
      <c r="AE22" s="197"/>
      <c r="AF22" s="197"/>
      <c r="AG22" s="194">
        <f t="shared" si="36"/>
        <v>0</v>
      </c>
      <c r="AH22" s="525"/>
      <c r="AI22" s="526"/>
      <c r="AJ22" s="527"/>
      <c r="AK22" s="194">
        <f t="shared" si="37"/>
        <v>0</v>
      </c>
      <c r="AL22" s="197"/>
      <c r="AM22" s="197"/>
      <c r="AN22" s="197"/>
      <c r="AO22" s="194">
        <f t="shared" si="38"/>
        <v>0</v>
      </c>
      <c r="AP22" s="525"/>
      <c r="AQ22" s="526"/>
      <c r="AR22" s="527"/>
      <c r="AS22" s="194">
        <f t="shared" si="39"/>
        <v>0</v>
      </c>
      <c r="AT22" s="197"/>
      <c r="AU22" s="197"/>
      <c r="AV22" s="197"/>
      <c r="AW22" s="194">
        <f t="shared" si="40"/>
        <v>0</v>
      </c>
      <c r="AX22" s="525"/>
      <c r="AY22" s="526"/>
      <c r="AZ22" s="527"/>
      <c r="BA22" s="194">
        <f t="shared" si="41"/>
        <v>0</v>
      </c>
      <c r="BB22" s="197"/>
      <c r="BC22" s="197"/>
      <c r="BD22" s="196"/>
      <c r="BE22" s="194">
        <f t="shared" si="42"/>
        <v>0</v>
      </c>
      <c r="BF22" s="68">
        <f t="shared" ref="BF22:BF23" si="44">AVERAGE(J22,N22,R22,V22,Z22,AD22,AH22,AL22,AP22,AT22,AX22,BB22)</f>
        <v>118</v>
      </c>
      <c r="BG22" s="68">
        <f t="shared" si="30"/>
        <v>90</v>
      </c>
      <c r="BH22" s="68">
        <f t="shared" si="31"/>
        <v>0</v>
      </c>
      <c r="BI22" s="174">
        <f t="shared" si="1"/>
        <v>208</v>
      </c>
    </row>
    <row r="23" spans="1:61" ht="29.25" customHeight="1" thickBot="1" x14ac:dyDescent="0.3">
      <c r="A23" s="480"/>
      <c r="B23" s="363"/>
      <c r="C23" s="441"/>
      <c r="D23" s="441"/>
      <c r="E23" s="475"/>
      <c r="F23" s="473"/>
      <c r="G23" s="348"/>
      <c r="H23" s="472"/>
      <c r="I23" s="211" t="s">
        <v>57</v>
      </c>
      <c r="J23" s="501"/>
      <c r="K23" s="502"/>
      <c r="L23" s="503"/>
      <c r="M23" s="200">
        <f t="shared" si="43"/>
        <v>0</v>
      </c>
      <c r="N23" s="201">
        <v>0</v>
      </c>
      <c r="O23" s="201">
        <v>0</v>
      </c>
      <c r="P23" s="201">
        <v>0</v>
      </c>
      <c r="Q23" s="200">
        <f t="shared" si="32"/>
        <v>0</v>
      </c>
      <c r="R23" s="519"/>
      <c r="S23" s="520"/>
      <c r="T23" s="521"/>
      <c r="U23" s="200">
        <f t="shared" si="33"/>
        <v>0</v>
      </c>
      <c r="V23" s="203"/>
      <c r="W23" s="203"/>
      <c r="X23" s="203"/>
      <c r="Y23" s="200">
        <f t="shared" si="34"/>
        <v>0</v>
      </c>
      <c r="Z23" s="531"/>
      <c r="AA23" s="532"/>
      <c r="AB23" s="533"/>
      <c r="AC23" s="200">
        <f t="shared" si="35"/>
        <v>0</v>
      </c>
      <c r="AD23" s="203"/>
      <c r="AE23" s="203"/>
      <c r="AF23" s="203"/>
      <c r="AG23" s="200">
        <f t="shared" si="36"/>
        <v>0</v>
      </c>
      <c r="AH23" s="531"/>
      <c r="AI23" s="532"/>
      <c r="AJ23" s="533"/>
      <c r="AK23" s="200">
        <f t="shared" si="37"/>
        <v>0</v>
      </c>
      <c r="AL23" s="204"/>
      <c r="AM23" s="204"/>
      <c r="AN23" s="205"/>
      <c r="AO23" s="200">
        <f t="shared" si="38"/>
        <v>0</v>
      </c>
      <c r="AP23" s="531"/>
      <c r="AQ23" s="532"/>
      <c r="AR23" s="533"/>
      <c r="AS23" s="200">
        <f t="shared" si="39"/>
        <v>0</v>
      </c>
      <c r="AT23" s="203"/>
      <c r="AU23" s="203"/>
      <c r="AV23" s="203"/>
      <c r="AW23" s="200">
        <f t="shared" si="40"/>
        <v>0</v>
      </c>
      <c r="AX23" s="531"/>
      <c r="AY23" s="532"/>
      <c r="AZ23" s="533"/>
      <c r="BA23" s="200">
        <f t="shared" si="41"/>
        <v>0</v>
      </c>
      <c r="BB23" s="203"/>
      <c r="BC23" s="203"/>
      <c r="BD23" s="202"/>
      <c r="BE23" s="200">
        <f t="shared" si="42"/>
        <v>0</v>
      </c>
      <c r="BF23" s="70">
        <f t="shared" si="44"/>
        <v>0</v>
      </c>
      <c r="BG23" s="70">
        <f t="shared" si="30"/>
        <v>0</v>
      </c>
      <c r="BH23" s="172">
        <f t="shared" si="31"/>
        <v>0</v>
      </c>
      <c r="BI23" s="105">
        <f t="shared" si="1"/>
        <v>0</v>
      </c>
    </row>
    <row r="24" spans="1:61" ht="29.25" customHeight="1" x14ac:dyDescent="0.25">
      <c r="A24" s="479" t="s">
        <v>126</v>
      </c>
      <c r="B24" s="397">
        <v>15204</v>
      </c>
      <c r="C24" s="455" t="s">
        <v>125</v>
      </c>
      <c r="D24" s="456" t="s">
        <v>127</v>
      </c>
      <c r="E24" s="383" t="s">
        <v>80</v>
      </c>
      <c r="F24" s="390" t="s">
        <v>67</v>
      </c>
      <c r="G24" s="347" t="s">
        <v>81</v>
      </c>
      <c r="H24" s="481" t="s">
        <v>58</v>
      </c>
      <c r="I24" s="212" t="s">
        <v>48</v>
      </c>
      <c r="J24" s="108">
        <v>0</v>
      </c>
      <c r="K24" s="108">
        <v>0</v>
      </c>
      <c r="L24" s="108">
        <v>0</v>
      </c>
      <c r="M24" s="191">
        <f>SUM(J24:L24)</f>
        <v>0</v>
      </c>
      <c r="N24" s="79">
        <v>0</v>
      </c>
      <c r="O24" s="79">
        <v>0</v>
      </c>
      <c r="P24" s="79">
        <v>0</v>
      </c>
      <c r="Q24" s="191">
        <f>SUM(N24:P24)</f>
        <v>0</v>
      </c>
      <c r="R24" s="79">
        <v>0</v>
      </c>
      <c r="S24" s="79">
        <v>0</v>
      </c>
      <c r="T24" s="79">
        <v>0</v>
      </c>
      <c r="U24" s="191">
        <f>SUM(R24:T24)</f>
        <v>0</v>
      </c>
      <c r="V24" s="79"/>
      <c r="W24" s="79"/>
      <c r="X24" s="79"/>
      <c r="Y24" s="191">
        <f>SUM(V24:X24)</f>
        <v>0</v>
      </c>
      <c r="Z24" s="109"/>
      <c r="AA24" s="109"/>
      <c r="AB24" s="109"/>
      <c r="AC24" s="191">
        <f>SUM(Z24:AB24)</f>
        <v>0</v>
      </c>
      <c r="AD24" s="109"/>
      <c r="AE24" s="109"/>
      <c r="AF24" s="109"/>
      <c r="AG24" s="191">
        <f>SUM(AD24:AF24)</f>
        <v>0</v>
      </c>
      <c r="AH24" s="109"/>
      <c r="AI24" s="109"/>
      <c r="AJ24" s="109"/>
      <c r="AK24" s="191">
        <f>SUM(AH24:AJ24)</f>
        <v>0</v>
      </c>
      <c r="AL24" s="188"/>
      <c r="AM24" s="188"/>
      <c r="AN24" s="188"/>
      <c r="AO24" s="191">
        <f>SUM(AL24:AN24)</f>
        <v>0</v>
      </c>
      <c r="AP24" s="109"/>
      <c r="AQ24" s="109"/>
      <c r="AR24" s="109"/>
      <c r="AS24" s="191">
        <f>SUM(AP24:AR24)</f>
        <v>0</v>
      </c>
      <c r="AT24" s="109"/>
      <c r="AU24" s="109"/>
      <c r="AV24" s="109"/>
      <c r="AW24" s="191">
        <f>SUM(AT24:AV24)</f>
        <v>0</v>
      </c>
      <c r="AX24" s="109"/>
      <c r="AY24" s="109"/>
      <c r="AZ24" s="109"/>
      <c r="BA24" s="191">
        <f>SUM(AX24:AZ24)</f>
        <v>0</v>
      </c>
      <c r="BB24" s="109"/>
      <c r="BC24" s="109"/>
      <c r="BD24" s="109"/>
      <c r="BE24" s="191">
        <f>SUM(BB24:BD24)</f>
        <v>0</v>
      </c>
      <c r="BF24" s="98">
        <f>AVERAGE(J24,N24,R24,V24,Z24,AD24,AH24,AL24,AP24,AT24,AX24,BB24)</f>
        <v>0</v>
      </c>
      <c r="BG24" s="98">
        <f t="shared" si="30"/>
        <v>0</v>
      </c>
      <c r="BH24" s="98">
        <f t="shared" si="31"/>
        <v>0</v>
      </c>
      <c r="BI24" s="174">
        <f>SUM(BF24:BH24)</f>
        <v>0</v>
      </c>
    </row>
    <row r="25" spans="1:61" ht="29.25" customHeight="1" x14ac:dyDescent="0.25">
      <c r="A25" s="447"/>
      <c r="B25" s="397"/>
      <c r="C25" s="455"/>
      <c r="D25" s="456"/>
      <c r="E25" s="384"/>
      <c r="F25" s="391"/>
      <c r="G25" s="348"/>
      <c r="H25" s="472"/>
      <c r="I25" s="210" t="s">
        <v>49</v>
      </c>
      <c r="J25" s="110">
        <v>0</v>
      </c>
      <c r="K25" s="110">
        <v>0</v>
      </c>
      <c r="L25" s="110">
        <v>0</v>
      </c>
      <c r="M25" s="194">
        <f t="shared" ref="M25:M28" si="45">SUM(J25:L25)</f>
        <v>0</v>
      </c>
      <c r="N25" s="84">
        <v>0</v>
      </c>
      <c r="O25" s="84">
        <v>0</v>
      </c>
      <c r="P25" s="84">
        <v>0</v>
      </c>
      <c r="Q25" s="194">
        <f t="shared" ref="Q25:Q43" si="46">SUM(N25:P25)</f>
        <v>0</v>
      </c>
      <c r="R25" s="84">
        <v>0</v>
      </c>
      <c r="S25" s="84">
        <v>0</v>
      </c>
      <c r="T25" s="84">
        <v>0</v>
      </c>
      <c r="U25" s="194">
        <f t="shared" ref="U25:U43" si="47">SUM(R25:T25)</f>
        <v>0</v>
      </c>
      <c r="V25" s="84"/>
      <c r="W25" s="84"/>
      <c r="X25" s="84"/>
      <c r="Y25" s="194">
        <f t="shared" ref="Y25:Y43" si="48">SUM(V25:X25)</f>
        <v>0</v>
      </c>
      <c r="Z25" s="111"/>
      <c r="AA25" s="111"/>
      <c r="AB25" s="111"/>
      <c r="AC25" s="194">
        <f t="shared" ref="AC25:AC43" si="49">SUM(Z25:AB25)</f>
        <v>0</v>
      </c>
      <c r="AD25" s="111"/>
      <c r="AE25" s="111"/>
      <c r="AF25" s="111"/>
      <c r="AG25" s="194">
        <f t="shared" ref="AG25:AG43" si="50">SUM(AD25:AF25)</f>
        <v>0</v>
      </c>
      <c r="AH25" s="111"/>
      <c r="AI25" s="111"/>
      <c r="AJ25" s="111"/>
      <c r="AK25" s="194">
        <f t="shared" ref="AK25:AK43" si="51">SUM(AH25:AJ25)</f>
        <v>0</v>
      </c>
      <c r="AL25" s="111"/>
      <c r="AM25" s="111"/>
      <c r="AN25" s="111"/>
      <c r="AO25" s="194">
        <f t="shared" ref="AO25:AO43" si="52">SUM(AL25:AN25)</f>
        <v>0</v>
      </c>
      <c r="AP25" s="111"/>
      <c r="AQ25" s="111"/>
      <c r="AR25" s="111"/>
      <c r="AS25" s="194">
        <f t="shared" ref="AS25:AS43" si="53">SUM(AP25:AR25)</f>
        <v>0</v>
      </c>
      <c r="AT25" s="111"/>
      <c r="AU25" s="111"/>
      <c r="AV25" s="111"/>
      <c r="AW25" s="194">
        <f t="shared" ref="AW25:AW43" si="54">SUM(AT25:AV25)</f>
        <v>0</v>
      </c>
      <c r="AX25" s="111"/>
      <c r="AY25" s="111"/>
      <c r="AZ25" s="111"/>
      <c r="BA25" s="194">
        <f t="shared" ref="BA25:BA43" si="55">SUM(AX25:AZ25)</f>
        <v>0</v>
      </c>
      <c r="BB25" s="111"/>
      <c r="BC25" s="111"/>
      <c r="BD25" s="111"/>
      <c r="BE25" s="194">
        <f t="shared" ref="BE25:BE43" si="56">SUM(BB25:BD25)</f>
        <v>0</v>
      </c>
      <c r="BF25" s="91">
        <f>AVERAGE(J25,N25,R25,V25,Z25,AD25,AH25,AL25,AP25,AT25,AX25,BB25)</f>
        <v>0</v>
      </c>
      <c r="BG25" s="91">
        <f t="shared" si="30"/>
        <v>0</v>
      </c>
      <c r="BH25" s="91">
        <f t="shared" si="31"/>
        <v>0</v>
      </c>
      <c r="BI25" s="174">
        <f t="shared" ref="BI25:BI33" si="57">SUM(BF25:BH25)</f>
        <v>0</v>
      </c>
    </row>
    <row r="26" spans="1:61" ht="29.25" customHeight="1" x14ac:dyDescent="0.25">
      <c r="A26" s="447"/>
      <c r="B26" s="397"/>
      <c r="C26" s="455"/>
      <c r="D26" s="456"/>
      <c r="E26" s="384"/>
      <c r="F26" s="391"/>
      <c r="G26" s="348"/>
      <c r="H26" s="472"/>
      <c r="I26" s="210" t="s">
        <v>50</v>
      </c>
      <c r="J26" s="110">
        <v>0</v>
      </c>
      <c r="K26" s="110">
        <v>0</v>
      </c>
      <c r="L26" s="110">
        <v>0</v>
      </c>
      <c r="M26" s="194">
        <f t="shared" si="45"/>
        <v>0</v>
      </c>
      <c r="N26" s="84">
        <v>0</v>
      </c>
      <c r="O26" s="84">
        <v>0</v>
      </c>
      <c r="P26" s="84">
        <v>0</v>
      </c>
      <c r="Q26" s="194">
        <f t="shared" si="46"/>
        <v>0</v>
      </c>
      <c r="R26" s="84">
        <v>0</v>
      </c>
      <c r="S26" s="84">
        <v>0</v>
      </c>
      <c r="T26" s="84">
        <v>0</v>
      </c>
      <c r="U26" s="194">
        <f t="shared" si="47"/>
        <v>0</v>
      </c>
      <c r="V26" s="84"/>
      <c r="W26" s="84"/>
      <c r="X26" s="84"/>
      <c r="Y26" s="194">
        <f t="shared" si="48"/>
        <v>0</v>
      </c>
      <c r="Z26" s="111"/>
      <c r="AA26" s="111"/>
      <c r="AB26" s="111"/>
      <c r="AC26" s="194">
        <f t="shared" si="49"/>
        <v>0</v>
      </c>
      <c r="AD26" s="111"/>
      <c r="AE26" s="111"/>
      <c r="AF26" s="111"/>
      <c r="AG26" s="194">
        <f t="shared" si="50"/>
        <v>0</v>
      </c>
      <c r="AH26" s="111"/>
      <c r="AI26" s="111"/>
      <c r="AJ26" s="111"/>
      <c r="AK26" s="194">
        <f t="shared" si="51"/>
        <v>0</v>
      </c>
      <c r="AL26" s="111"/>
      <c r="AM26" s="111"/>
      <c r="AN26" s="111"/>
      <c r="AO26" s="194">
        <f t="shared" si="52"/>
        <v>0</v>
      </c>
      <c r="AP26" s="111"/>
      <c r="AQ26" s="111"/>
      <c r="AR26" s="111"/>
      <c r="AS26" s="194">
        <f t="shared" si="53"/>
        <v>0</v>
      </c>
      <c r="AT26" s="111"/>
      <c r="AU26" s="111"/>
      <c r="AV26" s="111"/>
      <c r="AW26" s="194">
        <f t="shared" si="54"/>
        <v>0</v>
      </c>
      <c r="AX26" s="111"/>
      <c r="AY26" s="111"/>
      <c r="AZ26" s="111"/>
      <c r="BA26" s="194">
        <f t="shared" si="55"/>
        <v>0</v>
      </c>
      <c r="BB26" s="111"/>
      <c r="BC26" s="111"/>
      <c r="BD26" s="111"/>
      <c r="BE26" s="194">
        <f t="shared" si="56"/>
        <v>0</v>
      </c>
      <c r="BF26" s="91">
        <f t="shared" ref="BF26:BF28" si="58">AVERAGE(J26,N26,R26,V26,Z26,AD26,AH26,AL26,AP26,AT26,AX26,BB26)</f>
        <v>0</v>
      </c>
      <c r="BG26" s="91">
        <f t="shared" ref="BG26:BG28" si="59">AVERAGE(K26,O26,S26,W26,AA26,AE26,AI26,AM26,AQ26,AU26,AY26,BC26)</f>
        <v>0</v>
      </c>
      <c r="BH26" s="91">
        <f t="shared" ref="BH26:BH28" si="60">AVERAGE(L26,P26,T26,X26,AB26,AF26,AJ26,AN26,AR26,AV26,AZ26,BD26)</f>
        <v>0</v>
      </c>
      <c r="BI26" s="174">
        <f t="shared" si="57"/>
        <v>0</v>
      </c>
    </row>
    <row r="27" spans="1:61" ht="29.25" customHeight="1" x14ac:dyDescent="0.25">
      <c r="A27" s="447"/>
      <c r="B27" s="397"/>
      <c r="C27" s="455"/>
      <c r="D27" s="456"/>
      <c r="E27" s="384"/>
      <c r="F27" s="391"/>
      <c r="G27" s="348"/>
      <c r="H27" s="472"/>
      <c r="I27" s="210" t="s">
        <v>51</v>
      </c>
      <c r="J27" s="110">
        <v>0</v>
      </c>
      <c r="K27" s="110">
        <v>0</v>
      </c>
      <c r="L27" s="110">
        <v>0</v>
      </c>
      <c r="M27" s="194">
        <f t="shared" si="45"/>
        <v>0</v>
      </c>
      <c r="N27" s="84">
        <v>0</v>
      </c>
      <c r="O27" s="84">
        <v>0</v>
      </c>
      <c r="P27" s="84">
        <v>0</v>
      </c>
      <c r="Q27" s="194">
        <f t="shared" si="46"/>
        <v>0</v>
      </c>
      <c r="R27" s="84">
        <v>0</v>
      </c>
      <c r="S27" s="84">
        <v>0</v>
      </c>
      <c r="T27" s="84">
        <v>0</v>
      </c>
      <c r="U27" s="194">
        <f t="shared" si="47"/>
        <v>0</v>
      </c>
      <c r="V27" s="84"/>
      <c r="W27" s="84"/>
      <c r="X27" s="84"/>
      <c r="Y27" s="194">
        <f t="shared" si="48"/>
        <v>0</v>
      </c>
      <c r="Z27" s="111"/>
      <c r="AA27" s="111"/>
      <c r="AB27" s="111"/>
      <c r="AC27" s="194">
        <f t="shared" si="49"/>
        <v>0</v>
      </c>
      <c r="AD27" s="111"/>
      <c r="AE27" s="111"/>
      <c r="AF27" s="111"/>
      <c r="AG27" s="194">
        <f t="shared" si="50"/>
        <v>0</v>
      </c>
      <c r="AH27" s="111"/>
      <c r="AI27" s="111"/>
      <c r="AJ27" s="111"/>
      <c r="AK27" s="194">
        <f t="shared" si="51"/>
        <v>0</v>
      </c>
      <c r="AL27" s="111"/>
      <c r="AM27" s="111"/>
      <c r="AN27" s="111"/>
      <c r="AO27" s="194">
        <f t="shared" si="52"/>
        <v>0</v>
      </c>
      <c r="AP27" s="111"/>
      <c r="AQ27" s="111"/>
      <c r="AR27" s="111"/>
      <c r="AS27" s="194">
        <f t="shared" si="53"/>
        <v>0</v>
      </c>
      <c r="AT27" s="111"/>
      <c r="AU27" s="111"/>
      <c r="AV27" s="111"/>
      <c r="AW27" s="194">
        <f t="shared" si="54"/>
        <v>0</v>
      </c>
      <c r="AX27" s="111"/>
      <c r="AY27" s="111"/>
      <c r="AZ27" s="111"/>
      <c r="BA27" s="194">
        <f t="shared" si="55"/>
        <v>0</v>
      </c>
      <c r="BB27" s="111"/>
      <c r="BC27" s="111"/>
      <c r="BD27" s="111"/>
      <c r="BE27" s="194">
        <f t="shared" si="56"/>
        <v>0</v>
      </c>
      <c r="BF27" s="91">
        <f t="shared" si="58"/>
        <v>0</v>
      </c>
      <c r="BG27" s="91">
        <f t="shared" si="59"/>
        <v>0</v>
      </c>
      <c r="BH27" s="91">
        <f t="shared" si="60"/>
        <v>0</v>
      </c>
      <c r="BI27" s="174">
        <f t="shared" si="57"/>
        <v>0</v>
      </c>
    </row>
    <row r="28" spans="1:61" ht="29.25" customHeight="1" x14ac:dyDescent="0.25">
      <c r="A28" s="447"/>
      <c r="B28" s="397"/>
      <c r="C28" s="455"/>
      <c r="D28" s="456"/>
      <c r="E28" s="384"/>
      <c r="F28" s="391"/>
      <c r="G28" s="348"/>
      <c r="H28" s="472"/>
      <c r="I28" s="210" t="s">
        <v>52</v>
      </c>
      <c r="J28" s="110">
        <v>9</v>
      </c>
      <c r="K28" s="110">
        <v>17</v>
      </c>
      <c r="L28" s="110">
        <v>0</v>
      </c>
      <c r="M28" s="194">
        <f t="shared" si="45"/>
        <v>26</v>
      </c>
      <c r="N28" s="84">
        <v>9</v>
      </c>
      <c r="O28" s="84">
        <v>18</v>
      </c>
      <c r="P28" s="84">
        <v>0</v>
      </c>
      <c r="Q28" s="194">
        <f t="shared" si="46"/>
        <v>27</v>
      </c>
      <c r="R28" s="84">
        <v>10</v>
      </c>
      <c r="S28" s="84">
        <v>18</v>
      </c>
      <c r="T28" s="84">
        <v>0</v>
      </c>
      <c r="U28" s="194">
        <f t="shared" si="47"/>
        <v>28</v>
      </c>
      <c r="V28" s="111"/>
      <c r="W28" s="111"/>
      <c r="X28" s="111"/>
      <c r="Y28" s="194">
        <f t="shared" si="48"/>
        <v>0</v>
      </c>
      <c r="Z28" s="111"/>
      <c r="AA28" s="111"/>
      <c r="AB28" s="111"/>
      <c r="AC28" s="194">
        <f t="shared" si="49"/>
        <v>0</v>
      </c>
      <c r="AD28" s="111"/>
      <c r="AE28" s="111"/>
      <c r="AF28" s="111"/>
      <c r="AG28" s="194">
        <f t="shared" si="50"/>
        <v>0</v>
      </c>
      <c r="AH28" s="111"/>
      <c r="AI28" s="111"/>
      <c r="AJ28" s="111"/>
      <c r="AK28" s="194">
        <f t="shared" si="51"/>
        <v>0</v>
      </c>
      <c r="AL28" s="111"/>
      <c r="AM28" s="111"/>
      <c r="AN28" s="111"/>
      <c r="AO28" s="194">
        <f t="shared" si="52"/>
        <v>0</v>
      </c>
      <c r="AP28" s="111"/>
      <c r="AQ28" s="111"/>
      <c r="AR28" s="111"/>
      <c r="AS28" s="194">
        <f t="shared" si="53"/>
        <v>0</v>
      </c>
      <c r="AT28" s="111"/>
      <c r="AU28" s="111"/>
      <c r="AV28" s="111"/>
      <c r="AW28" s="194">
        <f t="shared" si="54"/>
        <v>0</v>
      </c>
      <c r="AX28" s="111"/>
      <c r="AY28" s="111"/>
      <c r="AZ28" s="111"/>
      <c r="BA28" s="194">
        <f t="shared" si="55"/>
        <v>0</v>
      </c>
      <c r="BB28" s="111"/>
      <c r="BC28" s="111"/>
      <c r="BD28" s="111"/>
      <c r="BE28" s="194">
        <f t="shared" si="56"/>
        <v>0</v>
      </c>
      <c r="BF28" s="91">
        <f t="shared" si="58"/>
        <v>9.3333333333333339</v>
      </c>
      <c r="BG28" s="91">
        <f t="shared" si="59"/>
        <v>17.666666666666668</v>
      </c>
      <c r="BH28" s="91">
        <f t="shared" si="60"/>
        <v>0</v>
      </c>
      <c r="BI28" s="174">
        <f t="shared" si="57"/>
        <v>27</v>
      </c>
    </row>
    <row r="29" spans="1:61" ht="29.25" customHeight="1" x14ac:dyDescent="0.25">
      <c r="A29" s="447"/>
      <c r="B29" s="397"/>
      <c r="C29" s="455"/>
      <c r="D29" s="456"/>
      <c r="E29" s="384"/>
      <c r="F29" s="391"/>
      <c r="G29" s="348"/>
      <c r="H29" s="471"/>
      <c r="I29" s="213" t="s">
        <v>53</v>
      </c>
      <c r="J29" s="199">
        <f>SUM(J24:J28)</f>
        <v>9</v>
      </c>
      <c r="K29" s="199">
        <f t="shared" ref="K29:L29" si="61">SUM(K24:K28)</f>
        <v>17</v>
      </c>
      <c r="L29" s="199">
        <f t="shared" si="61"/>
        <v>0</v>
      </c>
      <c r="M29" s="194">
        <f>SUM(M24:M28)</f>
        <v>26</v>
      </c>
      <c r="N29" s="199">
        <f>SUM(N24:N28)</f>
        <v>9</v>
      </c>
      <c r="O29" s="199">
        <f t="shared" ref="O29:P29" si="62">SUM(O24:O28)</f>
        <v>18</v>
      </c>
      <c r="P29" s="199">
        <f t="shared" si="62"/>
        <v>0</v>
      </c>
      <c r="Q29" s="194">
        <f>SUM(Q24:Q28)</f>
        <v>27</v>
      </c>
      <c r="R29" s="199">
        <f>SUM(R24:R28)</f>
        <v>10</v>
      </c>
      <c r="S29" s="199">
        <f t="shared" ref="S29:T29" si="63">SUM(S24:S28)</f>
        <v>18</v>
      </c>
      <c r="T29" s="199">
        <f t="shared" si="63"/>
        <v>0</v>
      </c>
      <c r="U29" s="194">
        <f>SUM(U24:U28)</f>
        <v>28</v>
      </c>
      <c r="V29" s="199">
        <f>SUM(V24:V28)</f>
        <v>0</v>
      </c>
      <c r="W29" s="199">
        <f t="shared" ref="W29:X29" si="64">SUM(W24:W28)</f>
        <v>0</v>
      </c>
      <c r="X29" s="199">
        <f t="shared" si="64"/>
        <v>0</v>
      </c>
      <c r="Y29" s="194">
        <f>SUM(Y24:Y28)</f>
        <v>0</v>
      </c>
      <c r="Z29" s="199">
        <f>SUM(Z24:Z28)</f>
        <v>0</v>
      </c>
      <c r="AA29" s="199">
        <f t="shared" ref="AA29:AB29" si="65">SUM(AA24:AA28)</f>
        <v>0</v>
      </c>
      <c r="AB29" s="199">
        <f t="shared" si="65"/>
        <v>0</v>
      </c>
      <c r="AC29" s="194">
        <f>SUM(AC24:AC28)</f>
        <v>0</v>
      </c>
      <c r="AD29" s="199">
        <f>SUM(AD24:AD28)</f>
        <v>0</v>
      </c>
      <c r="AE29" s="199">
        <f t="shared" ref="AE29:AF29" si="66">SUM(AE24:AE28)</f>
        <v>0</v>
      </c>
      <c r="AF29" s="199">
        <f t="shared" si="66"/>
        <v>0</v>
      </c>
      <c r="AG29" s="194">
        <f>SUM(AG24:AG28)</f>
        <v>0</v>
      </c>
      <c r="AH29" s="199">
        <f>SUM(AH24:AH28)</f>
        <v>0</v>
      </c>
      <c r="AI29" s="199">
        <f t="shared" ref="AI29:AJ29" si="67">SUM(AI24:AI28)</f>
        <v>0</v>
      </c>
      <c r="AJ29" s="199">
        <f t="shared" si="67"/>
        <v>0</v>
      </c>
      <c r="AK29" s="194">
        <f>SUM(AK24:AK28)</f>
        <v>0</v>
      </c>
      <c r="AL29" s="199">
        <f>SUM(AL24:AL28)</f>
        <v>0</v>
      </c>
      <c r="AM29" s="199">
        <f t="shared" ref="AM29:AN29" si="68">SUM(AM24:AM28)</f>
        <v>0</v>
      </c>
      <c r="AN29" s="199">
        <f t="shared" si="68"/>
        <v>0</v>
      </c>
      <c r="AO29" s="194">
        <f>SUM(AO24:AO28)</f>
        <v>0</v>
      </c>
      <c r="AP29" s="199">
        <f>SUM(AP24:AP28)</f>
        <v>0</v>
      </c>
      <c r="AQ29" s="199">
        <f t="shared" ref="AQ29:AR29" si="69">SUM(AQ24:AQ28)</f>
        <v>0</v>
      </c>
      <c r="AR29" s="199">
        <f t="shared" si="69"/>
        <v>0</v>
      </c>
      <c r="AS29" s="194">
        <f>SUM(AS24:AS28)</f>
        <v>0</v>
      </c>
      <c r="AT29" s="199">
        <f>SUM(AT24:AT28)</f>
        <v>0</v>
      </c>
      <c r="AU29" s="199">
        <f t="shared" ref="AU29:AV29" si="70">SUM(AU24:AU28)</f>
        <v>0</v>
      </c>
      <c r="AV29" s="199">
        <f t="shared" si="70"/>
        <v>0</v>
      </c>
      <c r="AW29" s="194">
        <f>SUM(AW24:AW28)</f>
        <v>0</v>
      </c>
      <c r="AX29" s="199">
        <f>SUM(AX24:AX28)</f>
        <v>0</v>
      </c>
      <c r="AY29" s="199">
        <f t="shared" ref="AY29:AZ29" si="71">SUM(AY24:AY28)</f>
        <v>0</v>
      </c>
      <c r="AZ29" s="199">
        <f t="shared" si="71"/>
        <v>0</v>
      </c>
      <c r="BA29" s="194">
        <f>SUM(BA24:BA28)</f>
        <v>0</v>
      </c>
      <c r="BB29" s="199">
        <f>SUM(BB24:BB28)</f>
        <v>0</v>
      </c>
      <c r="BC29" s="199">
        <f t="shared" ref="BC29:BD29" si="72">SUM(BC24:BC28)</f>
        <v>0</v>
      </c>
      <c r="BD29" s="199">
        <f t="shared" si="72"/>
        <v>0</v>
      </c>
      <c r="BE29" s="194">
        <f>SUM(BE24:BE28)</f>
        <v>0</v>
      </c>
      <c r="BF29" s="103">
        <f>SUM(BF24:BF28)</f>
        <v>9.3333333333333339</v>
      </c>
      <c r="BG29" s="103">
        <f t="shared" ref="BG29" si="73">SUM(BG24:BG28)</f>
        <v>17.666666666666668</v>
      </c>
      <c r="BH29" s="103">
        <f t="shared" ref="BH29" si="74">SUM(BH24:BH28)</f>
        <v>0</v>
      </c>
      <c r="BI29" s="170">
        <f>SUM(BI24:BI28)</f>
        <v>27</v>
      </c>
    </row>
    <row r="30" spans="1:61" s="189" customFormat="1" ht="29.25" customHeight="1" x14ac:dyDescent="0.25">
      <c r="A30" s="447"/>
      <c r="B30" s="397"/>
      <c r="C30" s="455"/>
      <c r="D30" s="456"/>
      <c r="E30" s="384"/>
      <c r="F30" s="391"/>
      <c r="G30" s="348"/>
      <c r="H30" s="470" t="s">
        <v>88</v>
      </c>
      <c r="I30" s="210" t="s">
        <v>54</v>
      </c>
      <c r="J30" s="110">
        <v>9</v>
      </c>
      <c r="K30" s="110">
        <v>17</v>
      </c>
      <c r="L30" s="110">
        <v>0</v>
      </c>
      <c r="M30" s="194">
        <f>SUM(J30:L30)</f>
        <v>26</v>
      </c>
      <c r="N30" s="110">
        <v>9</v>
      </c>
      <c r="O30" s="110">
        <v>18</v>
      </c>
      <c r="P30" s="110">
        <v>0</v>
      </c>
      <c r="Q30" s="194">
        <f t="shared" si="46"/>
        <v>27</v>
      </c>
      <c r="R30" s="110">
        <v>10</v>
      </c>
      <c r="S30" s="110">
        <v>18</v>
      </c>
      <c r="T30" s="110">
        <v>0</v>
      </c>
      <c r="U30" s="194">
        <f t="shared" si="47"/>
        <v>28</v>
      </c>
      <c r="V30" s="111"/>
      <c r="W30" s="111"/>
      <c r="X30" s="111"/>
      <c r="Y30" s="194">
        <f t="shared" si="48"/>
        <v>0</v>
      </c>
      <c r="Z30" s="111"/>
      <c r="AA30" s="111"/>
      <c r="AB30" s="111"/>
      <c r="AC30" s="194">
        <f t="shared" si="49"/>
        <v>0</v>
      </c>
      <c r="AD30" s="111"/>
      <c r="AE30" s="111"/>
      <c r="AF30" s="111"/>
      <c r="AG30" s="194">
        <f t="shared" si="50"/>
        <v>0</v>
      </c>
      <c r="AH30" s="111"/>
      <c r="AI30" s="111"/>
      <c r="AJ30" s="111"/>
      <c r="AK30" s="194">
        <f t="shared" si="51"/>
        <v>0</v>
      </c>
      <c r="AL30" s="111"/>
      <c r="AM30" s="111"/>
      <c r="AN30" s="111"/>
      <c r="AO30" s="194">
        <f t="shared" si="52"/>
        <v>0</v>
      </c>
      <c r="AP30" s="111"/>
      <c r="AQ30" s="111"/>
      <c r="AR30" s="111"/>
      <c r="AS30" s="194">
        <f t="shared" si="53"/>
        <v>0</v>
      </c>
      <c r="AT30" s="111"/>
      <c r="AU30" s="111"/>
      <c r="AV30" s="111"/>
      <c r="AW30" s="194">
        <f t="shared" si="54"/>
        <v>0</v>
      </c>
      <c r="AX30" s="111"/>
      <c r="AY30" s="111"/>
      <c r="AZ30" s="111"/>
      <c r="BA30" s="194">
        <f t="shared" si="55"/>
        <v>0</v>
      </c>
      <c r="BB30" s="111"/>
      <c r="BC30" s="111"/>
      <c r="BD30" s="111"/>
      <c r="BE30" s="194">
        <f t="shared" si="56"/>
        <v>0</v>
      </c>
      <c r="BF30" s="91">
        <f>AVERAGE(J30,N30,R30,V30,Z30,AD30,AH30,AL30,AP30,AT30,AX30,BB30)</f>
        <v>9.3333333333333339</v>
      </c>
      <c r="BG30" s="91">
        <f t="shared" ref="BG30:BG33" si="75">AVERAGE(K30,O30,S30,W30,AA30,AE30,AI30,AM30,AQ30,AU30,AY30,BC30)</f>
        <v>17.666666666666668</v>
      </c>
      <c r="BH30" s="91">
        <f t="shared" ref="BH30:BH33" si="76">AVERAGE(L30,P30,T30,X30,AB30,AF30,AJ30,AN30,AR30,AV30,AZ30,BD30)</f>
        <v>0</v>
      </c>
      <c r="BI30" s="174">
        <f t="shared" si="57"/>
        <v>27</v>
      </c>
    </row>
    <row r="31" spans="1:61" s="189" customFormat="1" ht="29.25" customHeight="1" x14ac:dyDescent="0.25">
      <c r="A31" s="447"/>
      <c r="B31" s="397"/>
      <c r="C31" s="455"/>
      <c r="D31" s="456"/>
      <c r="E31" s="384"/>
      <c r="F31" s="391"/>
      <c r="G31" s="348"/>
      <c r="H31" s="471"/>
      <c r="I31" s="210" t="s">
        <v>55</v>
      </c>
      <c r="J31" s="110">
        <v>0</v>
      </c>
      <c r="K31" s="110">
        <v>0</v>
      </c>
      <c r="L31" s="110">
        <v>0</v>
      </c>
      <c r="M31" s="194">
        <f t="shared" ref="M31:M33" si="77">SUM(J31:L31)</f>
        <v>0</v>
      </c>
      <c r="N31" s="110">
        <v>0</v>
      </c>
      <c r="O31" s="110">
        <v>0</v>
      </c>
      <c r="P31" s="110">
        <v>0</v>
      </c>
      <c r="Q31" s="194">
        <f t="shared" si="46"/>
        <v>0</v>
      </c>
      <c r="R31" s="110">
        <v>0</v>
      </c>
      <c r="S31" s="110">
        <v>0</v>
      </c>
      <c r="T31" s="110">
        <v>0</v>
      </c>
      <c r="U31" s="194">
        <f t="shared" si="47"/>
        <v>0</v>
      </c>
      <c r="V31" s="110"/>
      <c r="W31" s="110"/>
      <c r="X31" s="110"/>
      <c r="Y31" s="194">
        <f t="shared" si="48"/>
        <v>0</v>
      </c>
      <c r="Z31" s="111"/>
      <c r="AA31" s="111"/>
      <c r="AB31" s="111"/>
      <c r="AC31" s="194">
        <f t="shared" si="49"/>
        <v>0</v>
      </c>
      <c r="AD31" s="111"/>
      <c r="AE31" s="111"/>
      <c r="AF31" s="111"/>
      <c r="AG31" s="194">
        <f t="shared" si="50"/>
        <v>0</v>
      </c>
      <c r="AH31" s="111"/>
      <c r="AI31" s="111"/>
      <c r="AJ31" s="111"/>
      <c r="AK31" s="194">
        <f t="shared" si="51"/>
        <v>0</v>
      </c>
      <c r="AL31" s="111"/>
      <c r="AM31" s="111"/>
      <c r="AN31" s="111"/>
      <c r="AO31" s="194">
        <f t="shared" si="52"/>
        <v>0</v>
      </c>
      <c r="AP31" s="111"/>
      <c r="AQ31" s="111"/>
      <c r="AR31" s="111"/>
      <c r="AS31" s="194">
        <f t="shared" si="53"/>
        <v>0</v>
      </c>
      <c r="AT31" s="111"/>
      <c r="AU31" s="111"/>
      <c r="AV31" s="111"/>
      <c r="AW31" s="194">
        <f t="shared" si="54"/>
        <v>0</v>
      </c>
      <c r="AX31" s="111"/>
      <c r="AY31" s="111"/>
      <c r="AZ31" s="111"/>
      <c r="BA31" s="194">
        <f t="shared" si="55"/>
        <v>0</v>
      </c>
      <c r="BB31" s="111"/>
      <c r="BC31" s="111"/>
      <c r="BD31" s="111"/>
      <c r="BE31" s="194">
        <f t="shared" si="56"/>
        <v>0</v>
      </c>
      <c r="BF31" s="91">
        <f t="shared" ref="BF31:BF33" si="78">AVERAGE(J31,N31,R31,V31,Z31,AD31,AH31,AL31,AP31,AT31,AX31,BB31)</f>
        <v>0</v>
      </c>
      <c r="BG31" s="91">
        <f t="shared" si="75"/>
        <v>0</v>
      </c>
      <c r="BH31" s="91">
        <f t="shared" si="76"/>
        <v>0</v>
      </c>
      <c r="BI31" s="174">
        <f t="shared" si="57"/>
        <v>0</v>
      </c>
    </row>
    <row r="32" spans="1:61" ht="29.25" customHeight="1" x14ac:dyDescent="0.25">
      <c r="A32" s="447"/>
      <c r="B32" s="397"/>
      <c r="C32" s="455"/>
      <c r="D32" s="456"/>
      <c r="E32" s="384"/>
      <c r="F32" s="391"/>
      <c r="G32" s="348"/>
      <c r="H32" s="470" t="s">
        <v>60</v>
      </c>
      <c r="I32" s="210" t="s">
        <v>56</v>
      </c>
      <c r="J32" s="110">
        <v>6</v>
      </c>
      <c r="K32" s="110">
        <v>15</v>
      </c>
      <c r="L32" s="110">
        <v>0</v>
      </c>
      <c r="M32" s="194">
        <f t="shared" si="77"/>
        <v>21</v>
      </c>
      <c r="N32" s="110">
        <v>6</v>
      </c>
      <c r="O32" s="110">
        <v>16</v>
      </c>
      <c r="P32" s="110">
        <v>0</v>
      </c>
      <c r="Q32" s="194">
        <f t="shared" si="46"/>
        <v>22</v>
      </c>
      <c r="R32" s="110">
        <v>7</v>
      </c>
      <c r="S32" s="110">
        <v>16</v>
      </c>
      <c r="T32" s="110">
        <v>0</v>
      </c>
      <c r="U32" s="194">
        <f t="shared" si="47"/>
        <v>23</v>
      </c>
      <c r="V32" s="111"/>
      <c r="W32" s="111"/>
      <c r="X32" s="111"/>
      <c r="Y32" s="194">
        <f t="shared" si="48"/>
        <v>0</v>
      </c>
      <c r="Z32" s="111"/>
      <c r="AA32" s="111"/>
      <c r="AB32" s="111"/>
      <c r="AC32" s="194">
        <f t="shared" si="49"/>
        <v>0</v>
      </c>
      <c r="AD32" s="111"/>
      <c r="AE32" s="111"/>
      <c r="AF32" s="111"/>
      <c r="AG32" s="194">
        <f t="shared" si="50"/>
        <v>0</v>
      </c>
      <c r="AH32" s="111"/>
      <c r="AI32" s="111"/>
      <c r="AJ32" s="111"/>
      <c r="AK32" s="194">
        <f t="shared" si="51"/>
        <v>0</v>
      </c>
      <c r="AL32" s="111"/>
      <c r="AM32" s="111"/>
      <c r="AN32" s="111"/>
      <c r="AO32" s="194">
        <f t="shared" si="52"/>
        <v>0</v>
      </c>
      <c r="AP32" s="111"/>
      <c r="AQ32" s="111"/>
      <c r="AR32" s="111"/>
      <c r="AS32" s="194">
        <f t="shared" si="53"/>
        <v>0</v>
      </c>
      <c r="AT32" s="111"/>
      <c r="AU32" s="111"/>
      <c r="AV32" s="111"/>
      <c r="AW32" s="194">
        <f t="shared" si="54"/>
        <v>0</v>
      </c>
      <c r="AX32" s="111"/>
      <c r="AY32" s="111"/>
      <c r="AZ32" s="111"/>
      <c r="BA32" s="194">
        <f t="shared" si="55"/>
        <v>0</v>
      </c>
      <c r="BB32" s="111"/>
      <c r="BC32" s="111"/>
      <c r="BD32" s="111"/>
      <c r="BE32" s="194">
        <f t="shared" si="56"/>
        <v>0</v>
      </c>
      <c r="BF32" s="91">
        <f t="shared" si="78"/>
        <v>6.333333333333333</v>
      </c>
      <c r="BG32" s="91">
        <f t="shared" si="75"/>
        <v>15.666666666666666</v>
      </c>
      <c r="BH32" s="91">
        <f t="shared" si="76"/>
        <v>0</v>
      </c>
      <c r="BI32" s="174">
        <f t="shared" si="57"/>
        <v>22</v>
      </c>
    </row>
    <row r="33" spans="1:61" ht="29.25" customHeight="1" thickBot="1" x14ac:dyDescent="0.3">
      <c r="A33" s="480"/>
      <c r="B33" s="397"/>
      <c r="C33" s="455"/>
      <c r="D33" s="456"/>
      <c r="E33" s="385"/>
      <c r="F33" s="392"/>
      <c r="G33" s="357"/>
      <c r="H33" s="482"/>
      <c r="I33" s="214" t="s">
        <v>57</v>
      </c>
      <c r="J33" s="112">
        <v>0</v>
      </c>
      <c r="K33" s="112">
        <v>0</v>
      </c>
      <c r="L33" s="112">
        <v>0</v>
      </c>
      <c r="M33" s="206">
        <f t="shared" si="77"/>
        <v>0</v>
      </c>
      <c r="N33" s="112">
        <v>0</v>
      </c>
      <c r="O33" s="112">
        <v>0</v>
      </c>
      <c r="P33" s="112">
        <v>0</v>
      </c>
      <c r="Q33" s="206">
        <f t="shared" si="46"/>
        <v>0</v>
      </c>
      <c r="R33" s="112">
        <v>0</v>
      </c>
      <c r="S33" s="112">
        <v>0</v>
      </c>
      <c r="T33" s="112">
        <v>0</v>
      </c>
      <c r="U33" s="206">
        <f t="shared" si="47"/>
        <v>0</v>
      </c>
      <c r="V33" s="113"/>
      <c r="W33" s="113"/>
      <c r="X33" s="113"/>
      <c r="Y33" s="206">
        <f t="shared" si="48"/>
        <v>0</v>
      </c>
      <c r="Z33" s="113"/>
      <c r="AA33" s="113"/>
      <c r="AB33" s="113"/>
      <c r="AC33" s="206">
        <f t="shared" si="49"/>
        <v>0</v>
      </c>
      <c r="AD33" s="113"/>
      <c r="AE33" s="113"/>
      <c r="AF33" s="113"/>
      <c r="AG33" s="206">
        <f t="shared" si="50"/>
        <v>0</v>
      </c>
      <c r="AH33" s="113"/>
      <c r="AI33" s="113"/>
      <c r="AJ33" s="113"/>
      <c r="AK33" s="206">
        <f t="shared" si="51"/>
        <v>0</v>
      </c>
      <c r="AL33" s="111"/>
      <c r="AM33" s="111"/>
      <c r="AN33" s="111"/>
      <c r="AO33" s="206">
        <f t="shared" si="52"/>
        <v>0</v>
      </c>
      <c r="AP33" s="113"/>
      <c r="AQ33" s="113"/>
      <c r="AR33" s="113"/>
      <c r="AS33" s="206">
        <f t="shared" si="53"/>
        <v>0</v>
      </c>
      <c r="AT33" s="113"/>
      <c r="AU33" s="113"/>
      <c r="AV33" s="113"/>
      <c r="AW33" s="206">
        <f t="shared" si="54"/>
        <v>0</v>
      </c>
      <c r="AX33" s="113"/>
      <c r="AY33" s="113"/>
      <c r="AZ33" s="113"/>
      <c r="BA33" s="206">
        <f t="shared" si="55"/>
        <v>0</v>
      </c>
      <c r="BB33" s="113"/>
      <c r="BC33" s="113"/>
      <c r="BD33" s="113"/>
      <c r="BE33" s="206">
        <f t="shared" si="56"/>
        <v>0</v>
      </c>
      <c r="BF33" s="91">
        <f t="shared" si="78"/>
        <v>0</v>
      </c>
      <c r="BG33" s="91">
        <f t="shared" si="75"/>
        <v>0</v>
      </c>
      <c r="BH33" s="91">
        <f t="shared" si="76"/>
        <v>0</v>
      </c>
      <c r="BI33" s="174">
        <f t="shared" si="57"/>
        <v>0</v>
      </c>
    </row>
    <row r="34" spans="1:61" ht="29.25" customHeight="1" x14ac:dyDescent="0.25">
      <c r="A34" s="476" t="s">
        <v>123</v>
      </c>
      <c r="B34" s="486">
        <v>15198</v>
      </c>
      <c r="C34" s="476" t="s">
        <v>37</v>
      </c>
      <c r="D34" s="483" t="s">
        <v>124</v>
      </c>
      <c r="E34" s="383" t="s">
        <v>129</v>
      </c>
      <c r="F34" s="390" t="s">
        <v>130</v>
      </c>
      <c r="G34" s="347" t="s">
        <v>81</v>
      </c>
      <c r="H34" s="481" t="s">
        <v>58</v>
      </c>
      <c r="I34" s="212" t="s">
        <v>48</v>
      </c>
      <c r="J34" s="178">
        <v>0</v>
      </c>
      <c r="K34" s="178">
        <v>0</v>
      </c>
      <c r="L34" s="178">
        <v>0</v>
      </c>
      <c r="M34" s="191">
        <f>SUM(J34:L34)</f>
        <v>0</v>
      </c>
      <c r="N34" s="207">
        <v>0</v>
      </c>
      <c r="O34" s="207">
        <v>0</v>
      </c>
      <c r="P34" s="207">
        <v>0</v>
      </c>
      <c r="Q34" s="191">
        <f t="shared" si="46"/>
        <v>0</v>
      </c>
      <c r="R34" s="178">
        <v>0</v>
      </c>
      <c r="S34" s="178">
        <v>0</v>
      </c>
      <c r="T34" s="178">
        <v>0</v>
      </c>
      <c r="U34" s="191">
        <f t="shared" si="47"/>
        <v>0</v>
      </c>
      <c r="V34" s="178"/>
      <c r="W34" s="178"/>
      <c r="X34" s="178"/>
      <c r="Y34" s="191">
        <f t="shared" si="48"/>
        <v>0</v>
      </c>
      <c r="Z34" s="126"/>
      <c r="AA34" s="126"/>
      <c r="AB34" s="126"/>
      <c r="AC34" s="191">
        <f t="shared" si="49"/>
        <v>0</v>
      </c>
      <c r="AD34" s="126"/>
      <c r="AE34" s="126"/>
      <c r="AF34" s="126"/>
      <c r="AG34" s="191">
        <f t="shared" si="50"/>
        <v>0</v>
      </c>
      <c r="AH34" s="126"/>
      <c r="AI34" s="126"/>
      <c r="AJ34" s="126"/>
      <c r="AK34" s="191">
        <f t="shared" si="51"/>
        <v>0</v>
      </c>
      <c r="AL34" s="126"/>
      <c r="AM34" s="126"/>
      <c r="AN34" s="126"/>
      <c r="AO34" s="191">
        <f t="shared" si="52"/>
        <v>0</v>
      </c>
      <c r="AP34" s="126"/>
      <c r="AQ34" s="126"/>
      <c r="AR34" s="126"/>
      <c r="AS34" s="191">
        <f t="shared" si="53"/>
        <v>0</v>
      </c>
      <c r="AT34" s="126"/>
      <c r="AU34" s="126"/>
      <c r="AV34" s="126"/>
      <c r="AW34" s="191">
        <f t="shared" si="54"/>
        <v>0</v>
      </c>
      <c r="AX34" s="126"/>
      <c r="AY34" s="126"/>
      <c r="AZ34" s="126"/>
      <c r="BA34" s="191">
        <f t="shared" si="55"/>
        <v>0</v>
      </c>
      <c r="BB34" s="126"/>
      <c r="BC34" s="126"/>
      <c r="BD34" s="126"/>
      <c r="BE34" s="191">
        <f t="shared" si="56"/>
        <v>0</v>
      </c>
      <c r="BF34" s="126">
        <f>AVERAGE(J34,N34,R34,V34,Z34,AD34,AH34,AL34,AP34,AT34,AX34,BB34)</f>
        <v>0</v>
      </c>
      <c r="BG34" s="126">
        <f>AVERAGE(K34,O34,S34,W34,AA34,AE34,AI34,AM34,AQ34,AU34,AY34,BC34)</f>
        <v>0</v>
      </c>
      <c r="BH34" s="126">
        <f>AVERAGE(L34,P34,T34,X34,AB34,AF34,AJ34,AN34,AR34,AV34,AZ34,BD34)</f>
        <v>0</v>
      </c>
      <c r="BI34" s="191">
        <f>SUM(BF34:BH34)</f>
        <v>0</v>
      </c>
    </row>
    <row r="35" spans="1:61" ht="29.25" customHeight="1" x14ac:dyDescent="0.25">
      <c r="A35" s="477"/>
      <c r="B35" s="487"/>
      <c r="C35" s="477"/>
      <c r="D35" s="484"/>
      <c r="E35" s="384"/>
      <c r="F35" s="391"/>
      <c r="G35" s="348"/>
      <c r="H35" s="472"/>
      <c r="I35" s="210" t="s">
        <v>49</v>
      </c>
      <c r="J35" s="179">
        <v>0</v>
      </c>
      <c r="K35" s="179">
        <v>0</v>
      </c>
      <c r="L35" s="179">
        <v>0</v>
      </c>
      <c r="M35" s="194">
        <f t="shared" ref="M35:M38" si="79">SUM(J35:L35)</f>
        <v>0</v>
      </c>
      <c r="N35" s="208">
        <v>0</v>
      </c>
      <c r="O35" s="208">
        <v>0</v>
      </c>
      <c r="P35" s="208">
        <v>0</v>
      </c>
      <c r="Q35" s="194">
        <f t="shared" si="46"/>
        <v>0</v>
      </c>
      <c r="R35" s="179">
        <v>0</v>
      </c>
      <c r="S35" s="179">
        <v>0</v>
      </c>
      <c r="T35" s="179">
        <v>0</v>
      </c>
      <c r="U35" s="194">
        <f t="shared" si="47"/>
        <v>0</v>
      </c>
      <c r="V35" s="179"/>
      <c r="W35" s="179"/>
      <c r="X35" s="179"/>
      <c r="Y35" s="194">
        <f t="shared" si="48"/>
        <v>0</v>
      </c>
      <c r="Z35" s="127"/>
      <c r="AA35" s="127"/>
      <c r="AB35" s="127"/>
      <c r="AC35" s="194">
        <f t="shared" si="49"/>
        <v>0</v>
      </c>
      <c r="AD35" s="127"/>
      <c r="AE35" s="127"/>
      <c r="AF35" s="127"/>
      <c r="AG35" s="194">
        <f t="shared" si="50"/>
        <v>0</v>
      </c>
      <c r="AH35" s="127"/>
      <c r="AI35" s="127"/>
      <c r="AJ35" s="127"/>
      <c r="AK35" s="194">
        <f t="shared" si="51"/>
        <v>0</v>
      </c>
      <c r="AL35" s="127"/>
      <c r="AM35" s="127"/>
      <c r="AN35" s="127"/>
      <c r="AO35" s="194">
        <f t="shared" si="52"/>
        <v>0</v>
      </c>
      <c r="AP35" s="127"/>
      <c r="AQ35" s="127"/>
      <c r="AR35" s="127"/>
      <c r="AS35" s="194">
        <f t="shared" si="53"/>
        <v>0</v>
      </c>
      <c r="AT35" s="127"/>
      <c r="AU35" s="127"/>
      <c r="AV35" s="127"/>
      <c r="AW35" s="194">
        <f t="shared" si="54"/>
        <v>0</v>
      </c>
      <c r="AX35" s="127"/>
      <c r="AY35" s="127"/>
      <c r="AZ35" s="127"/>
      <c r="BA35" s="194">
        <f t="shared" si="55"/>
        <v>0</v>
      </c>
      <c r="BB35" s="127"/>
      <c r="BC35" s="127"/>
      <c r="BD35" s="127"/>
      <c r="BE35" s="194">
        <f t="shared" si="56"/>
        <v>0</v>
      </c>
      <c r="BF35" s="127">
        <f>AVERAGE(J35,N35,R35,V35,Z35,AD35,AH35,AL35,AP35,AT35,AX35,BB35)</f>
        <v>0</v>
      </c>
      <c r="BG35" s="127">
        <f t="shared" ref="BG35:BH37" si="80">AVERAGE(K35,O35,S35,W35,AA35,AE35,AI35,AM35,AQ35,AU35,AY35,BC35)</f>
        <v>0</v>
      </c>
      <c r="BH35" s="127">
        <f t="shared" si="80"/>
        <v>0</v>
      </c>
      <c r="BI35" s="194">
        <f t="shared" ref="BI35:BI38" si="81">SUM(BF35:BH35)</f>
        <v>0</v>
      </c>
    </row>
    <row r="36" spans="1:61" ht="29.25" customHeight="1" x14ac:dyDescent="0.25">
      <c r="A36" s="477"/>
      <c r="B36" s="487"/>
      <c r="C36" s="477"/>
      <c r="D36" s="484"/>
      <c r="E36" s="384"/>
      <c r="F36" s="391"/>
      <c r="G36" s="348"/>
      <c r="H36" s="472"/>
      <c r="I36" s="210" t="s">
        <v>50</v>
      </c>
      <c r="J36" s="179">
        <v>0</v>
      </c>
      <c r="K36" s="179">
        <v>0</v>
      </c>
      <c r="L36" s="179">
        <v>0</v>
      </c>
      <c r="M36" s="194">
        <f t="shared" si="79"/>
        <v>0</v>
      </c>
      <c r="N36" s="208">
        <v>0</v>
      </c>
      <c r="O36" s="208">
        <v>0</v>
      </c>
      <c r="P36" s="208">
        <v>0</v>
      </c>
      <c r="Q36" s="194">
        <f t="shared" si="46"/>
        <v>0</v>
      </c>
      <c r="R36" s="179">
        <v>0</v>
      </c>
      <c r="S36" s="179">
        <v>0</v>
      </c>
      <c r="T36" s="179">
        <v>0</v>
      </c>
      <c r="U36" s="194">
        <f t="shared" si="47"/>
        <v>0</v>
      </c>
      <c r="V36" s="179"/>
      <c r="W36" s="179"/>
      <c r="X36" s="179"/>
      <c r="Y36" s="194">
        <f t="shared" si="48"/>
        <v>0</v>
      </c>
      <c r="Z36" s="127"/>
      <c r="AA36" s="127"/>
      <c r="AB36" s="127"/>
      <c r="AC36" s="194">
        <f t="shared" si="49"/>
        <v>0</v>
      </c>
      <c r="AD36" s="127"/>
      <c r="AE36" s="127"/>
      <c r="AF36" s="127"/>
      <c r="AG36" s="194">
        <f t="shared" si="50"/>
        <v>0</v>
      </c>
      <c r="AH36" s="127"/>
      <c r="AI36" s="127"/>
      <c r="AJ36" s="127"/>
      <c r="AK36" s="194">
        <f t="shared" si="51"/>
        <v>0</v>
      </c>
      <c r="AL36" s="127"/>
      <c r="AM36" s="127"/>
      <c r="AN36" s="127"/>
      <c r="AO36" s="194">
        <f t="shared" si="52"/>
        <v>0</v>
      </c>
      <c r="AP36" s="127"/>
      <c r="AQ36" s="127"/>
      <c r="AR36" s="127"/>
      <c r="AS36" s="194">
        <f t="shared" si="53"/>
        <v>0</v>
      </c>
      <c r="AT36" s="127"/>
      <c r="AU36" s="127"/>
      <c r="AV36" s="127"/>
      <c r="AW36" s="194">
        <f t="shared" si="54"/>
        <v>0</v>
      </c>
      <c r="AX36" s="127"/>
      <c r="AY36" s="127"/>
      <c r="AZ36" s="127"/>
      <c r="BA36" s="194">
        <f t="shared" si="55"/>
        <v>0</v>
      </c>
      <c r="BB36" s="127"/>
      <c r="BC36" s="127"/>
      <c r="BD36" s="127"/>
      <c r="BE36" s="194">
        <f t="shared" si="56"/>
        <v>0</v>
      </c>
      <c r="BF36" s="127">
        <f>AVERAGE(J36,N36,R36,V36,Z36,AD36,AH36,AL36,AP36,AT36,AX36,BB36)</f>
        <v>0</v>
      </c>
      <c r="BG36" s="127">
        <f t="shared" si="80"/>
        <v>0</v>
      </c>
      <c r="BH36" s="127">
        <f t="shared" si="80"/>
        <v>0</v>
      </c>
      <c r="BI36" s="194">
        <f t="shared" si="81"/>
        <v>0</v>
      </c>
    </row>
    <row r="37" spans="1:61" ht="29.25" customHeight="1" x14ac:dyDescent="0.25">
      <c r="A37" s="477"/>
      <c r="B37" s="487"/>
      <c r="C37" s="477"/>
      <c r="D37" s="484"/>
      <c r="E37" s="384"/>
      <c r="F37" s="391"/>
      <c r="G37" s="348"/>
      <c r="H37" s="472"/>
      <c r="I37" s="210" t="s">
        <v>51</v>
      </c>
      <c r="J37" s="179">
        <v>96</v>
      </c>
      <c r="K37" s="179">
        <v>12</v>
      </c>
      <c r="L37" s="179">
        <v>0</v>
      </c>
      <c r="M37" s="194">
        <f t="shared" si="79"/>
        <v>108</v>
      </c>
      <c r="N37" s="208">
        <v>96</v>
      </c>
      <c r="O37" s="208">
        <v>12</v>
      </c>
      <c r="P37" s="208">
        <v>0</v>
      </c>
      <c r="Q37" s="194">
        <f t="shared" si="46"/>
        <v>108</v>
      </c>
      <c r="R37" s="179">
        <v>96</v>
      </c>
      <c r="S37" s="179">
        <v>12</v>
      </c>
      <c r="T37" s="179">
        <v>0</v>
      </c>
      <c r="U37" s="194">
        <f t="shared" si="47"/>
        <v>108</v>
      </c>
      <c r="V37" s="127"/>
      <c r="W37" s="127"/>
      <c r="X37" s="179"/>
      <c r="Y37" s="194">
        <f t="shared" si="48"/>
        <v>0</v>
      </c>
      <c r="Z37" s="127"/>
      <c r="AA37" s="127"/>
      <c r="AB37" s="127"/>
      <c r="AC37" s="194">
        <f t="shared" si="49"/>
        <v>0</v>
      </c>
      <c r="AD37" s="127"/>
      <c r="AE37" s="127"/>
      <c r="AF37" s="127"/>
      <c r="AG37" s="194">
        <f t="shared" si="50"/>
        <v>0</v>
      </c>
      <c r="AH37" s="127"/>
      <c r="AI37" s="127"/>
      <c r="AJ37" s="127"/>
      <c r="AK37" s="194">
        <f t="shared" si="51"/>
        <v>0</v>
      </c>
      <c r="AL37" s="127"/>
      <c r="AM37" s="127"/>
      <c r="AN37" s="127"/>
      <c r="AO37" s="194">
        <f t="shared" si="52"/>
        <v>0</v>
      </c>
      <c r="AP37" s="127"/>
      <c r="AQ37" s="127"/>
      <c r="AR37" s="127"/>
      <c r="AS37" s="194">
        <f t="shared" si="53"/>
        <v>0</v>
      </c>
      <c r="AT37" s="127"/>
      <c r="AU37" s="127"/>
      <c r="AV37" s="127"/>
      <c r="AW37" s="194">
        <f t="shared" si="54"/>
        <v>0</v>
      </c>
      <c r="AX37" s="127"/>
      <c r="AY37" s="127"/>
      <c r="AZ37" s="127"/>
      <c r="BA37" s="194">
        <f t="shared" si="55"/>
        <v>0</v>
      </c>
      <c r="BB37" s="127"/>
      <c r="BC37" s="127"/>
      <c r="BD37" s="127"/>
      <c r="BE37" s="194">
        <f t="shared" si="56"/>
        <v>0</v>
      </c>
      <c r="BF37" s="127">
        <f>AVERAGE(J37,N37,R37,V37,Z37,AD37,AH37,AL37,AP37,AT37,AX37,BB37)</f>
        <v>96</v>
      </c>
      <c r="BG37" s="127">
        <f t="shared" si="80"/>
        <v>12</v>
      </c>
      <c r="BH37" s="127">
        <f t="shared" si="80"/>
        <v>0</v>
      </c>
      <c r="BI37" s="194">
        <f t="shared" si="81"/>
        <v>108</v>
      </c>
    </row>
    <row r="38" spans="1:61" ht="29.25" customHeight="1" x14ac:dyDescent="0.25">
      <c r="A38" s="477"/>
      <c r="B38" s="487"/>
      <c r="C38" s="477"/>
      <c r="D38" s="484"/>
      <c r="E38" s="384"/>
      <c r="F38" s="391"/>
      <c r="G38" s="348"/>
      <c r="H38" s="472"/>
      <c r="I38" s="210" t="s">
        <v>52</v>
      </c>
      <c r="J38" s="179">
        <v>863</v>
      </c>
      <c r="K38" s="179">
        <v>115</v>
      </c>
      <c r="L38" s="179">
        <v>0</v>
      </c>
      <c r="M38" s="194">
        <f t="shared" si="79"/>
        <v>978</v>
      </c>
      <c r="N38" s="208">
        <v>938</v>
      </c>
      <c r="O38" s="208">
        <v>155</v>
      </c>
      <c r="P38" s="208">
        <v>0</v>
      </c>
      <c r="Q38" s="194">
        <f t="shared" si="46"/>
        <v>1093</v>
      </c>
      <c r="R38" s="179">
        <v>960</v>
      </c>
      <c r="S38" s="179">
        <v>163</v>
      </c>
      <c r="T38" s="179">
        <v>0</v>
      </c>
      <c r="U38" s="194">
        <f t="shared" si="47"/>
        <v>1123</v>
      </c>
      <c r="V38" s="127"/>
      <c r="W38" s="127"/>
      <c r="X38" s="179"/>
      <c r="Y38" s="194">
        <f t="shared" si="48"/>
        <v>0</v>
      </c>
      <c r="Z38" s="127"/>
      <c r="AA38" s="127"/>
      <c r="AB38" s="127"/>
      <c r="AC38" s="194">
        <f t="shared" si="49"/>
        <v>0</v>
      </c>
      <c r="AD38" s="127"/>
      <c r="AE38" s="127"/>
      <c r="AF38" s="127"/>
      <c r="AG38" s="194">
        <f t="shared" si="50"/>
        <v>0</v>
      </c>
      <c r="AH38" s="127"/>
      <c r="AI38" s="127"/>
      <c r="AJ38" s="127"/>
      <c r="AK38" s="194">
        <f t="shared" si="51"/>
        <v>0</v>
      </c>
      <c r="AL38" s="127"/>
      <c r="AM38" s="127"/>
      <c r="AN38" s="127"/>
      <c r="AO38" s="194">
        <f t="shared" si="52"/>
        <v>0</v>
      </c>
      <c r="AP38" s="127"/>
      <c r="AQ38" s="127"/>
      <c r="AR38" s="127"/>
      <c r="AS38" s="194">
        <f t="shared" si="53"/>
        <v>0</v>
      </c>
      <c r="AT38" s="127"/>
      <c r="AU38" s="127"/>
      <c r="AV38" s="127"/>
      <c r="AW38" s="194">
        <f t="shared" si="54"/>
        <v>0</v>
      </c>
      <c r="AX38" s="127"/>
      <c r="AY38" s="127"/>
      <c r="AZ38" s="127"/>
      <c r="BA38" s="194">
        <f t="shared" si="55"/>
        <v>0</v>
      </c>
      <c r="BB38" s="127"/>
      <c r="BC38" s="127"/>
      <c r="BD38" s="127"/>
      <c r="BE38" s="194">
        <f t="shared" si="56"/>
        <v>0</v>
      </c>
      <c r="BF38" s="127">
        <f>AVERAGE(J38,N38,R38,V38,Z38,AD38,AH38,AL38,AP38,AT38,AX38,BB38)</f>
        <v>920.33333333333337</v>
      </c>
      <c r="BG38" s="127">
        <f t="shared" ref="BG38:BH38" si="82">AVERAGE(K38,O38,S38,W38,AA38,AE38,AI38,AM38,AQ38,AU38,AY38,BC38)</f>
        <v>144.33333333333334</v>
      </c>
      <c r="BH38" s="127">
        <f t="shared" si="82"/>
        <v>0</v>
      </c>
      <c r="BI38" s="194">
        <f t="shared" si="81"/>
        <v>1064.6666666666667</v>
      </c>
    </row>
    <row r="39" spans="1:61" ht="29.25" customHeight="1" x14ac:dyDescent="0.25">
      <c r="A39" s="477"/>
      <c r="B39" s="487"/>
      <c r="C39" s="477"/>
      <c r="D39" s="484"/>
      <c r="E39" s="384"/>
      <c r="F39" s="391"/>
      <c r="G39" s="348"/>
      <c r="H39" s="471"/>
      <c r="I39" s="213" t="s">
        <v>53</v>
      </c>
      <c r="J39" s="199">
        <f>SUM(J34:J38)</f>
        <v>959</v>
      </c>
      <c r="K39" s="199">
        <f t="shared" ref="K39:L39" si="83">SUM(K34:K38)</f>
        <v>127</v>
      </c>
      <c r="L39" s="199">
        <f t="shared" si="83"/>
        <v>0</v>
      </c>
      <c r="M39" s="194">
        <f>SUM(M34:M38)</f>
        <v>1086</v>
      </c>
      <c r="N39" s="199">
        <f>SUM(N34:N38)</f>
        <v>1034</v>
      </c>
      <c r="O39" s="199">
        <f t="shared" ref="O39:P39" si="84">SUM(O34:O38)</f>
        <v>167</v>
      </c>
      <c r="P39" s="199">
        <f t="shared" si="84"/>
        <v>0</v>
      </c>
      <c r="Q39" s="194">
        <f>SUM(Q34:Q38)</f>
        <v>1201</v>
      </c>
      <c r="R39" s="199">
        <f>SUM(R34:R38)</f>
        <v>1056</v>
      </c>
      <c r="S39" s="199">
        <f t="shared" ref="S39:T39" si="85">SUM(S34:S38)</f>
        <v>175</v>
      </c>
      <c r="T39" s="199">
        <f t="shared" si="85"/>
        <v>0</v>
      </c>
      <c r="U39" s="194">
        <f>SUM(U34:U38)</f>
        <v>1231</v>
      </c>
      <c r="V39" s="199">
        <f>SUM(V34:V38)</f>
        <v>0</v>
      </c>
      <c r="W39" s="199">
        <f t="shared" ref="W39:X39" si="86">SUM(W34:W38)</f>
        <v>0</v>
      </c>
      <c r="X39" s="199">
        <f t="shared" si="86"/>
        <v>0</v>
      </c>
      <c r="Y39" s="194">
        <f>SUM(Y34:Y38)</f>
        <v>0</v>
      </c>
      <c r="Z39" s="199">
        <f>SUM(Z34:Z38)</f>
        <v>0</v>
      </c>
      <c r="AA39" s="199">
        <f t="shared" ref="AA39:AB39" si="87">SUM(AA34:AA38)</f>
        <v>0</v>
      </c>
      <c r="AB39" s="199">
        <f t="shared" si="87"/>
        <v>0</v>
      </c>
      <c r="AC39" s="194">
        <f>SUM(AC34:AC38)</f>
        <v>0</v>
      </c>
      <c r="AD39" s="199">
        <f>SUM(AD34:AD38)</f>
        <v>0</v>
      </c>
      <c r="AE39" s="199">
        <f t="shared" ref="AE39:AF39" si="88">SUM(AE34:AE38)</f>
        <v>0</v>
      </c>
      <c r="AF39" s="199">
        <f t="shared" si="88"/>
        <v>0</v>
      </c>
      <c r="AG39" s="194">
        <f>SUM(AG34:AG38)</f>
        <v>0</v>
      </c>
      <c r="AH39" s="199">
        <f>SUM(AH34:AH38)</f>
        <v>0</v>
      </c>
      <c r="AI39" s="199">
        <f t="shared" ref="AI39:AJ39" si="89">SUM(AI34:AI38)</f>
        <v>0</v>
      </c>
      <c r="AJ39" s="199">
        <f t="shared" si="89"/>
        <v>0</v>
      </c>
      <c r="AK39" s="194">
        <f>SUM(AK34:AK38)</f>
        <v>0</v>
      </c>
      <c r="AL39" s="199">
        <f>SUM(AL34:AL38)</f>
        <v>0</v>
      </c>
      <c r="AM39" s="199">
        <f t="shared" ref="AM39:AN39" si="90">SUM(AM34:AM38)</f>
        <v>0</v>
      </c>
      <c r="AN39" s="199">
        <f t="shared" si="90"/>
        <v>0</v>
      </c>
      <c r="AO39" s="194">
        <f>SUM(AO34:AO38)</f>
        <v>0</v>
      </c>
      <c r="AP39" s="199">
        <f>SUM(AP34:AP38)</f>
        <v>0</v>
      </c>
      <c r="AQ39" s="199">
        <f t="shared" ref="AQ39:AR39" si="91">SUM(AQ34:AQ38)</f>
        <v>0</v>
      </c>
      <c r="AR39" s="199">
        <f t="shared" si="91"/>
        <v>0</v>
      </c>
      <c r="AS39" s="194">
        <f>SUM(AS34:AS38)</f>
        <v>0</v>
      </c>
      <c r="AT39" s="199">
        <f>SUM(AT34:AT38)</f>
        <v>0</v>
      </c>
      <c r="AU39" s="199">
        <f t="shared" ref="AU39:AV39" si="92">SUM(AU34:AU38)</f>
        <v>0</v>
      </c>
      <c r="AV39" s="199">
        <f t="shared" si="92"/>
        <v>0</v>
      </c>
      <c r="AW39" s="194">
        <f>SUM(AW34:AW38)</f>
        <v>0</v>
      </c>
      <c r="AX39" s="199">
        <f>SUM(AX34:AX38)</f>
        <v>0</v>
      </c>
      <c r="AY39" s="199">
        <f t="shared" ref="AY39:AZ39" si="93">SUM(AY34:AY38)</f>
        <v>0</v>
      </c>
      <c r="AZ39" s="199">
        <f t="shared" si="93"/>
        <v>0</v>
      </c>
      <c r="BA39" s="194">
        <f>SUM(BA34:BA38)</f>
        <v>0</v>
      </c>
      <c r="BB39" s="199">
        <f>SUM(BB34:BB38)</f>
        <v>0</v>
      </c>
      <c r="BC39" s="199">
        <f t="shared" ref="BC39:BD39" si="94">SUM(BC34:BC38)</f>
        <v>0</v>
      </c>
      <c r="BD39" s="199">
        <f t="shared" si="94"/>
        <v>0</v>
      </c>
      <c r="BE39" s="194">
        <f>SUM(BE34:BE38)</f>
        <v>0</v>
      </c>
      <c r="BF39" s="103">
        <f>SUM(BF34:BF38)</f>
        <v>1016.3333333333334</v>
      </c>
      <c r="BG39" s="103">
        <f t="shared" ref="BG39" si="95">SUM(BG34:BG38)</f>
        <v>156.33333333333334</v>
      </c>
      <c r="BH39" s="103">
        <f t="shared" ref="BH39" si="96">SUM(BH34:BH38)</f>
        <v>0</v>
      </c>
      <c r="BI39" s="194">
        <f>SUM(BI34:BI38)</f>
        <v>1172.6666666666667</v>
      </c>
    </row>
    <row r="40" spans="1:61" ht="29.25" customHeight="1" x14ac:dyDescent="0.25">
      <c r="A40" s="477"/>
      <c r="B40" s="487"/>
      <c r="C40" s="477"/>
      <c r="D40" s="484"/>
      <c r="E40" s="384"/>
      <c r="F40" s="391"/>
      <c r="G40" s="348"/>
      <c r="H40" s="470" t="s">
        <v>88</v>
      </c>
      <c r="I40" s="210" t="s">
        <v>54</v>
      </c>
      <c r="J40" s="179">
        <v>937</v>
      </c>
      <c r="K40" s="179">
        <v>125</v>
      </c>
      <c r="L40" s="179">
        <v>0</v>
      </c>
      <c r="M40" s="194">
        <f>SUM(J40:L40)</f>
        <v>1062</v>
      </c>
      <c r="N40" s="208">
        <v>1012</v>
      </c>
      <c r="O40" s="208">
        <v>165</v>
      </c>
      <c r="P40" s="208">
        <v>0</v>
      </c>
      <c r="Q40" s="194">
        <f t="shared" si="46"/>
        <v>1177</v>
      </c>
      <c r="R40" s="179">
        <v>1034</v>
      </c>
      <c r="S40" s="179">
        <v>173</v>
      </c>
      <c r="T40" s="179">
        <v>0</v>
      </c>
      <c r="U40" s="194">
        <f t="shared" si="47"/>
        <v>1207</v>
      </c>
      <c r="V40" s="127"/>
      <c r="W40" s="127"/>
      <c r="X40" s="127"/>
      <c r="Y40" s="194">
        <f t="shared" si="48"/>
        <v>0</v>
      </c>
      <c r="Z40" s="127"/>
      <c r="AA40" s="127"/>
      <c r="AB40" s="127"/>
      <c r="AC40" s="194">
        <f t="shared" si="49"/>
        <v>0</v>
      </c>
      <c r="AD40" s="127"/>
      <c r="AE40" s="127"/>
      <c r="AF40" s="127"/>
      <c r="AG40" s="194">
        <f t="shared" si="50"/>
        <v>0</v>
      </c>
      <c r="AH40" s="127"/>
      <c r="AI40" s="127"/>
      <c r="AJ40" s="127"/>
      <c r="AK40" s="194">
        <f t="shared" si="51"/>
        <v>0</v>
      </c>
      <c r="AL40" s="127"/>
      <c r="AM40" s="127"/>
      <c r="AN40" s="127"/>
      <c r="AO40" s="194">
        <f t="shared" si="52"/>
        <v>0</v>
      </c>
      <c r="AP40" s="127"/>
      <c r="AQ40" s="127"/>
      <c r="AR40" s="127"/>
      <c r="AS40" s="194">
        <f t="shared" si="53"/>
        <v>0</v>
      </c>
      <c r="AT40" s="127"/>
      <c r="AU40" s="127"/>
      <c r="AV40" s="127"/>
      <c r="AW40" s="194">
        <f t="shared" si="54"/>
        <v>0</v>
      </c>
      <c r="AX40" s="127"/>
      <c r="AY40" s="127"/>
      <c r="AZ40" s="127"/>
      <c r="BA40" s="194">
        <f t="shared" si="55"/>
        <v>0</v>
      </c>
      <c r="BB40" s="127"/>
      <c r="BC40" s="127"/>
      <c r="BD40" s="127"/>
      <c r="BE40" s="194">
        <f t="shared" si="56"/>
        <v>0</v>
      </c>
      <c r="BF40" s="127">
        <f>AVERAGE(J40,N40,R40,V40,Z40,AD40,AH40,AL40,AP40,AT40,AX40,BB40)</f>
        <v>994.33333333333337</v>
      </c>
      <c r="BG40" s="127">
        <f t="shared" ref="BG40:BH43" si="97">AVERAGE(K40,O40,S40,W40,AA40,AE40,AI40,AM40,AQ40,AU40,AY40,BC40)</f>
        <v>154.33333333333334</v>
      </c>
      <c r="BH40" s="127">
        <f t="shared" si="97"/>
        <v>0</v>
      </c>
      <c r="BI40" s="194">
        <f t="shared" ref="BI40:BI43" si="98">SUM(BF40:BH40)</f>
        <v>1148.6666666666667</v>
      </c>
    </row>
    <row r="41" spans="1:61" ht="29.25" customHeight="1" x14ac:dyDescent="0.25">
      <c r="A41" s="477"/>
      <c r="B41" s="487"/>
      <c r="C41" s="477"/>
      <c r="D41" s="484"/>
      <c r="E41" s="384"/>
      <c r="F41" s="391"/>
      <c r="G41" s="348"/>
      <c r="H41" s="471"/>
      <c r="I41" s="210" t="s">
        <v>55</v>
      </c>
      <c r="J41" s="179">
        <v>22</v>
      </c>
      <c r="K41" s="179">
        <v>2</v>
      </c>
      <c r="L41" s="179">
        <v>0</v>
      </c>
      <c r="M41" s="194">
        <f t="shared" ref="M41:M43" si="99">SUM(J41:L41)</f>
        <v>24</v>
      </c>
      <c r="N41" s="208">
        <v>22</v>
      </c>
      <c r="O41" s="208">
        <v>2</v>
      </c>
      <c r="P41" s="208">
        <v>0</v>
      </c>
      <c r="Q41" s="194">
        <f t="shared" si="46"/>
        <v>24</v>
      </c>
      <c r="R41" s="179">
        <v>22</v>
      </c>
      <c r="S41" s="179">
        <v>2</v>
      </c>
      <c r="T41" s="179">
        <v>0</v>
      </c>
      <c r="U41" s="194">
        <f t="shared" si="47"/>
        <v>24</v>
      </c>
      <c r="V41" s="127"/>
      <c r="W41" s="127"/>
      <c r="X41" s="127"/>
      <c r="Y41" s="194">
        <f t="shared" si="48"/>
        <v>0</v>
      </c>
      <c r="Z41" s="127"/>
      <c r="AA41" s="127"/>
      <c r="AB41" s="127"/>
      <c r="AC41" s="194">
        <f t="shared" si="49"/>
        <v>0</v>
      </c>
      <c r="AD41" s="127"/>
      <c r="AE41" s="127"/>
      <c r="AF41" s="127"/>
      <c r="AG41" s="194">
        <f t="shared" si="50"/>
        <v>0</v>
      </c>
      <c r="AH41" s="127"/>
      <c r="AI41" s="127"/>
      <c r="AJ41" s="127"/>
      <c r="AK41" s="194">
        <f t="shared" si="51"/>
        <v>0</v>
      </c>
      <c r="AL41" s="127"/>
      <c r="AM41" s="127"/>
      <c r="AN41" s="127"/>
      <c r="AO41" s="194">
        <f t="shared" si="52"/>
        <v>0</v>
      </c>
      <c r="AP41" s="127"/>
      <c r="AQ41" s="127"/>
      <c r="AR41" s="127"/>
      <c r="AS41" s="194">
        <f t="shared" si="53"/>
        <v>0</v>
      </c>
      <c r="AT41" s="127"/>
      <c r="AU41" s="127"/>
      <c r="AV41" s="127"/>
      <c r="AW41" s="194">
        <f t="shared" si="54"/>
        <v>0</v>
      </c>
      <c r="AX41" s="127"/>
      <c r="AY41" s="127"/>
      <c r="AZ41" s="127"/>
      <c r="BA41" s="194">
        <f t="shared" si="55"/>
        <v>0</v>
      </c>
      <c r="BB41" s="127"/>
      <c r="BC41" s="127"/>
      <c r="BD41" s="127"/>
      <c r="BE41" s="194">
        <f t="shared" si="56"/>
        <v>0</v>
      </c>
      <c r="BF41" s="127">
        <f>AVERAGE(J41,N41,R41,V41,Z41,AD41,AH41,AL41,AP41,AT41,AX41,BB41)</f>
        <v>22</v>
      </c>
      <c r="BG41" s="127">
        <f t="shared" si="97"/>
        <v>2</v>
      </c>
      <c r="BH41" s="127">
        <f t="shared" si="97"/>
        <v>0</v>
      </c>
      <c r="BI41" s="194">
        <f t="shared" si="98"/>
        <v>24</v>
      </c>
    </row>
    <row r="42" spans="1:61" ht="29.25" customHeight="1" x14ac:dyDescent="0.25">
      <c r="A42" s="477"/>
      <c r="B42" s="487"/>
      <c r="C42" s="477"/>
      <c r="D42" s="484"/>
      <c r="E42" s="384"/>
      <c r="F42" s="391"/>
      <c r="G42" s="348"/>
      <c r="H42" s="470" t="s">
        <v>60</v>
      </c>
      <c r="I42" s="210" t="s">
        <v>56</v>
      </c>
      <c r="J42" s="179">
        <v>223</v>
      </c>
      <c r="K42" s="179">
        <v>50</v>
      </c>
      <c r="L42" s="179">
        <v>0</v>
      </c>
      <c r="M42" s="194">
        <f t="shared" si="99"/>
        <v>273</v>
      </c>
      <c r="N42" s="208">
        <v>227</v>
      </c>
      <c r="O42" s="208">
        <v>63</v>
      </c>
      <c r="P42" s="208">
        <v>0</v>
      </c>
      <c r="Q42" s="194">
        <f t="shared" si="46"/>
        <v>290</v>
      </c>
      <c r="R42" s="179">
        <v>227</v>
      </c>
      <c r="S42" s="179">
        <v>63</v>
      </c>
      <c r="T42" s="179">
        <v>0</v>
      </c>
      <c r="U42" s="194">
        <f t="shared" si="47"/>
        <v>290</v>
      </c>
      <c r="V42" s="127"/>
      <c r="W42" s="127"/>
      <c r="X42" s="127"/>
      <c r="Y42" s="194">
        <f t="shared" si="48"/>
        <v>0</v>
      </c>
      <c r="Z42" s="127"/>
      <c r="AA42" s="127"/>
      <c r="AB42" s="127"/>
      <c r="AC42" s="194">
        <f t="shared" si="49"/>
        <v>0</v>
      </c>
      <c r="AD42" s="127"/>
      <c r="AE42" s="127"/>
      <c r="AF42" s="127"/>
      <c r="AG42" s="194">
        <f t="shared" si="50"/>
        <v>0</v>
      </c>
      <c r="AH42" s="127"/>
      <c r="AI42" s="127"/>
      <c r="AJ42" s="127"/>
      <c r="AK42" s="194">
        <f t="shared" si="51"/>
        <v>0</v>
      </c>
      <c r="AL42" s="127"/>
      <c r="AM42" s="127"/>
      <c r="AN42" s="127"/>
      <c r="AO42" s="194">
        <f t="shared" si="52"/>
        <v>0</v>
      </c>
      <c r="AP42" s="127"/>
      <c r="AQ42" s="127"/>
      <c r="AR42" s="127"/>
      <c r="AS42" s="194">
        <f t="shared" si="53"/>
        <v>0</v>
      </c>
      <c r="AT42" s="127"/>
      <c r="AU42" s="127"/>
      <c r="AV42" s="127"/>
      <c r="AW42" s="194">
        <f t="shared" si="54"/>
        <v>0</v>
      </c>
      <c r="AX42" s="127"/>
      <c r="AY42" s="127"/>
      <c r="AZ42" s="127"/>
      <c r="BA42" s="194">
        <f t="shared" si="55"/>
        <v>0</v>
      </c>
      <c r="BB42" s="127"/>
      <c r="BC42" s="127"/>
      <c r="BD42" s="127"/>
      <c r="BE42" s="194">
        <f t="shared" si="56"/>
        <v>0</v>
      </c>
      <c r="BF42" s="127">
        <f>AVERAGE(J42,N42,R42,V42,Z42,AD42,AH42,AL42,AP42,AT42,AX42,BB42)</f>
        <v>225.66666666666666</v>
      </c>
      <c r="BG42" s="127">
        <f t="shared" si="97"/>
        <v>58.666666666666664</v>
      </c>
      <c r="BH42" s="127">
        <f t="shared" si="97"/>
        <v>0</v>
      </c>
      <c r="BI42" s="194">
        <f t="shared" si="98"/>
        <v>284.33333333333331</v>
      </c>
    </row>
    <row r="43" spans="1:61" ht="29.25" customHeight="1" thickBot="1" x14ac:dyDescent="0.3">
      <c r="A43" s="478"/>
      <c r="B43" s="488"/>
      <c r="C43" s="478"/>
      <c r="D43" s="485"/>
      <c r="E43" s="385"/>
      <c r="F43" s="392"/>
      <c r="G43" s="357"/>
      <c r="H43" s="482"/>
      <c r="I43" s="214" t="s">
        <v>57</v>
      </c>
      <c r="J43" s="180">
        <v>154</v>
      </c>
      <c r="K43" s="180">
        <v>21</v>
      </c>
      <c r="L43" s="180">
        <v>0</v>
      </c>
      <c r="M43" s="206">
        <f t="shared" si="99"/>
        <v>175</v>
      </c>
      <c r="N43" s="209">
        <v>154</v>
      </c>
      <c r="O43" s="209">
        <v>21</v>
      </c>
      <c r="P43" s="209">
        <v>0</v>
      </c>
      <c r="Q43" s="206">
        <f t="shared" si="46"/>
        <v>175</v>
      </c>
      <c r="R43" s="180">
        <v>170</v>
      </c>
      <c r="S43" s="180">
        <v>13</v>
      </c>
      <c r="T43" s="180">
        <v>0</v>
      </c>
      <c r="U43" s="206">
        <f t="shared" si="47"/>
        <v>183</v>
      </c>
      <c r="V43" s="128"/>
      <c r="W43" s="128"/>
      <c r="X43" s="128"/>
      <c r="Y43" s="206">
        <f t="shared" si="48"/>
        <v>0</v>
      </c>
      <c r="Z43" s="128"/>
      <c r="AA43" s="128"/>
      <c r="AB43" s="128"/>
      <c r="AC43" s="206">
        <f t="shared" si="49"/>
        <v>0</v>
      </c>
      <c r="AD43" s="128"/>
      <c r="AE43" s="128"/>
      <c r="AF43" s="128"/>
      <c r="AG43" s="206">
        <f t="shared" si="50"/>
        <v>0</v>
      </c>
      <c r="AH43" s="128"/>
      <c r="AI43" s="128"/>
      <c r="AJ43" s="128"/>
      <c r="AK43" s="206">
        <f t="shared" si="51"/>
        <v>0</v>
      </c>
      <c r="AL43" s="128"/>
      <c r="AM43" s="128"/>
      <c r="AN43" s="128"/>
      <c r="AO43" s="206">
        <f t="shared" si="52"/>
        <v>0</v>
      </c>
      <c r="AP43" s="128"/>
      <c r="AQ43" s="128"/>
      <c r="AR43" s="128"/>
      <c r="AS43" s="206">
        <f t="shared" si="53"/>
        <v>0</v>
      </c>
      <c r="AT43" s="128"/>
      <c r="AU43" s="128"/>
      <c r="AV43" s="128"/>
      <c r="AW43" s="206">
        <f t="shared" si="54"/>
        <v>0</v>
      </c>
      <c r="AX43" s="128"/>
      <c r="AY43" s="128"/>
      <c r="AZ43" s="128"/>
      <c r="BA43" s="206">
        <f t="shared" si="55"/>
        <v>0</v>
      </c>
      <c r="BB43" s="128"/>
      <c r="BC43" s="128"/>
      <c r="BD43" s="128"/>
      <c r="BE43" s="206">
        <f t="shared" si="56"/>
        <v>0</v>
      </c>
      <c r="BF43" s="128">
        <f>AVERAGE(J43,N43,R43,V43,Z43,AD43,AH43,AL43,AP43,AT43,AX43,BB43)</f>
        <v>159.33333333333334</v>
      </c>
      <c r="BG43" s="128">
        <f t="shared" si="97"/>
        <v>18.333333333333332</v>
      </c>
      <c r="BH43" s="128">
        <f t="shared" si="97"/>
        <v>0</v>
      </c>
      <c r="BI43" s="206">
        <f t="shared" si="98"/>
        <v>177.66666666666669</v>
      </c>
    </row>
    <row r="44" spans="1:61" x14ac:dyDescent="0.25">
      <c r="H44" s="215"/>
      <c r="I44" s="215"/>
    </row>
    <row r="45" spans="1:61" x14ac:dyDescent="0.25">
      <c r="H45" s="215"/>
      <c r="I45" s="215"/>
    </row>
    <row r="46" spans="1:61" x14ac:dyDescent="0.25">
      <c r="H46" s="215"/>
      <c r="I46" s="215"/>
    </row>
    <row r="47" spans="1:61" x14ac:dyDescent="0.25">
      <c r="H47" s="215"/>
      <c r="I47" s="215"/>
    </row>
    <row r="48" spans="1:61" x14ac:dyDescent="0.25">
      <c r="H48" s="215"/>
      <c r="I48" s="215"/>
    </row>
    <row r="49" spans="8:9" x14ac:dyDescent="0.25">
      <c r="H49" s="215"/>
      <c r="I49" s="215"/>
    </row>
    <row r="50" spans="8:9" x14ac:dyDescent="0.25">
      <c r="H50" s="215"/>
      <c r="I50" s="215"/>
    </row>
    <row r="51" spans="8:9" x14ac:dyDescent="0.25">
      <c r="H51" s="215"/>
      <c r="I51" s="215"/>
    </row>
    <row r="52" spans="8:9" x14ac:dyDescent="0.25">
      <c r="H52" s="215"/>
      <c r="I52" s="215"/>
    </row>
    <row r="53" spans="8:9" x14ac:dyDescent="0.25">
      <c r="H53" s="215"/>
      <c r="I53" s="215"/>
    </row>
    <row r="54" spans="8:9" x14ac:dyDescent="0.25">
      <c r="H54" s="215"/>
      <c r="I54" s="215"/>
    </row>
    <row r="55" spans="8:9" x14ac:dyDescent="0.25">
      <c r="H55" s="215"/>
      <c r="I55" s="215"/>
    </row>
    <row r="56" spans="8:9" x14ac:dyDescent="0.25">
      <c r="H56" s="215"/>
      <c r="I56" s="215"/>
    </row>
    <row r="57" spans="8:9" x14ac:dyDescent="0.25">
      <c r="H57" s="215"/>
      <c r="I57" s="215"/>
    </row>
    <row r="58" spans="8:9" x14ac:dyDescent="0.25">
      <c r="H58" s="215"/>
      <c r="I58" s="215"/>
    </row>
    <row r="59" spans="8:9" x14ac:dyDescent="0.25">
      <c r="H59" s="215"/>
      <c r="I59" s="215"/>
    </row>
    <row r="60" spans="8:9" x14ac:dyDescent="0.25">
      <c r="H60" s="215"/>
      <c r="I60" s="215"/>
    </row>
    <row r="61" spans="8:9" x14ac:dyDescent="0.25">
      <c r="H61" s="215"/>
      <c r="I61" s="215"/>
    </row>
    <row r="62" spans="8:9" x14ac:dyDescent="0.25">
      <c r="H62" s="215"/>
      <c r="I62" s="215"/>
    </row>
    <row r="63" spans="8:9" x14ac:dyDescent="0.25">
      <c r="H63" s="215"/>
      <c r="I63" s="215"/>
    </row>
    <row r="64" spans="8:9" x14ac:dyDescent="0.25">
      <c r="H64" s="215"/>
      <c r="I64" s="215"/>
    </row>
    <row r="65" spans="8:9" x14ac:dyDescent="0.25">
      <c r="H65" s="215"/>
      <c r="I65" s="215"/>
    </row>
    <row r="66" spans="8:9" x14ac:dyDescent="0.25">
      <c r="H66" s="215"/>
      <c r="I66" s="215"/>
    </row>
    <row r="67" spans="8:9" x14ac:dyDescent="0.25">
      <c r="H67" s="215"/>
      <c r="I67" s="215"/>
    </row>
    <row r="68" spans="8:9" x14ac:dyDescent="0.25">
      <c r="H68" s="215"/>
      <c r="I68" s="215"/>
    </row>
    <row r="69" spans="8:9" x14ac:dyDescent="0.25">
      <c r="H69" s="215"/>
      <c r="I69" s="215"/>
    </row>
    <row r="70" spans="8:9" x14ac:dyDescent="0.25">
      <c r="H70" s="215"/>
      <c r="I70" s="215"/>
    </row>
    <row r="71" spans="8:9" x14ac:dyDescent="0.25">
      <c r="H71" s="215"/>
      <c r="I71" s="215"/>
    </row>
    <row r="72" spans="8:9" x14ac:dyDescent="0.25">
      <c r="H72" s="215"/>
      <c r="I72" s="215"/>
    </row>
    <row r="73" spans="8:9" x14ac:dyDescent="0.25">
      <c r="H73" s="215"/>
      <c r="I73" s="215"/>
    </row>
    <row r="74" spans="8:9" x14ac:dyDescent="0.25">
      <c r="H74" s="215"/>
      <c r="I74" s="215"/>
    </row>
    <row r="75" spans="8:9" x14ac:dyDescent="0.25">
      <c r="H75" s="215"/>
      <c r="I75" s="215"/>
    </row>
    <row r="76" spans="8:9" x14ac:dyDescent="0.25">
      <c r="H76" s="215"/>
      <c r="I76" s="215"/>
    </row>
    <row r="77" spans="8:9" x14ac:dyDescent="0.25">
      <c r="H77" s="215"/>
      <c r="I77" s="215"/>
    </row>
    <row r="78" spans="8:9" x14ac:dyDescent="0.25">
      <c r="H78" s="215"/>
      <c r="I78" s="215"/>
    </row>
    <row r="79" spans="8:9" x14ac:dyDescent="0.25">
      <c r="H79" s="215"/>
      <c r="I79" s="215"/>
    </row>
    <row r="80" spans="8:9" x14ac:dyDescent="0.25">
      <c r="H80" s="215"/>
      <c r="I80" s="215"/>
    </row>
    <row r="81" spans="8:9" x14ac:dyDescent="0.25">
      <c r="H81" s="215"/>
      <c r="I81" s="215"/>
    </row>
    <row r="82" spans="8:9" x14ac:dyDescent="0.25">
      <c r="H82" s="215"/>
      <c r="I82" s="215"/>
    </row>
    <row r="83" spans="8:9" x14ac:dyDescent="0.25">
      <c r="H83" s="215"/>
      <c r="I83" s="215"/>
    </row>
    <row r="84" spans="8:9" x14ac:dyDescent="0.25">
      <c r="H84" s="215"/>
      <c r="I84" s="215"/>
    </row>
    <row r="85" spans="8:9" x14ac:dyDescent="0.25">
      <c r="H85" s="215"/>
      <c r="I85" s="215"/>
    </row>
    <row r="86" spans="8:9" x14ac:dyDescent="0.25">
      <c r="H86" s="215"/>
      <c r="I86" s="215"/>
    </row>
    <row r="87" spans="8:9" x14ac:dyDescent="0.25">
      <c r="H87" s="215"/>
      <c r="I87" s="215"/>
    </row>
    <row r="88" spans="8:9" x14ac:dyDescent="0.25">
      <c r="H88" s="215"/>
      <c r="I88" s="215"/>
    </row>
    <row r="89" spans="8:9" x14ac:dyDescent="0.25">
      <c r="H89" s="215"/>
      <c r="I89" s="215"/>
    </row>
    <row r="90" spans="8:9" x14ac:dyDescent="0.25">
      <c r="H90" s="215"/>
      <c r="I90" s="215"/>
    </row>
    <row r="91" spans="8:9" x14ac:dyDescent="0.25">
      <c r="H91" s="215"/>
      <c r="I91" s="215"/>
    </row>
    <row r="92" spans="8:9" x14ac:dyDescent="0.25">
      <c r="H92" s="215"/>
      <c r="I92" s="215"/>
    </row>
    <row r="93" spans="8:9" x14ac:dyDescent="0.25">
      <c r="H93" s="215"/>
      <c r="I93" s="215"/>
    </row>
    <row r="94" spans="8:9" x14ac:dyDescent="0.25">
      <c r="H94" s="215"/>
      <c r="I94" s="215"/>
    </row>
    <row r="95" spans="8:9" x14ac:dyDescent="0.25">
      <c r="H95" s="215"/>
      <c r="I95" s="215"/>
    </row>
    <row r="96" spans="8:9" x14ac:dyDescent="0.25">
      <c r="H96" s="215"/>
      <c r="I96" s="215"/>
    </row>
    <row r="97" spans="8:9" x14ac:dyDescent="0.25">
      <c r="H97" s="215"/>
      <c r="I97" s="215"/>
    </row>
    <row r="98" spans="8:9" x14ac:dyDescent="0.25">
      <c r="H98" s="215"/>
      <c r="I98" s="215"/>
    </row>
    <row r="99" spans="8:9" x14ac:dyDescent="0.25">
      <c r="H99" s="215"/>
      <c r="I99" s="215"/>
    </row>
    <row r="100" spans="8:9" x14ac:dyDescent="0.25">
      <c r="H100" s="215"/>
      <c r="I100" s="215"/>
    </row>
    <row r="101" spans="8:9" x14ac:dyDescent="0.25">
      <c r="H101" s="215"/>
      <c r="I101" s="215"/>
    </row>
    <row r="102" spans="8:9" x14ac:dyDescent="0.25">
      <c r="H102" s="215"/>
      <c r="I102" s="215"/>
    </row>
    <row r="103" spans="8:9" x14ac:dyDescent="0.25">
      <c r="H103" s="215"/>
      <c r="I103" s="215"/>
    </row>
    <row r="104" spans="8:9" x14ac:dyDescent="0.25">
      <c r="H104" s="215"/>
      <c r="I104" s="215"/>
    </row>
    <row r="105" spans="8:9" x14ac:dyDescent="0.25">
      <c r="H105" s="215"/>
      <c r="I105" s="215"/>
    </row>
    <row r="106" spans="8:9" x14ac:dyDescent="0.25">
      <c r="H106" s="215"/>
      <c r="I106" s="215"/>
    </row>
    <row r="107" spans="8:9" x14ac:dyDescent="0.25">
      <c r="H107" s="215"/>
      <c r="I107" s="215"/>
    </row>
    <row r="108" spans="8:9" x14ac:dyDescent="0.25">
      <c r="H108" s="215"/>
      <c r="I108" s="215"/>
    </row>
    <row r="109" spans="8:9" x14ac:dyDescent="0.25">
      <c r="H109" s="215"/>
      <c r="I109" s="215"/>
    </row>
    <row r="110" spans="8:9" x14ac:dyDescent="0.25">
      <c r="H110" s="215"/>
      <c r="I110" s="215"/>
    </row>
    <row r="111" spans="8:9" x14ac:dyDescent="0.25">
      <c r="H111" s="215"/>
      <c r="I111" s="215"/>
    </row>
    <row r="112" spans="8:9" x14ac:dyDescent="0.25">
      <c r="H112" s="215"/>
      <c r="I112" s="215"/>
    </row>
    <row r="113" spans="8:9" x14ac:dyDescent="0.25">
      <c r="H113" s="215"/>
      <c r="I113" s="215"/>
    </row>
    <row r="114" spans="8:9" x14ac:dyDescent="0.25">
      <c r="H114" s="215"/>
      <c r="I114" s="215"/>
    </row>
    <row r="115" spans="8:9" x14ac:dyDescent="0.25">
      <c r="H115" s="215"/>
      <c r="I115" s="215"/>
    </row>
    <row r="116" spans="8:9" x14ac:dyDescent="0.25">
      <c r="H116" s="215"/>
      <c r="I116" s="215"/>
    </row>
    <row r="117" spans="8:9" x14ac:dyDescent="0.25">
      <c r="H117" s="215"/>
      <c r="I117" s="215"/>
    </row>
    <row r="118" spans="8:9" x14ac:dyDescent="0.25">
      <c r="H118" s="215"/>
      <c r="I118" s="215"/>
    </row>
    <row r="119" spans="8:9" x14ac:dyDescent="0.25">
      <c r="H119" s="215"/>
      <c r="I119" s="215"/>
    </row>
    <row r="120" spans="8:9" x14ac:dyDescent="0.25">
      <c r="H120" s="215"/>
      <c r="I120" s="215"/>
    </row>
    <row r="121" spans="8:9" x14ac:dyDescent="0.25">
      <c r="H121" s="215"/>
      <c r="I121" s="215"/>
    </row>
    <row r="122" spans="8:9" x14ac:dyDescent="0.25">
      <c r="H122" s="215"/>
      <c r="I122" s="215"/>
    </row>
    <row r="123" spans="8:9" x14ac:dyDescent="0.25">
      <c r="H123" s="215"/>
      <c r="I123" s="215"/>
    </row>
    <row r="124" spans="8:9" x14ac:dyDescent="0.25">
      <c r="H124" s="215"/>
      <c r="I124" s="215"/>
    </row>
    <row r="125" spans="8:9" x14ac:dyDescent="0.25">
      <c r="H125" s="215"/>
      <c r="I125" s="215"/>
    </row>
    <row r="126" spans="8:9" x14ac:dyDescent="0.25">
      <c r="H126" s="215"/>
      <c r="I126" s="215"/>
    </row>
    <row r="127" spans="8:9" x14ac:dyDescent="0.25">
      <c r="H127" s="215"/>
      <c r="I127" s="215"/>
    </row>
    <row r="128" spans="8:9" x14ac:dyDescent="0.25">
      <c r="H128" s="215"/>
      <c r="I128" s="215"/>
    </row>
    <row r="129" spans="8:62" x14ac:dyDescent="0.25">
      <c r="H129" s="215"/>
      <c r="I129" s="215"/>
    </row>
    <row r="130" spans="8:62" x14ac:dyDescent="0.25">
      <c r="H130" s="215"/>
      <c r="I130" s="215"/>
    </row>
    <row r="131" spans="8:62" x14ac:dyDescent="0.25">
      <c r="H131" s="215"/>
      <c r="I131" s="215"/>
      <c r="M131" s="217">
        <f>SUM(M20:M21)</f>
        <v>0</v>
      </c>
      <c r="Q131" s="217">
        <f>SUM(Q20:Q21)</f>
        <v>1712</v>
      </c>
      <c r="U131" s="217">
        <f>SUM(U20:U21)</f>
        <v>0</v>
      </c>
      <c r="Y131" s="217">
        <f>SUM(Y20:Y21)</f>
        <v>0</v>
      </c>
      <c r="AC131" s="217">
        <f>SUM(AC20:AC21)</f>
        <v>0</v>
      </c>
      <c r="AG131" s="217">
        <f>SUM(AG20:AG21)</f>
        <v>0</v>
      </c>
      <c r="AK131" s="217">
        <f>SUM(AK20:AK21)</f>
        <v>0</v>
      </c>
      <c r="AO131" s="217">
        <f>SUM(AO20:AO21)</f>
        <v>0</v>
      </c>
      <c r="AS131" s="217">
        <f>SUM(AS20:AS21)</f>
        <v>0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1712</v>
      </c>
      <c r="BJ131" s="217"/>
    </row>
    <row r="132" spans="8:62" x14ac:dyDescent="0.25">
      <c r="H132" s="215"/>
      <c r="I132" s="215"/>
      <c r="M132" s="217">
        <f>SUM(M30:M31)</f>
        <v>26</v>
      </c>
      <c r="Q132" s="217">
        <f>SUM(Q30:Q31)</f>
        <v>27</v>
      </c>
      <c r="U132" s="217">
        <f>SUM(U30:U31)</f>
        <v>28</v>
      </c>
      <c r="Y132" s="217">
        <f>SUM(Y30:Y31)</f>
        <v>0</v>
      </c>
      <c r="AC132" s="217">
        <f>SUM(AC30:AC31)</f>
        <v>0</v>
      </c>
      <c r="AG132" s="217">
        <f>SUM(AG30:AG31)</f>
        <v>0</v>
      </c>
      <c r="AK132" s="217">
        <f>SUM(AK30:AK31)</f>
        <v>0</v>
      </c>
      <c r="AO132" s="217">
        <f>SUM(AO30:AO31)</f>
        <v>0</v>
      </c>
      <c r="AS132" s="217">
        <f>SUM(AS30:AS31)</f>
        <v>0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27</v>
      </c>
      <c r="BJ132" s="217"/>
    </row>
    <row r="133" spans="8:62" x14ac:dyDescent="0.25">
      <c r="H133" s="215"/>
      <c r="I133" s="215"/>
      <c r="M133" s="217">
        <f>SUM(M40:M41)</f>
        <v>1086</v>
      </c>
      <c r="Q133" s="217">
        <f>SUM(Q40:Q41)</f>
        <v>1201</v>
      </c>
      <c r="U133" s="217">
        <f>SUM(U40:U41)</f>
        <v>1231</v>
      </c>
      <c r="Y133" s="217">
        <f>SUM(Y40:Y41)</f>
        <v>0</v>
      </c>
      <c r="AC133" s="217">
        <f>SUM(AC40:AC41)</f>
        <v>0</v>
      </c>
      <c r="AG133" s="217">
        <f>SUM(AG40:AG41)</f>
        <v>0</v>
      </c>
      <c r="AK133" s="217">
        <f>SUM(AK40:AK41)</f>
        <v>0</v>
      </c>
      <c r="AO133" s="217">
        <f>SUM(AO40:AO41)</f>
        <v>0</v>
      </c>
      <c r="AS133" s="217">
        <f>SUM(AS40:AS41)</f>
        <v>0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1172.6666666666667</v>
      </c>
      <c r="BJ133" s="217"/>
    </row>
    <row r="134" spans="8:62" x14ac:dyDescent="0.25">
      <c r="H134" s="215"/>
      <c r="I134" s="215"/>
    </row>
    <row r="135" spans="8:62" x14ac:dyDescent="0.25">
      <c r="H135" s="215"/>
      <c r="I135" s="215"/>
    </row>
    <row r="136" spans="8:62" x14ac:dyDescent="0.25">
      <c r="H136" s="215"/>
      <c r="I136" s="215"/>
    </row>
    <row r="137" spans="8:62" x14ac:dyDescent="0.25">
      <c r="H137" s="215"/>
      <c r="I137" s="215"/>
    </row>
    <row r="138" spans="8:62" x14ac:dyDescent="0.25">
      <c r="H138" s="215"/>
      <c r="I138" s="215"/>
    </row>
  </sheetData>
  <sheetProtection password="D19B" sheet="1" objects="1" scenarios="1" formatCells="0" formatColumns="0" formatRows="0"/>
  <protectedRanges>
    <protectedRange sqref="V14:X18 V20:X28 V30:X38 V40:X43" name="Rango1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6" priority="39" operator="notEqual">
      <formula>$M$131</formula>
    </cfRule>
  </conditionalFormatting>
  <conditionalFormatting sqref="M29">
    <cfRule type="cellIs" dxfId="45" priority="38" operator="notEqual">
      <formula>$M$132</formula>
    </cfRule>
  </conditionalFormatting>
  <conditionalFormatting sqref="M39">
    <cfRule type="cellIs" dxfId="44" priority="37" operator="notEqual">
      <formula>$M$133</formula>
    </cfRule>
  </conditionalFormatting>
  <conditionalFormatting sqref="Q19">
    <cfRule type="cellIs" dxfId="43" priority="36" operator="notEqual">
      <formula>$Q$131</formula>
    </cfRule>
  </conditionalFormatting>
  <conditionalFormatting sqref="Q29">
    <cfRule type="cellIs" dxfId="42" priority="35" operator="notEqual">
      <formula>$Q$132</formula>
    </cfRule>
  </conditionalFormatting>
  <conditionalFormatting sqref="Q39">
    <cfRule type="cellIs" dxfId="41" priority="34" operator="notEqual">
      <formula>$Q$133</formula>
    </cfRule>
  </conditionalFormatting>
  <conditionalFormatting sqref="U19">
    <cfRule type="cellIs" dxfId="40" priority="33" operator="notEqual">
      <formula>$U$131</formula>
    </cfRule>
  </conditionalFormatting>
  <conditionalFormatting sqref="U29">
    <cfRule type="cellIs" dxfId="39" priority="32" operator="notEqual">
      <formula>$U$132</formula>
    </cfRule>
  </conditionalFormatting>
  <conditionalFormatting sqref="U39">
    <cfRule type="cellIs" dxfId="38" priority="31" operator="notEqual">
      <formula>$U$133</formula>
    </cfRule>
  </conditionalFormatting>
  <conditionalFormatting sqref="Y19">
    <cfRule type="cellIs" dxfId="37" priority="30" operator="notEqual">
      <formula>$Y$131</formula>
    </cfRule>
  </conditionalFormatting>
  <conditionalFormatting sqref="Y29">
    <cfRule type="cellIs" dxfId="36" priority="29" operator="notEqual">
      <formula>$Y$132</formula>
    </cfRule>
  </conditionalFormatting>
  <conditionalFormatting sqref="Y39">
    <cfRule type="cellIs" dxfId="35" priority="28" operator="notEqual">
      <formula>$Y$133</formula>
    </cfRule>
  </conditionalFormatting>
  <conditionalFormatting sqref="AC19">
    <cfRule type="cellIs" dxfId="34" priority="27" operator="notEqual">
      <formula>$AC$131</formula>
    </cfRule>
  </conditionalFormatting>
  <conditionalFormatting sqref="AC29">
    <cfRule type="cellIs" dxfId="33" priority="26" operator="notEqual">
      <formula>$AC$132</formula>
    </cfRule>
  </conditionalFormatting>
  <conditionalFormatting sqref="AC39">
    <cfRule type="cellIs" dxfId="32" priority="25" operator="notEqual">
      <formula>$AC$133</formula>
    </cfRule>
  </conditionalFormatting>
  <conditionalFormatting sqref="AG19">
    <cfRule type="cellIs" dxfId="31" priority="24" operator="notEqual">
      <formula>$AG$131</formula>
    </cfRule>
  </conditionalFormatting>
  <conditionalFormatting sqref="AG29">
    <cfRule type="cellIs" dxfId="30" priority="23" operator="notEqual">
      <formula>$AG$132</formula>
    </cfRule>
  </conditionalFormatting>
  <conditionalFormatting sqref="AG39">
    <cfRule type="cellIs" dxfId="29" priority="22" operator="notEqual">
      <formula>$AG$133</formula>
    </cfRule>
  </conditionalFormatting>
  <conditionalFormatting sqref="AK19">
    <cfRule type="cellIs" dxfId="28" priority="21" operator="notEqual">
      <formula>$AK$131</formula>
    </cfRule>
  </conditionalFormatting>
  <conditionalFormatting sqref="AK29">
    <cfRule type="cellIs" dxfId="27" priority="20" operator="notEqual">
      <formula>$AK$132</formula>
    </cfRule>
  </conditionalFormatting>
  <conditionalFormatting sqref="AK39">
    <cfRule type="cellIs" dxfId="26" priority="19" operator="notEqual">
      <formula>$AK$133</formula>
    </cfRule>
  </conditionalFormatting>
  <conditionalFormatting sqref="AO19">
    <cfRule type="cellIs" dxfId="25" priority="18" operator="notEqual">
      <formula>$AO$131</formula>
    </cfRule>
  </conditionalFormatting>
  <conditionalFormatting sqref="AO29">
    <cfRule type="cellIs" dxfId="24" priority="17" operator="notEqual">
      <formula>$AO$132</formula>
    </cfRule>
  </conditionalFormatting>
  <conditionalFormatting sqref="AO39">
    <cfRule type="cellIs" dxfId="23" priority="16" operator="notEqual">
      <formula>$AO$133</formula>
    </cfRule>
  </conditionalFormatting>
  <conditionalFormatting sqref="AS19">
    <cfRule type="cellIs" dxfId="22" priority="15" operator="notEqual">
      <formula>$AS$131</formula>
    </cfRule>
  </conditionalFormatting>
  <conditionalFormatting sqref="AS29">
    <cfRule type="cellIs" dxfId="21" priority="14" operator="notEqual">
      <formula>$AS$132</formula>
    </cfRule>
  </conditionalFormatting>
  <conditionalFormatting sqref="AS39">
    <cfRule type="cellIs" dxfId="20" priority="13" operator="notEqual">
      <formula>$AS$133</formula>
    </cfRule>
  </conditionalFormatting>
  <conditionalFormatting sqref="AW19">
    <cfRule type="cellIs" dxfId="19" priority="12" operator="notEqual">
      <formula>$AW$131</formula>
    </cfRule>
  </conditionalFormatting>
  <conditionalFormatting sqref="AW29">
    <cfRule type="cellIs" dxfId="18" priority="11" operator="notEqual">
      <formula>$AW$132</formula>
    </cfRule>
  </conditionalFormatting>
  <conditionalFormatting sqref="AW39">
    <cfRule type="cellIs" dxfId="17" priority="10" operator="notEqual">
      <formula>$AW$133</formula>
    </cfRule>
  </conditionalFormatting>
  <conditionalFormatting sqref="BA19">
    <cfRule type="cellIs" dxfId="16" priority="9" operator="notEqual">
      <formula>$BA$131</formula>
    </cfRule>
  </conditionalFormatting>
  <conditionalFormatting sqref="BA29">
    <cfRule type="cellIs" dxfId="15" priority="8" operator="notEqual">
      <formula>$BA$132</formula>
    </cfRule>
  </conditionalFormatting>
  <conditionalFormatting sqref="BA39">
    <cfRule type="cellIs" dxfId="14" priority="7" operator="notEqual">
      <formula>$BA$133</formula>
    </cfRule>
  </conditionalFormatting>
  <conditionalFormatting sqref="BE19">
    <cfRule type="cellIs" dxfId="13" priority="6" operator="notEqual">
      <formula>$BE$131</formula>
    </cfRule>
  </conditionalFormatting>
  <conditionalFormatting sqref="BE29">
    <cfRule type="cellIs" dxfId="12" priority="5" operator="notEqual">
      <formula>$BE$132</formula>
    </cfRule>
  </conditionalFormatting>
  <conditionalFormatting sqref="BE39">
    <cfRule type="cellIs" dxfId="11" priority="4" operator="notEqual">
      <formula>$BE$133</formula>
    </cfRule>
  </conditionalFormatting>
  <conditionalFormatting sqref="BI19">
    <cfRule type="cellIs" dxfId="10" priority="3" operator="notEqual">
      <formula>$BI$131</formula>
    </cfRule>
  </conditionalFormatting>
  <conditionalFormatting sqref="BI29">
    <cfRule type="cellIs" dxfId="9" priority="2" operator="notEqual">
      <formula>$BI$132</formula>
    </cfRule>
  </conditionalFormatting>
  <conditionalFormatting sqref="BI39">
    <cfRule type="cellIs" dxfId="8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38B"/>
  </sheetPr>
  <dimension ref="A1:M220"/>
  <sheetViews>
    <sheetView workbookViewId="0">
      <selection activeCell="G6" sqref="G6"/>
    </sheetView>
  </sheetViews>
  <sheetFormatPr baseColWidth="10" defaultRowHeight="15" x14ac:dyDescent="0.25"/>
  <sheetData>
    <row r="1" spans="1:13" x14ac:dyDescent="0.25">
      <c r="A1" s="351" t="s">
        <v>71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41" spans="11:11" x14ac:dyDescent="0.25">
      <c r="K41" s="217">
        <f>('PERS MAYORES'!BI19-'PERS MAYORES'!BI22)</f>
        <v>1504</v>
      </c>
    </row>
    <row r="42" spans="11:11" x14ac:dyDescent="0.25">
      <c r="K42" s="215">
        <f>SUM('PERS MAYORES'!BF22:BH22)</f>
        <v>208</v>
      </c>
    </row>
    <row r="57" spans="3:3" x14ac:dyDescent="0.25">
      <c r="C57" s="217">
        <f>('PERS MAYORES'!BI19-'PERS MAYORES'!BI23)</f>
        <v>1712</v>
      </c>
    </row>
    <row r="58" spans="3:3" x14ac:dyDescent="0.25">
      <c r="C58" s="215">
        <f>SUM('PERS MAYORES'!BF23:BH23)</f>
        <v>0</v>
      </c>
    </row>
    <row r="90" spans="1:13" x14ac:dyDescent="0.25">
      <c r="A90" s="351" t="s">
        <v>67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</row>
    <row r="91" spans="1:13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</row>
    <row r="114" spans="10:10" x14ac:dyDescent="0.25">
      <c r="J114" s="217">
        <f>('PERS MAYORES'!BI29-'PERS MAYORES'!BI32)</f>
        <v>5</v>
      </c>
    </row>
    <row r="115" spans="10:10" x14ac:dyDescent="0.25">
      <c r="J115" s="189">
        <f>SUM('PERS MAYORES'!BF32:BH32)</f>
        <v>22</v>
      </c>
    </row>
    <row r="129" spans="3:3" x14ac:dyDescent="0.25">
      <c r="C129" s="217">
        <f>('PERS MAYORES'!BI29-'PERS MAYORES'!BI33)</f>
        <v>27</v>
      </c>
    </row>
    <row r="130" spans="3:3" x14ac:dyDescent="0.25">
      <c r="C130" s="189">
        <f>SUM('PERS MAYORES'!BF33:BH33)</f>
        <v>0</v>
      </c>
    </row>
    <row r="162" spans="1:13" x14ac:dyDescent="0.25">
      <c r="A162" s="351" t="s">
        <v>72</v>
      </c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</row>
    <row r="163" spans="1:13" x14ac:dyDescent="0.25">
      <c r="A163" s="351"/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</row>
    <row r="204" spans="10:10" x14ac:dyDescent="0.25">
      <c r="J204" s="217">
        <f>('PERS MAYORES'!BI39-'PERS MAYORES'!BI42)</f>
        <v>888.33333333333348</v>
      </c>
    </row>
    <row r="205" spans="10:10" x14ac:dyDescent="0.25">
      <c r="J205" s="217">
        <f>SUM('PERS MAYORES'!BF42:BH42)</f>
        <v>284.33333333333331</v>
      </c>
    </row>
    <row r="219" spans="3:3" x14ac:dyDescent="0.25">
      <c r="C219" s="217">
        <f>('PERS MAYORES'!BI39-'PERS MAYORES'!BI43)</f>
        <v>995</v>
      </c>
    </row>
    <row r="220" spans="3:3" x14ac:dyDescent="0.25">
      <c r="C220" s="217">
        <f>SUM('PERS MAYORES'!BF43:BH43)</f>
        <v>177.66666666666669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A7FF"/>
  </sheetPr>
  <dimension ref="A3:V149"/>
  <sheetViews>
    <sheetView topLeftCell="A19" zoomScale="80" zoomScaleNormal="80" workbookViewId="0">
      <selection activeCell="O13" sqref="O13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538" t="s">
        <v>100</v>
      </c>
      <c r="C3" s="538"/>
      <c r="D3" s="538"/>
      <c r="E3" s="538"/>
      <c r="F3" s="538"/>
      <c r="I3" s="538" t="s">
        <v>102</v>
      </c>
      <c r="J3" s="538"/>
      <c r="K3" s="538"/>
      <c r="L3" s="538"/>
      <c r="M3" s="538"/>
    </row>
    <row r="4" spans="2:13" x14ac:dyDescent="0.25">
      <c r="B4" s="232"/>
      <c r="C4" s="231" t="s">
        <v>41</v>
      </c>
      <c r="D4" s="231" t="s">
        <v>42</v>
      </c>
      <c r="E4" s="231" t="s">
        <v>103</v>
      </c>
      <c r="F4" s="231" t="s">
        <v>104</v>
      </c>
      <c r="I4" s="232"/>
      <c r="J4" s="231" t="s">
        <v>41</v>
      </c>
      <c r="K4" s="231" t="s">
        <v>42</v>
      </c>
      <c r="L4" s="231" t="s">
        <v>103</v>
      </c>
      <c r="M4" s="231" t="s">
        <v>104</v>
      </c>
    </row>
    <row r="5" spans="2:13" x14ac:dyDescent="0.25">
      <c r="B5" s="20" t="s">
        <v>98</v>
      </c>
      <c r="C5" s="249">
        <f>(BORDAMOS!BF14)</f>
        <v>0</v>
      </c>
      <c r="D5" s="249">
        <f>(BORDAMOS!BG14)</f>
        <v>0</v>
      </c>
      <c r="E5" s="249">
        <f>(BORDAMOS!BH14)</f>
        <v>0</v>
      </c>
      <c r="F5" s="243">
        <f>(BORDAMOS!BI14)</f>
        <v>0</v>
      </c>
      <c r="I5" s="20" t="s">
        <v>98</v>
      </c>
      <c r="J5" s="252">
        <f>SUM('TRABAJO SOCIAL'!BF14,'TRABAJO SOCIAL'!BF24,'TRABAJO SOCIAL'!BF34,'TRABAJO SOCIAL'!BF54)</f>
        <v>60.666666666666671</v>
      </c>
      <c r="K5" s="252">
        <f>SUM('TRABAJO SOCIAL'!BG14,'TRABAJO SOCIAL'!BG24,'TRABAJO SOCIAL'!BG34,'TRABAJO SOCIAL'!BG54)</f>
        <v>71.333333333333329</v>
      </c>
      <c r="L5" s="252">
        <f>SUM('TRABAJO SOCIAL'!BH14,'TRABAJO SOCIAL'!BH24,'TRABAJO SOCIAL'!BH34,'TRABAJO SOCIAL'!BH54)</f>
        <v>0</v>
      </c>
      <c r="M5" s="240">
        <f>SUM('TRABAJO SOCIAL'!BI14,'TRABAJO SOCIAL'!BI24,'TRABAJO SOCIAL'!BI34,'TRABAJO SOCIAL'!BI54)</f>
        <v>132</v>
      </c>
    </row>
    <row r="6" spans="2:13" x14ac:dyDescent="0.25">
      <c r="B6" s="20" t="s">
        <v>97</v>
      </c>
      <c r="C6" s="249">
        <f>(BORDAMOS!BF15)</f>
        <v>0</v>
      </c>
      <c r="D6" s="249">
        <f>(BORDAMOS!BG15)</f>
        <v>0</v>
      </c>
      <c r="E6" s="249">
        <f>(BORDAMOS!BH15)</f>
        <v>0</v>
      </c>
      <c r="F6" s="243">
        <f>(BORDAMOS!BI15)</f>
        <v>0</v>
      </c>
      <c r="I6" s="20" t="s">
        <v>97</v>
      </c>
      <c r="J6" s="252">
        <f>SUM('TRABAJO SOCIAL'!BF15,'TRABAJO SOCIAL'!BF25,'TRABAJO SOCIAL'!BF35,'TRABAJO SOCIAL'!BF55)</f>
        <v>20.333333333333336</v>
      </c>
      <c r="K6" s="252">
        <f>SUM('TRABAJO SOCIAL'!BG15,'TRABAJO SOCIAL'!BG25,'TRABAJO SOCIAL'!BG35,'TRABAJO SOCIAL'!BG55)</f>
        <v>36</v>
      </c>
      <c r="L6" s="252">
        <f>SUM('TRABAJO SOCIAL'!BH15,'TRABAJO SOCIAL'!BH25,'TRABAJO SOCIAL'!BH35,'TRABAJO SOCIAL'!BH55)</f>
        <v>0</v>
      </c>
      <c r="M6" s="240">
        <f>SUM('TRABAJO SOCIAL'!BI15,'TRABAJO SOCIAL'!BI25,'TRABAJO SOCIAL'!BI35,'TRABAJO SOCIAL'!BI55)</f>
        <v>56.333333333333336</v>
      </c>
    </row>
    <row r="7" spans="2:13" x14ac:dyDescent="0.25">
      <c r="B7" s="20" t="s">
        <v>96</v>
      </c>
      <c r="C7" s="249">
        <f>(BORDAMOS!BF16)</f>
        <v>2</v>
      </c>
      <c r="D7" s="249">
        <f>(BORDAMOS!BG16)</f>
        <v>0</v>
      </c>
      <c r="E7" s="249">
        <f>(BORDAMOS!BH16)</f>
        <v>0</v>
      </c>
      <c r="F7" s="243">
        <f>(BORDAMOS!BI16)</f>
        <v>2</v>
      </c>
      <c r="I7" s="20" t="s">
        <v>96</v>
      </c>
      <c r="J7" s="252">
        <f>SUM('TRABAJO SOCIAL'!BF16,'TRABAJO SOCIAL'!BF26,'TRABAJO SOCIAL'!BF36,'TRABAJO SOCIAL'!BF56)</f>
        <v>41.666666666666671</v>
      </c>
      <c r="K7" s="252">
        <f>SUM('TRABAJO SOCIAL'!BG16,'TRABAJO SOCIAL'!BG26,'TRABAJO SOCIAL'!BG36,'TRABAJO SOCIAL'!BG56)</f>
        <v>46.666666666666664</v>
      </c>
      <c r="L7" s="252">
        <f>SUM('TRABAJO SOCIAL'!BH16,'TRABAJO SOCIAL'!BH26,'TRABAJO SOCIAL'!BH36,'TRABAJO SOCIAL'!BH56)</f>
        <v>0</v>
      </c>
      <c r="M7" s="240">
        <f>SUM('TRABAJO SOCIAL'!BI16,'TRABAJO SOCIAL'!BI26,'TRABAJO SOCIAL'!BI36,'TRABAJO SOCIAL'!BI56)</f>
        <v>88.333333333333343</v>
      </c>
    </row>
    <row r="8" spans="2:13" x14ac:dyDescent="0.25">
      <c r="B8" s="20" t="s">
        <v>95</v>
      </c>
      <c r="C8" s="249">
        <f>(BORDAMOS!BF17)</f>
        <v>38.333333333333336</v>
      </c>
      <c r="D8" s="249">
        <f>(BORDAMOS!BG17)</f>
        <v>0</v>
      </c>
      <c r="E8" s="249">
        <f>(BORDAMOS!BH17)</f>
        <v>0</v>
      </c>
      <c r="F8" s="243">
        <f>(BORDAMOS!BI17)</f>
        <v>38.333333333333336</v>
      </c>
      <c r="I8" s="20" t="s">
        <v>95</v>
      </c>
      <c r="J8" s="252">
        <f>SUM('TRABAJO SOCIAL'!BF17,'TRABAJO SOCIAL'!BF27,'TRABAJO SOCIAL'!BF37,'TRABAJO SOCIAL'!BF57)</f>
        <v>86.666666666666671</v>
      </c>
      <c r="K8" s="252">
        <f>SUM('TRABAJO SOCIAL'!BG17,'TRABAJO SOCIAL'!BG27,'TRABAJO SOCIAL'!BG37,'TRABAJO SOCIAL'!BG57)</f>
        <v>92.666666666666671</v>
      </c>
      <c r="L8" s="252">
        <f>SUM('TRABAJO SOCIAL'!BH17,'TRABAJO SOCIAL'!BH27,'TRABAJO SOCIAL'!BH37,'TRABAJO SOCIAL'!BH57)</f>
        <v>0</v>
      </c>
      <c r="M8" s="240">
        <f>SUM('TRABAJO SOCIAL'!BI17,'TRABAJO SOCIAL'!BI27,'TRABAJO SOCIAL'!BI37,'TRABAJO SOCIAL'!BI57)</f>
        <v>179.33333333333334</v>
      </c>
    </row>
    <row r="9" spans="2:13" ht="15.75" thickBot="1" x14ac:dyDescent="0.3">
      <c r="B9" s="38" t="s">
        <v>106</v>
      </c>
      <c r="C9" s="250">
        <f>(BORDAMOS!BF18)</f>
        <v>8.6666666666666661</v>
      </c>
      <c r="D9" s="250">
        <f>(BORDAMOS!BG18)</f>
        <v>0</v>
      </c>
      <c r="E9" s="250">
        <f>(BORDAMOS!BH18)</f>
        <v>0</v>
      </c>
      <c r="F9" s="244">
        <f>(BORDAMOS!BI18)</f>
        <v>8.6666666666666661</v>
      </c>
      <c r="I9" s="38" t="s">
        <v>106</v>
      </c>
      <c r="J9" s="253">
        <f>SUM('TRABAJO SOCIAL'!BF18,'TRABAJO SOCIAL'!BF28,'TRABAJO SOCIAL'!BF38,'TRABAJO SOCIAL'!BF58)</f>
        <v>124.33333333333333</v>
      </c>
      <c r="K9" s="253">
        <f>SUM('TRABAJO SOCIAL'!BG18,'TRABAJO SOCIAL'!BG28,'TRABAJO SOCIAL'!BG38,'TRABAJO SOCIAL'!BG58)</f>
        <v>86.333333333333329</v>
      </c>
      <c r="L9" s="253">
        <f>SUM('TRABAJO SOCIAL'!BH18,'TRABAJO SOCIAL'!BH28,'TRABAJO SOCIAL'!BH38,'TRABAJO SOCIAL'!BH58)</f>
        <v>0</v>
      </c>
      <c r="M9" s="241">
        <f>SUM('TRABAJO SOCIAL'!BI18,'TRABAJO SOCIAL'!BI28,'TRABAJO SOCIAL'!BI38,'TRABAJO SOCIAL'!BI58)</f>
        <v>210.66666666666666</v>
      </c>
    </row>
    <row r="10" spans="2:13" ht="15.75" thickBot="1" x14ac:dyDescent="0.3">
      <c r="B10" s="233" t="s">
        <v>43</v>
      </c>
      <c r="C10" s="247">
        <f>(BORDAMOS!BF19)</f>
        <v>49</v>
      </c>
      <c r="D10" s="247">
        <f>(BORDAMOS!BG19)</f>
        <v>0</v>
      </c>
      <c r="E10" s="247">
        <f>(BORDAMOS!BH19)</f>
        <v>0</v>
      </c>
      <c r="F10" s="245">
        <f>(BORDAMOS!BI19)</f>
        <v>49</v>
      </c>
      <c r="I10" s="233" t="s">
        <v>43</v>
      </c>
      <c r="J10" s="238">
        <f>SUM('TRABAJO SOCIAL'!BF19,'TRABAJO SOCIAL'!BF29,'TRABAJO SOCIAL'!BF39,'TRABAJO SOCIAL'!BF59)</f>
        <v>333.66666666666669</v>
      </c>
      <c r="K10" s="238">
        <f>SUM('TRABAJO SOCIAL'!BG19,'TRABAJO SOCIAL'!BG29,'TRABAJO SOCIAL'!BG39,'TRABAJO SOCIAL'!BG59)</f>
        <v>333</v>
      </c>
      <c r="L10" s="238">
        <f>SUM('TRABAJO SOCIAL'!BH19,'TRABAJO SOCIAL'!BH29,'TRABAJO SOCIAL'!BH39,'TRABAJO SOCIAL'!BH59)</f>
        <v>0</v>
      </c>
      <c r="M10" s="239">
        <f>SUM('TRABAJO SOCIAL'!BI19,'TRABAJO SOCIAL'!BI29,'TRABAJO SOCIAL'!BI39,'TRABAJO SOCIAL'!BI59)</f>
        <v>666.66666666666674</v>
      </c>
    </row>
    <row r="11" spans="2:13" x14ac:dyDescent="0.25">
      <c r="B11" s="45" t="s">
        <v>54</v>
      </c>
      <c r="C11" s="251">
        <f>(BORDAMOS!BF20)</f>
        <v>27.666666666666668</v>
      </c>
      <c r="D11" s="251">
        <f>(BORDAMOS!BG20)</f>
        <v>0</v>
      </c>
      <c r="E11" s="251">
        <f>(BORDAMOS!BH20)</f>
        <v>0</v>
      </c>
      <c r="F11" s="246">
        <f>(BORDAMOS!BI20)</f>
        <v>27.666666666666668</v>
      </c>
      <c r="I11" s="234" t="s">
        <v>54</v>
      </c>
      <c r="J11" s="254">
        <f>SUM('TRABAJO SOCIAL'!BF20,'TRABAJO SOCIAL'!BF30,'TRABAJO SOCIAL'!BF40,'TRABAJO SOCIAL'!BF60)</f>
        <v>292.33333333333331</v>
      </c>
      <c r="K11" s="254">
        <f>SUM('TRABAJO SOCIAL'!BG20,'TRABAJO SOCIAL'!BG30,'TRABAJO SOCIAL'!BG40,'TRABAJO SOCIAL'!BG60)</f>
        <v>296.33333333333331</v>
      </c>
      <c r="L11" s="254">
        <f>SUM('TRABAJO SOCIAL'!BH20,'TRABAJO SOCIAL'!BH30,'TRABAJO SOCIAL'!BH40,'TRABAJO SOCIAL'!BH60)</f>
        <v>0</v>
      </c>
      <c r="M11" s="242">
        <f>SUM('TRABAJO SOCIAL'!BI20,'TRABAJO SOCIAL'!BI30,'TRABAJO SOCIAL'!BI40,'TRABAJO SOCIAL'!BI60)</f>
        <v>588.66666666666663</v>
      </c>
    </row>
    <row r="12" spans="2:13" x14ac:dyDescent="0.25">
      <c r="B12" s="20" t="s">
        <v>55</v>
      </c>
      <c r="C12" s="249">
        <f>(BORDAMOS!BF21)</f>
        <v>21.333333333333332</v>
      </c>
      <c r="D12" s="249">
        <f>(BORDAMOS!BG21)</f>
        <v>0</v>
      </c>
      <c r="E12" s="249">
        <f>(BORDAMOS!BH21)</f>
        <v>0</v>
      </c>
      <c r="F12" s="243">
        <f>(BORDAMOS!BI21)</f>
        <v>21.333333333333332</v>
      </c>
      <c r="I12" s="230" t="s">
        <v>55</v>
      </c>
      <c r="J12" s="252">
        <f>SUM('TRABAJO SOCIAL'!BF21,'TRABAJO SOCIAL'!BF31,'TRABAJO SOCIAL'!BF41,'TRABAJO SOCIAL'!BF61)</f>
        <v>41.333333333333329</v>
      </c>
      <c r="K12" s="252">
        <f>SUM('TRABAJO SOCIAL'!BG21,'TRABAJO SOCIAL'!BG31,'TRABAJO SOCIAL'!BG41,'TRABAJO SOCIAL'!BG61)</f>
        <v>36.666666666666664</v>
      </c>
      <c r="L12" s="252">
        <f>SUM('TRABAJO SOCIAL'!BH21,'TRABAJO SOCIAL'!BH31,'TRABAJO SOCIAL'!BH41,'TRABAJO SOCIAL'!BH61)</f>
        <v>0</v>
      </c>
      <c r="M12" s="240">
        <f>SUM('TRABAJO SOCIAL'!BI21,'TRABAJO SOCIAL'!BI31,'TRABAJO SOCIAL'!BI41,'TRABAJO SOCIAL'!BI61)</f>
        <v>78</v>
      </c>
    </row>
    <row r="13" spans="2:13" ht="15" customHeight="1" x14ac:dyDescent="0.25">
      <c r="B13" s="20" t="s">
        <v>56</v>
      </c>
      <c r="C13" s="249">
        <f>(BORDAMOS!BF22)</f>
        <v>6</v>
      </c>
      <c r="D13" s="249">
        <f>(BORDAMOS!BG22)</f>
        <v>0</v>
      </c>
      <c r="E13" s="249">
        <f>(BORDAMOS!BH22)</f>
        <v>0</v>
      </c>
      <c r="F13" s="243">
        <f>(BORDAMOS!BI22)</f>
        <v>6</v>
      </c>
      <c r="I13" s="230" t="s">
        <v>56</v>
      </c>
      <c r="J13" s="252">
        <f>SUM('TRABAJO SOCIAL'!BF22,'TRABAJO SOCIAL'!BF32,'TRABAJO SOCIAL'!BF42,'TRABAJO SOCIAL'!BF62)</f>
        <v>129.66666666666666</v>
      </c>
      <c r="K13" s="252">
        <f>SUM('TRABAJO SOCIAL'!BG22,'TRABAJO SOCIAL'!BG32,'TRABAJO SOCIAL'!BG42,'TRABAJO SOCIAL'!BG62)</f>
        <v>107</v>
      </c>
      <c r="L13" s="252">
        <f>SUM('TRABAJO SOCIAL'!BH22,'TRABAJO SOCIAL'!BH32,'TRABAJO SOCIAL'!BH42,'TRABAJO SOCIAL'!BH62)</f>
        <v>0</v>
      </c>
      <c r="M13" s="240">
        <f>SUM('TRABAJO SOCIAL'!BI22,'TRABAJO SOCIAL'!BI32,'TRABAJO SOCIAL'!BI42,'TRABAJO SOCIAL'!BI62)</f>
        <v>236.66666666666666</v>
      </c>
    </row>
    <row r="14" spans="2:13" x14ac:dyDescent="0.25">
      <c r="B14" s="20" t="s">
        <v>57</v>
      </c>
      <c r="C14" s="249">
        <f>(BORDAMOS!BF23)</f>
        <v>23.333333333333332</v>
      </c>
      <c r="D14" s="249">
        <f>(BORDAMOS!BG23)</f>
        <v>0</v>
      </c>
      <c r="E14" s="249">
        <f>(BORDAMOS!BH23)</f>
        <v>0</v>
      </c>
      <c r="F14" s="243">
        <f>(BORDAMOS!BI23)</f>
        <v>23.333333333333332</v>
      </c>
      <c r="I14" s="230" t="s">
        <v>57</v>
      </c>
      <c r="J14" s="252">
        <f>SUM('TRABAJO SOCIAL'!BF23,'TRABAJO SOCIAL'!BF33,'TRABAJO SOCIAL'!BF43,'TRABAJO SOCIAL'!BF63)</f>
        <v>91.666666666666671</v>
      </c>
      <c r="K14" s="252">
        <f>SUM('TRABAJO SOCIAL'!BG23,'TRABAJO SOCIAL'!BG33,'TRABAJO SOCIAL'!BG43,'TRABAJO SOCIAL'!BG63)</f>
        <v>89</v>
      </c>
      <c r="L14" s="252">
        <f>SUM('TRABAJO SOCIAL'!BH23,'TRABAJO SOCIAL'!BH33,'TRABAJO SOCIAL'!BH43,'TRABAJO SOCIAL'!BH63)</f>
        <v>0</v>
      </c>
      <c r="M14" s="240">
        <f>SUM('TRABAJO SOCIAL'!BI23,'TRABAJO SOCIAL'!BI33,'TRABAJO SOCIAL'!BI43,'TRABAJO SOCIAL'!BI63)</f>
        <v>180.66666666666666</v>
      </c>
    </row>
    <row r="17" spans="2:13" x14ac:dyDescent="0.25">
      <c r="B17" s="538" t="s">
        <v>99</v>
      </c>
      <c r="C17" s="538"/>
      <c r="D17" s="538"/>
      <c r="E17" s="538"/>
      <c r="F17" s="538"/>
      <c r="I17" s="538" t="s">
        <v>139</v>
      </c>
      <c r="J17" s="538"/>
      <c r="K17" s="538"/>
      <c r="L17" s="538"/>
      <c r="M17" s="538"/>
    </row>
    <row r="18" spans="2:13" x14ac:dyDescent="0.25">
      <c r="B18" s="232"/>
      <c r="C18" s="231" t="s">
        <v>41</v>
      </c>
      <c r="D18" s="231" t="s">
        <v>42</v>
      </c>
      <c r="E18" s="231" t="s">
        <v>103</v>
      </c>
      <c r="F18" s="231" t="s">
        <v>104</v>
      </c>
      <c r="I18" s="232"/>
      <c r="J18" s="231" t="s">
        <v>41</v>
      </c>
      <c r="K18" s="231" t="s">
        <v>42</v>
      </c>
      <c r="L18" s="231" t="s">
        <v>103</v>
      </c>
      <c r="M18" s="231" t="s">
        <v>104</v>
      </c>
    </row>
    <row r="19" spans="2:13" x14ac:dyDescent="0.25">
      <c r="B19" s="20" t="s">
        <v>98</v>
      </c>
      <c r="C19" s="261">
        <f>SUM(CENDIS!BF14,CENDIS!BF24)</f>
        <v>68</v>
      </c>
      <c r="D19" s="261">
        <f>SUM(CENDIS!BG14,CENDIS!BG24)</f>
        <v>69.333333333333329</v>
      </c>
      <c r="E19" s="261">
        <f>SUM(CENDIS!BH14,CENDIS!BH24)</f>
        <v>0</v>
      </c>
      <c r="F19" s="240">
        <f>SUM(CENDIS!BI14,CENDIS!BI24)</f>
        <v>137.33333333333331</v>
      </c>
      <c r="I19" s="20" t="s">
        <v>98</v>
      </c>
      <c r="J19" s="255">
        <f>SUM('PERS MAYORES'!BF14,'PERS MAYORES'!BF24,'PERS MAYORES'!BF34)</f>
        <v>0</v>
      </c>
      <c r="K19" s="255">
        <f>SUM('PERS MAYORES'!BG14,'PERS MAYORES'!BG24,'PERS MAYORES'!BG34)</f>
        <v>0</v>
      </c>
      <c r="L19" s="255">
        <f>SUM('PERS MAYORES'!BH14,'PERS MAYORES'!BH24,'PERS MAYORES'!BH34)</f>
        <v>0</v>
      </c>
      <c r="M19" s="240">
        <f>SUM('PERS MAYORES'!BI14,'PERS MAYORES'!BI24,'PERS MAYORES'!BI34)</f>
        <v>0</v>
      </c>
    </row>
    <row r="20" spans="2:13" x14ac:dyDescent="0.25">
      <c r="B20" s="20" t="s">
        <v>97</v>
      </c>
      <c r="C20" s="261">
        <f>SUM(CENDIS!BF15,CENDIS!BF25)</f>
        <v>0.33333333333333331</v>
      </c>
      <c r="D20" s="261">
        <f>SUM(CENDIS!BG15,CENDIS!BG25)</f>
        <v>0</v>
      </c>
      <c r="E20" s="261">
        <f>SUM(CENDIS!BH15,CENDIS!BH25)</f>
        <v>0</v>
      </c>
      <c r="F20" s="240">
        <f>SUM(CENDIS!BI15,CENDIS!BI25)</f>
        <v>0.33333333333333331</v>
      </c>
      <c r="I20" s="20" t="s">
        <v>97</v>
      </c>
      <c r="J20" s="255">
        <f>SUM('PERS MAYORES'!BF15,'PERS MAYORES'!BF25,'PERS MAYORES'!BF35)</f>
        <v>0</v>
      </c>
      <c r="K20" s="255">
        <f>SUM('PERS MAYORES'!BG15,'PERS MAYORES'!BG25,'PERS MAYORES'!BG35)</f>
        <v>0</v>
      </c>
      <c r="L20" s="255">
        <f>SUM('PERS MAYORES'!BH15,'PERS MAYORES'!BH25,'PERS MAYORES'!BH35)</f>
        <v>0</v>
      </c>
      <c r="M20" s="240">
        <f>SUM('PERS MAYORES'!BI15,'PERS MAYORES'!BI25,'PERS MAYORES'!BI35)</f>
        <v>0</v>
      </c>
    </row>
    <row r="21" spans="2:13" x14ac:dyDescent="0.25">
      <c r="B21" s="20" t="s">
        <v>96</v>
      </c>
      <c r="C21" s="261">
        <f>SUM(CENDIS!BF16,CENDIS!BF26)</f>
        <v>53</v>
      </c>
      <c r="D21" s="261">
        <f>SUM(CENDIS!BG16,CENDIS!BG26)</f>
        <v>39.333333333333336</v>
      </c>
      <c r="E21" s="261">
        <f>SUM(CENDIS!BH16,CENDIS!BH26)</f>
        <v>0</v>
      </c>
      <c r="F21" s="240">
        <f>SUM(CENDIS!BI16,CENDIS!BI26)</f>
        <v>92.333333333333343</v>
      </c>
      <c r="I21" s="20" t="s">
        <v>96</v>
      </c>
      <c r="J21" s="255">
        <f>SUM('PERS MAYORES'!BF16,'PERS MAYORES'!BF26,'PERS MAYORES'!BF36)</f>
        <v>2</v>
      </c>
      <c r="K21" s="255">
        <f>SUM('PERS MAYORES'!BG16,'PERS MAYORES'!BG26,'PERS MAYORES'!BG36)</f>
        <v>2</v>
      </c>
      <c r="L21" s="255">
        <f>SUM('PERS MAYORES'!BH16,'PERS MAYORES'!BH26,'PERS MAYORES'!BH36)</f>
        <v>0</v>
      </c>
      <c r="M21" s="240">
        <f>SUM('PERS MAYORES'!BI16,'PERS MAYORES'!BI26,'PERS MAYORES'!BI36)</f>
        <v>4</v>
      </c>
    </row>
    <row r="22" spans="2:13" x14ac:dyDescent="0.25">
      <c r="B22" s="20" t="s">
        <v>95</v>
      </c>
      <c r="C22" s="261">
        <f>SUM(CENDIS!BF17,CENDIS!BF27)</f>
        <v>80.666666666666671</v>
      </c>
      <c r="D22" s="261">
        <f>SUM(CENDIS!BG17,CENDIS!BG27)</f>
        <v>73.333333333333329</v>
      </c>
      <c r="E22" s="261">
        <f>SUM(CENDIS!BH17,CENDIS!BH27)</f>
        <v>0</v>
      </c>
      <c r="F22" s="240">
        <f>SUM(CENDIS!BI17,CENDIS!BI27)</f>
        <v>154</v>
      </c>
      <c r="I22" s="20" t="s">
        <v>95</v>
      </c>
      <c r="J22" s="255">
        <f>SUM('PERS MAYORES'!BF17,'PERS MAYORES'!BF27,'PERS MAYORES'!BF37)</f>
        <v>151</v>
      </c>
      <c r="K22" s="255">
        <f>SUM('PERS MAYORES'!BG17,'PERS MAYORES'!BG27,'PERS MAYORES'!BG37)</f>
        <v>50</v>
      </c>
      <c r="L22" s="255">
        <f>SUM('PERS MAYORES'!BH17,'PERS MAYORES'!BH27,'PERS MAYORES'!BH37)</f>
        <v>0</v>
      </c>
      <c r="M22" s="240">
        <f>SUM('PERS MAYORES'!BI17,'PERS MAYORES'!BI27,'PERS MAYORES'!BI37)</f>
        <v>201</v>
      </c>
    </row>
    <row r="23" spans="2:13" ht="15.75" thickBot="1" x14ac:dyDescent="0.3">
      <c r="B23" s="38" t="s">
        <v>106</v>
      </c>
      <c r="C23" s="262">
        <f>SUM(CENDIS!BF18,CENDIS!BF28)</f>
        <v>1</v>
      </c>
      <c r="D23" s="262">
        <f>SUM(CENDIS!BG18,CENDIS!BG28)</f>
        <v>0</v>
      </c>
      <c r="E23" s="262">
        <f>SUM(CENDIS!BH18,CENDIS!BH28)</f>
        <v>0</v>
      </c>
      <c r="F23" s="241">
        <f>SUM(CENDIS!BI18,CENDIS!BI28)</f>
        <v>1</v>
      </c>
      <c r="I23" s="38" t="s">
        <v>106</v>
      </c>
      <c r="J23" s="256">
        <f>SUM('PERS MAYORES'!BF18,'PERS MAYORES'!BF28,'PERS MAYORES'!BF38)</f>
        <v>2074.6666666666665</v>
      </c>
      <c r="K23" s="256">
        <f>SUM('PERS MAYORES'!BG18,'PERS MAYORES'!BG28,'PERS MAYORES'!BG38)</f>
        <v>632</v>
      </c>
      <c r="L23" s="256">
        <f>SUM('PERS MAYORES'!BH18,'PERS MAYORES'!BH28,'PERS MAYORES'!BH38)</f>
        <v>0</v>
      </c>
      <c r="M23" s="241">
        <f>SUM('PERS MAYORES'!BI18,'PERS MAYORES'!BI28,'PERS MAYORES'!BI38)</f>
        <v>2706.666666666667</v>
      </c>
    </row>
    <row r="24" spans="2:13" ht="15.75" thickBot="1" x14ac:dyDescent="0.3">
      <c r="B24" s="233" t="s">
        <v>43</v>
      </c>
      <c r="C24" s="238">
        <f>SUM(CENDIS!BF19,CENDIS!BF29)</f>
        <v>203</v>
      </c>
      <c r="D24" s="238">
        <f>SUM(CENDIS!BG19,CENDIS!BG29)</f>
        <v>182</v>
      </c>
      <c r="E24" s="238">
        <f>SUM(CENDIS!BH19,CENDIS!BH29)</f>
        <v>0</v>
      </c>
      <c r="F24" s="239">
        <f>SUM(CENDIS!BI19,CENDIS!BI29)</f>
        <v>385</v>
      </c>
      <c r="I24" s="233" t="s">
        <v>43</v>
      </c>
      <c r="J24" s="238">
        <f>SUM('PERS MAYORES'!BF19,'PERS MAYORES'!BF29,'PERS MAYORES'!BF39)</f>
        <v>2227.6666666666665</v>
      </c>
      <c r="K24" s="238">
        <f>SUM('PERS MAYORES'!BG19,'PERS MAYORES'!BG29,'PERS MAYORES'!BG39)</f>
        <v>684</v>
      </c>
      <c r="L24" s="238">
        <f>SUM('PERS MAYORES'!BH19,'PERS MAYORES'!BH29,'PERS MAYORES'!BH39)</f>
        <v>0</v>
      </c>
      <c r="M24" s="239">
        <f>SUM('PERS MAYORES'!BI19,'PERS MAYORES'!BI29,'PERS MAYORES'!BI39)</f>
        <v>2911.666666666667</v>
      </c>
    </row>
    <row r="25" spans="2:13" x14ac:dyDescent="0.25">
      <c r="B25" s="45" t="s">
        <v>54</v>
      </c>
      <c r="C25" s="263">
        <f>SUM(CENDIS!BF20,CENDIS!BF30)</f>
        <v>197.33333333333334</v>
      </c>
      <c r="D25" s="263">
        <f>SUM(CENDIS!BG20,CENDIS!BG30)</f>
        <v>177</v>
      </c>
      <c r="E25" s="263">
        <f>SUM(CENDIS!BH20,CENDIS!BH30)</f>
        <v>0</v>
      </c>
      <c r="F25" s="242">
        <f>SUM(CENDIS!BI20,CENDIS!BI30)</f>
        <v>374.33333333333337</v>
      </c>
      <c r="I25" s="234" t="s">
        <v>54</v>
      </c>
      <c r="J25" s="257">
        <f>SUM('PERS MAYORES'!BF20,'PERS MAYORES'!BF30,'PERS MAYORES'!BF40)</f>
        <v>2086.6666666666665</v>
      </c>
      <c r="K25" s="257">
        <f>SUM('PERS MAYORES'!BG20,'PERS MAYORES'!BG30,'PERS MAYORES'!BG40)</f>
        <v>633</v>
      </c>
      <c r="L25" s="257">
        <f>SUM('PERS MAYORES'!BH20,'PERS MAYORES'!BH30,'PERS MAYORES'!BH40)</f>
        <v>0</v>
      </c>
      <c r="M25" s="242">
        <f>SUM('PERS MAYORES'!BI20,'PERS MAYORES'!BI30,'PERS MAYORES'!BI40)</f>
        <v>2719.666666666667</v>
      </c>
    </row>
    <row r="26" spans="2:13" x14ac:dyDescent="0.25">
      <c r="B26" s="20" t="s">
        <v>55</v>
      </c>
      <c r="C26" s="261">
        <f>SUM(CENDIS!BF21,CENDIS!BF31)</f>
        <v>5.333333333333333</v>
      </c>
      <c r="D26" s="261">
        <f>SUM(CENDIS!BG21,CENDIS!BG31)</f>
        <v>5.333333333333333</v>
      </c>
      <c r="E26" s="261">
        <f>SUM(CENDIS!BH21,CENDIS!BH31)</f>
        <v>0</v>
      </c>
      <c r="F26" s="240">
        <f>SUM(CENDIS!BI21,CENDIS!BI31)</f>
        <v>10.666666666666666</v>
      </c>
      <c r="I26" s="230" t="s">
        <v>55</v>
      </c>
      <c r="J26" s="255">
        <f>SUM('PERS MAYORES'!BF21,'PERS MAYORES'!BF31,'PERS MAYORES'!BF41)</f>
        <v>141</v>
      </c>
      <c r="K26" s="255">
        <f>SUM('PERS MAYORES'!BG21,'PERS MAYORES'!BG31,'PERS MAYORES'!BG41)</f>
        <v>51</v>
      </c>
      <c r="L26" s="255">
        <f>SUM('PERS MAYORES'!BH21,'PERS MAYORES'!BH31,'PERS MAYORES'!BH41)</f>
        <v>0</v>
      </c>
      <c r="M26" s="240">
        <f>SUM('PERS MAYORES'!BI21,'PERS MAYORES'!BI31,'PERS MAYORES'!BI41)</f>
        <v>192</v>
      </c>
    </row>
    <row r="27" spans="2:13" ht="15" customHeight="1" x14ac:dyDescent="0.25">
      <c r="B27" s="20" t="s">
        <v>56</v>
      </c>
      <c r="C27" s="261">
        <f>SUM(CENDIS!BF22,CENDIS!BF32)</f>
        <v>0.33333333333333331</v>
      </c>
      <c r="D27" s="261">
        <f>SUM(CENDIS!BG22,CENDIS!BG32)</f>
        <v>0</v>
      </c>
      <c r="E27" s="261">
        <f>SUM(CENDIS!BH22,CENDIS!BH32)</f>
        <v>0</v>
      </c>
      <c r="F27" s="240">
        <f>SUM(CENDIS!BI22,CENDIS!BI32)</f>
        <v>0.33333333333333331</v>
      </c>
      <c r="I27" s="230" t="s">
        <v>56</v>
      </c>
      <c r="J27" s="255">
        <f>SUM('PERS MAYORES'!BF22,'PERS MAYORES'!BF32,'PERS MAYORES'!BF42)</f>
        <v>350</v>
      </c>
      <c r="K27" s="255">
        <f>SUM('PERS MAYORES'!BG22,'PERS MAYORES'!BG32,'PERS MAYORES'!BG42)</f>
        <v>164.33333333333334</v>
      </c>
      <c r="L27" s="255">
        <f>SUM('PERS MAYORES'!BH22,'PERS MAYORES'!BH32,'PERS MAYORES'!BH42)</f>
        <v>0</v>
      </c>
      <c r="M27" s="240">
        <f>SUM('PERS MAYORES'!BI22,'PERS MAYORES'!BI32,'PERS MAYORES'!BI42)</f>
        <v>514.33333333333326</v>
      </c>
    </row>
    <row r="28" spans="2:13" x14ac:dyDescent="0.25">
      <c r="B28" s="20" t="s">
        <v>57</v>
      </c>
      <c r="C28" s="261">
        <f>SUM(CENDIS!BF23,CENDIS!BF33)</f>
        <v>6</v>
      </c>
      <c r="D28" s="261">
        <f>SUM(CENDIS!BG23,CENDIS!BG33)</f>
        <v>4.666666666666667</v>
      </c>
      <c r="E28" s="261">
        <f>SUM(CENDIS!BH23,CENDIS!BH33)</f>
        <v>0</v>
      </c>
      <c r="F28" s="240">
        <f>SUM(CENDIS!BI23,CENDIS!BI33)</f>
        <v>10.666666666666668</v>
      </c>
      <c r="I28" s="230" t="s">
        <v>57</v>
      </c>
      <c r="J28" s="255">
        <f>SUM('PERS MAYORES'!BF23,'PERS MAYORES'!BF33,'PERS MAYORES'!BF43)</f>
        <v>159.33333333333334</v>
      </c>
      <c r="K28" s="255">
        <f>SUM('PERS MAYORES'!BG23,'PERS MAYORES'!BG33,'PERS MAYORES'!BG43)</f>
        <v>18.333333333333332</v>
      </c>
      <c r="L28" s="255">
        <f>SUM('PERS MAYORES'!BH23,'PERS MAYORES'!BH33,'PERS MAYORES'!BH43)</f>
        <v>0</v>
      </c>
      <c r="M28" s="240">
        <f>SUM('PERS MAYORES'!BI23,'PERS MAYORES'!BI33,'PERS MAYORES'!BI43)</f>
        <v>177.66666666666669</v>
      </c>
    </row>
    <row r="31" spans="2:13" x14ac:dyDescent="0.25">
      <c r="B31" s="538" t="s">
        <v>56</v>
      </c>
      <c r="C31" s="538"/>
      <c r="D31" s="538"/>
      <c r="E31" s="538"/>
      <c r="F31" s="538"/>
      <c r="I31" s="277"/>
      <c r="J31" s="277"/>
      <c r="K31" s="277"/>
      <c r="L31" s="277"/>
      <c r="M31" s="277"/>
    </row>
    <row r="32" spans="2:13" x14ac:dyDescent="0.25">
      <c r="B32" s="232"/>
      <c r="C32" s="231" t="s">
        <v>41</v>
      </c>
      <c r="D32" s="231" t="s">
        <v>42</v>
      </c>
      <c r="E32" s="231" t="s">
        <v>103</v>
      </c>
      <c r="F32" s="231" t="s">
        <v>104</v>
      </c>
      <c r="I32" s="222"/>
      <c r="J32" s="276"/>
      <c r="K32" s="276"/>
      <c r="L32" s="276"/>
      <c r="M32" s="276"/>
    </row>
    <row r="33" spans="2:15" x14ac:dyDescent="0.25">
      <c r="B33" s="20" t="s">
        <v>98</v>
      </c>
      <c r="C33" s="258">
        <f>SUM(DISCAPACIDAD!BF14,DISCAPACIDAD!BF24,DISCAPACIDAD!BF34,DISCAPACIDAD!BF44,DISCAPACIDAD!BF54)</f>
        <v>70.666666666666671</v>
      </c>
      <c r="D33" s="258">
        <f>SUM(DISCAPACIDAD!BG14,DISCAPACIDAD!BG24,DISCAPACIDAD!BG34,DISCAPACIDAD!BG44,DISCAPACIDAD!BG54)</f>
        <v>104</v>
      </c>
      <c r="E33" s="258">
        <f>SUM(DISCAPACIDAD!BH14,DISCAPACIDAD!BH24,DISCAPACIDAD!BH34,DISCAPACIDAD!BH44,DISCAPACIDAD!BH54)</f>
        <v>0</v>
      </c>
      <c r="F33" s="240">
        <f>SUM(DISCAPACIDAD!BI14,DISCAPACIDAD!BI24,DISCAPACIDAD!BI34,DISCAPACIDAD!BI44,DISCAPACIDAD!BI54)</f>
        <v>174.66666666666666</v>
      </c>
      <c r="I33" s="274"/>
      <c r="J33" s="221"/>
      <c r="K33" s="221"/>
      <c r="L33" s="221"/>
      <c r="M33" s="221"/>
    </row>
    <row r="34" spans="2:15" x14ac:dyDescent="0.25">
      <c r="B34" s="20" t="s">
        <v>97</v>
      </c>
      <c r="C34" s="258">
        <f>SUM(DISCAPACIDAD!BF15,DISCAPACIDAD!BF25,DISCAPACIDAD!BF35,DISCAPACIDAD!BF45,DISCAPACIDAD!BF55)</f>
        <v>65.666666666666657</v>
      </c>
      <c r="D34" s="258">
        <f>SUM(DISCAPACIDAD!BG15,DISCAPACIDAD!BG25,DISCAPACIDAD!BG35,DISCAPACIDAD!BG45,DISCAPACIDAD!BG55)</f>
        <v>118.33333333333333</v>
      </c>
      <c r="E34" s="258">
        <f>SUM(DISCAPACIDAD!BH15,DISCAPACIDAD!BH25,DISCAPACIDAD!BH35,DISCAPACIDAD!BH45,DISCAPACIDAD!BH55)</f>
        <v>0</v>
      </c>
      <c r="F34" s="240">
        <f>SUM(DISCAPACIDAD!BI15,DISCAPACIDAD!BI25,DISCAPACIDAD!BI35,DISCAPACIDAD!BI45,DISCAPACIDAD!BI55)</f>
        <v>184</v>
      </c>
      <c r="I34" s="274"/>
      <c r="J34" s="221"/>
      <c r="K34" s="221"/>
      <c r="L34" s="221"/>
      <c r="M34" s="221"/>
    </row>
    <row r="35" spans="2:15" x14ac:dyDescent="0.25">
      <c r="B35" s="20" t="s">
        <v>96</v>
      </c>
      <c r="C35" s="258">
        <f>SUM(DISCAPACIDAD!BF16,DISCAPACIDAD!BF26,DISCAPACIDAD!BF36,DISCAPACIDAD!BF46,DISCAPACIDAD!BF56)</f>
        <v>118.33333333333334</v>
      </c>
      <c r="D35" s="258">
        <f>SUM(DISCAPACIDAD!BG16,DISCAPACIDAD!BG26,DISCAPACIDAD!BG36,DISCAPACIDAD!BG46,DISCAPACIDAD!BG56)</f>
        <v>133.66666666666669</v>
      </c>
      <c r="E35" s="258">
        <f>SUM(DISCAPACIDAD!BH16,DISCAPACIDAD!BH26,DISCAPACIDAD!BH36,DISCAPACIDAD!BH46,DISCAPACIDAD!BH56)</f>
        <v>0</v>
      </c>
      <c r="F35" s="240">
        <f>SUM(DISCAPACIDAD!BI16,DISCAPACIDAD!BI26,DISCAPACIDAD!BI36,DISCAPACIDAD!BI46,DISCAPACIDAD!BI56)</f>
        <v>252</v>
      </c>
      <c r="I35" s="274"/>
      <c r="J35" s="221"/>
      <c r="K35" s="221"/>
      <c r="L35" s="221"/>
      <c r="M35" s="221"/>
    </row>
    <row r="36" spans="2:15" x14ac:dyDescent="0.25">
      <c r="B36" s="20" t="s">
        <v>95</v>
      </c>
      <c r="C36" s="258">
        <f>SUM(DISCAPACIDAD!BF17,DISCAPACIDAD!BF27,DISCAPACIDAD!BF37,DISCAPACIDAD!BF47,DISCAPACIDAD!BF57)</f>
        <v>76.000000000000014</v>
      </c>
      <c r="D36" s="258">
        <f>SUM(DISCAPACIDAD!BG17,DISCAPACIDAD!BG27,DISCAPACIDAD!BG37,DISCAPACIDAD!BG47,DISCAPACIDAD!BG57)</f>
        <v>67.333333333333329</v>
      </c>
      <c r="E36" s="258">
        <f>SUM(DISCAPACIDAD!BH17,DISCAPACIDAD!BH27,DISCAPACIDAD!BH37,DISCAPACIDAD!BH47,DISCAPACIDAD!BH57)</f>
        <v>0</v>
      </c>
      <c r="F36" s="240">
        <f>SUM(DISCAPACIDAD!BI17,DISCAPACIDAD!BI27,DISCAPACIDAD!BI37,DISCAPACIDAD!BI47,DISCAPACIDAD!BI57)</f>
        <v>143.33333333333331</v>
      </c>
      <c r="I36" s="274"/>
      <c r="J36" s="221"/>
      <c r="K36" s="221"/>
      <c r="L36" s="221"/>
      <c r="M36" s="221"/>
    </row>
    <row r="37" spans="2:15" ht="15.75" thickBot="1" x14ac:dyDescent="0.3">
      <c r="B37" s="38" t="s">
        <v>106</v>
      </c>
      <c r="C37" s="259">
        <f>SUM(DISCAPACIDAD!BF18,DISCAPACIDAD!BF28,DISCAPACIDAD!BF38,DISCAPACIDAD!BF48,DISCAPACIDAD!BF58)</f>
        <v>38</v>
      </c>
      <c r="D37" s="259">
        <f>SUM(DISCAPACIDAD!BG18,DISCAPACIDAD!BG28,DISCAPACIDAD!BG38,DISCAPACIDAD!BG48,DISCAPACIDAD!BG58)</f>
        <v>32.333333333333336</v>
      </c>
      <c r="E37" s="259">
        <f>SUM(DISCAPACIDAD!BH18,DISCAPACIDAD!BH28,DISCAPACIDAD!BH38,DISCAPACIDAD!BH48,DISCAPACIDAD!BH58)</f>
        <v>0</v>
      </c>
      <c r="F37" s="241">
        <f>SUM(DISCAPACIDAD!BI18,DISCAPACIDAD!BI28,DISCAPACIDAD!BI38,DISCAPACIDAD!BI48,DISCAPACIDAD!BI58)</f>
        <v>70.333333333333329</v>
      </c>
      <c r="I37" s="274"/>
      <c r="J37" s="221"/>
      <c r="K37" s="221"/>
      <c r="L37" s="221"/>
      <c r="M37" s="221"/>
    </row>
    <row r="38" spans="2:15" ht="15.75" thickBot="1" x14ac:dyDescent="0.3">
      <c r="B38" s="233" t="s">
        <v>43</v>
      </c>
      <c r="C38" s="238">
        <f>SUM(DISCAPACIDAD!BF19,DISCAPACIDAD!BF29,DISCAPACIDAD!BF39,DISCAPACIDAD!BF49,DISCAPACIDAD!BF59)</f>
        <v>368.66666666666669</v>
      </c>
      <c r="D38" s="238">
        <f>SUM(DISCAPACIDAD!BG19,DISCAPACIDAD!BG29,DISCAPACIDAD!BG39,DISCAPACIDAD!BG49,DISCAPACIDAD!BG59)</f>
        <v>455.66666666666663</v>
      </c>
      <c r="E38" s="238">
        <f>SUM(DISCAPACIDAD!BH19,DISCAPACIDAD!BH29,DISCAPACIDAD!BH39,DISCAPACIDAD!BH49,DISCAPACIDAD!BH59)</f>
        <v>0</v>
      </c>
      <c r="F38" s="239">
        <f>SUM(DISCAPACIDAD!BI19,DISCAPACIDAD!BI29,DISCAPACIDAD!BI39,DISCAPACIDAD!BI49,DISCAPACIDAD!BI59)</f>
        <v>824.33333333333326</v>
      </c>
      <c r="I38" s="275"/>
      <c r="J38" s="221"/>
      <c r="K38" s="221"/>
      <c r="L38" s="221"/>
      <c r="M38" s="221"/>
    </row>
    <row r="39" spans="2:15" x14ac:dyDescent="0.25">
      <c r="B39" s="45" t="s">
        <v>54</v>
      </c>
      <c r="C39" s="260">
        <f>SUM(DISCAPACIDAD!BF20,DISCAPACIDAD!BF30,DISCAPACIDAD!BF40,DISCAPACIDAD!BF50,DISCAPACIDAD!BF60)</f>
        <v>345.66666666666663</v>
      </c>
      <c r="D39" s="260">
        <f>SUM(DISCAPACIDAD!BG20,DISCAPACIDAD!BG30,DISCAPACIDAD!BG40,DISCAPACIDAD!BG50,DISCAPACIDAD!BG60)</f>
        <v>419.66666666666663</v>
      </c>
      <c r="E39" s="260">
        <f>SUM(DISCAPACIDAD!BH20,DISCAPACIDAD!BH30,DISCAPACIDAD!BH40,DISCAPACIDAD!BH50,DISCAPACIDAD!BH60)</f>
        <v>0</v>
      </c>
      <c r="F39" s="242">
        <f>SUM(DISCAPACIDAD!BI20,DISCAPACIDAD!BI30,DISCAPACIDAD!BI40,DISCAPACIDAD!BI50,DISCAPACIDAD!BI60)</f>
        <v>765.33333333333326</v>
      </c>
      <c r="I39" s="274"/>
      <c r="J39" s="221"/>
      <c r="K39" s="221"/>
      <c r="L39" s="221"/>
      <c r="M39" s="221"/>
    </row>
    <row r="40" spans="2:15" x14ac:dyDescent="0.25">
      <c r="B40" s="20" t="s">
        <v>55</v>
      </c>
      <c r="C40" s="258">
        <f>SUM(DISCAPACIDAD!BF21,DISCAPACIDAD!BF31,DISCAPACIDAD!BF41,DISCAPACIDAD!BF51,DISCAPACIDAD!BF61)</f>
        <v>23</v>
      </c>
      <c r="D40" s="258">
        <f>SUM(DISCAPACIDAD!BG21,DISCAPACIDAD!BG31,DISCAPACIDAD!BG41,DISCAPACIDAD!BG51,DISCAPACIDAD!BG61)</f>
        <v>36</v>
      </c>
      <c r="E40" s="258">
        <f>SUM(DISCAPACIDAD!BH21,DISCAPACIDAD!BH31,DISCAPACIDAD!BH41,DISCAPACIDAD!BH51,DISCAPACIDAD!BH61)</f>
        <v>0</v>
      </c>
      <c r="F40" s="240">
        <f>SUM(DISCAPACIDAD!BI21,DISCAPACIDAD!BI31,DISCAPACIDAD!BI41,DISCAPACIDAD!BI51,DISCAPACIDAD!BI61)</f>
        <v>59</v>
      </c>
      <c r="I40" s="274"/>
      <c r="J40" s="221"/>
      <c r="K40" s="221"/>
      <c r="L40" s="221"/>
      <c r="M40" s="221"/>
    </row>
    <row r="41" spans="2:15" ht="15" customHeight="1" x14ac:dyDescent="0.25">
      <c r="B41" s="20" t="s">
        <v>56</v>
      </c>
      <c r="C41" s="258">
        <f>SUM(DISCAPACIDAD!BF22,DISCAPACIDAD!BF32,DISCAPACIDAD!BF42,DISCAPACIDAD!BF52,DISCAPACIDAD!BF62)</f>
        <v>329.99999999999994</v>
      </c>
      <c r="D41" s="258">
        <f>SUM(DISCAPACIDAD!BG22,DISCAPACIDAD!BG32,DISCAPACIDAD!BG42,DISCAPACIDAD!BG52,DISCAPACIDAD!BG62)</f>
        <v>377.66666666666663</v>
      </c>
      <c r="E41" s="258">
        <f>SUM(DISCAPACIDAD!BH22,DISCAPACIDAD!BH32,DISCAPACIDAD!BH42,DISCAPACIDAD!BH52,DISCAPACIDAD!BH62)</f>
        <v>0</v>
      </c>
      <c r="F41" s="240">
        <f>SUM(DISCAPACIDAD!BI22,DISCAPACIDAD!BI32,DISCAPACIDAD!BI42,DISCAPACIDAD!BI52,DISCAPACIDAD!BI62)</f>
        <v>707.66666666666663</v>
      </c>
      <c r="I41" s="274"/>
      <c r="J41" s="221"/>
      <c r="K41" s="221"/>
      <c r="L41" s="221"/>
      <c r="M41" s="221"/>
    </row>
    <row r="42" spans="2:15" x14ac:dyDescent="0.25">
      <c r="B42" s="20" t="s">
        <v>57</v>
      </c>
      <c r="C42" s="258">
        <f>SUM(DISCAPACIDAD!BF23,DISCAPACIDAD!BF33,DISCAPACIDAD!BF43,DISCAPACIDAD!BF53,DISCAPACIDAD!BF63)</f>
        <v>68</v>
      </c>
      <c r="D42" s="258">
        <f>SUM(DISCAPACIDAD!BG23,DISCAPACIDAD!BG33,DISCAPACIDAD!BG43,DISCAPACIDAD!BG53,DISCAPACIDAD!BG63)</f>
        <v>72</v>
      </c>
      <c r="E42" s="258">
        <f>SUM(DISCAPACIDAD!BH23,DISCAPACIDAD!BH33,DISCAPACIDAD!BH43,DISCAPACIDAD!BH53,DISCAPACIDAD!BH63)</f>
        <v>0</v>
      </c>
      <c r="F42" s="240">
        <f>SUM(DISCAPACIDAD!BI23,DISCAPACIDAD!BI33,DISCAPACIDAD!BI43,DISCAPACIDAD!BI53,DISCAPACIDAD!BI63)</f>
        <v>140</v>
      </c>
      <c r="I42" s="274"/>
      <c r="J42" s="221"/>
      <c r="K42" s="221"/>
      <c r="L42" s="221"/>
      <c r="M42" s="221"/>
    </row>
    <row r="44" spans="2:15" x14ac:dyDescent="0.25">
      <c r="H44" s="273"/>
      <c r="I44" s="273"/>
      <c r="J44" s="273"/>
      <c r="K44" s="273"/>
      <c r="L44" s="273"/>
      <c r="M44" s="273"/>
      <c r="N44" s="273"/>
      <c r="O44" s="273"/>
    </row>
    <row r="45" spans="2:15" x14ac:dyDescent="0.25">
      <c r="B45" s="538" t="s">
        <v>101</v>
      </c>
      <c r="C45" s="538"/>
      <c r="D45" s="538"/>
      <c r="E45" s="538"/>
      <c r="F45" s="538"/>
      <c r="H45" s="273"/>
      <c r="I45" s="277"/>
      <c r="J45" s="277"/>
      <c r="K45" s="277"/>
      <c r="L45" s="277"/>
      <c r="M45" s="277"/>
      <c r="N45" s="273"/>
      <c r="O45" s="273"/>
    </row>
    <row r="46" spans="2:15" x14ac:dyDescent="0.25">
      <c r="B46" s="232"/>
      <c r="C46" s="231" t="s">
        <v>41</v>
      </c>
      <c r="D46" s="231" t="s">
        <v>42</v>
      </c>
      <c r="E46" s="231" t="s">
        <v>103</v>
      </c>
      <c r="F46" s="231" t="s">
        <v>104</v>
      </c>
      <c r="H46" s="273"/>
      <c r="I46" s="222"/>
      <c r="J46" s="276"/>
      <c r="K46" s="276"/>
      <c r="L46" s="276"/>
      <c r="M46" s="276"/>
      <c r="N46" s="273"/>
      <c r="O46" s="273"/>
    </row>
    <row r="47" spans="2:15" x14ac:dyDescent="0.25">
      <c r="B47" s="230" t="s">
        <v>98</v>
      </c>
      <c r="C47" s="255">
        <f>SUM(JURÍDICO!BF14,JURÍDICO!BF24,JURÍDICO!BF34)</f>
        <v>184.66666666666666</v>
      </c>
      <c r="D47" s="255">
        <f>SUM(JURÍDICO!BG14,JURÍDICO!BG24,JURÍDICO!BG34)</f>
        <v>284.66666666666669</v>
      </c>
      <c r="E47" s="255">
        <f>SUM(JURÍDICO!BH14,JURÍDICO!BH24,JURÍDICO!BH34)</f>
        <v>0</v>
      </c>
      <c r="F47" s="240">
        <f>SUM(JURÍDICO!BI14,JURÍDICO!BI24,JURÍDICO!BI34)</f>
        <v>469.33333333333337</v>
      </c>
      <c r="H47" s="273"/>
      <c r="I47" s="274"/>
      <c r="J47" s="221"/>
      <c r="K47" s="221"/>
      <c r="L47" s="221"/>
      <c r="M47" s="221"/>
      <c r="N47" s="273"/>
      <c r="O47" s="273"/>
    </row>
    <row r="48" spans="2:15" x14ac:dyDescent="0.25">
      <c r="B48" s="230" t="s">
        <v>97</v>
      </c>
      <c r="C48" s="255">
        <f>SUM(JURÍDICO!BF15,JURÍDICO!BF25,JURÍDICO!BF35)</f>
        <v>109</v>
      </c>
      <c r="D48" s="255">
        <f>SUM(JURÍDICO!BG15,JURÍDICO!BG25,JURÍDICO!BG35)</f>
        <v>128.33333333333331</v>
      </c>
      <c r="E48" s="255">
        <f>SUM(JURÍDICO!BH15,JURÍDICO!BH25,JURÍDICO!BH35)</f>
        <v>0</v>
      </c>
      <c r="F48" s="240">
        <f>SUM(JURÍDICO!BI15,JURÍDICO!BI25,JURÍDICO!BI35)</f>
        <v>237.33333333333331</v>
      </c>
      <c r="H48" s="273"/>
      <c r="I48" s="274"/>
      <c r="J48" s="221"/>
      <c r="K48" s="221"/>
      <c r="L48" s="221"/>
      <c r="M48" s="221"/>
      <c r="N48" s="273"/>
      <c r="O48" s="273"/>
    </row>
    <row r="49" spans="2:15" x14ac:dyDescent="0.25">
      <c r="B49" s="230" t="s">
        <v>96</v>
      </c>
      <c r="C49" s="255">
        <f>SUM(JURÍDICO!BF16,JURÍDICO!BF26,JURÍDICO!BF36)</f>
        <v>242.66666666666663</v>
      </c>
      <c r="D49" s="255">
        <f>SUM(JURÍDICO!BG16,JURÍDICO!BG26,JURÍDICO!BG36)</f>
        <v>191.33333333333334</v>
      </c>
      <c r="E49" s="255">
        <f>SUM(JURÍDICO!BH16,JURÍDICO!BH26,JURÍDICO!BH36)</f>
        <v>0</v>
      </c>
      <c r="F49" s="240">
        <f>SUM(JURÍDICO!BI16,JURÍDICO!BI26,JURÍDICO!BI36)</f>
        <v>434</v>
      </c>
      <c r="H49" s="273"/>
      <c r="I49" s="274"/>
      <c r="J49" s="221"/>
      <c r="K49" s="221"/>
      <c r="L49" s="221"/>
      <c r="M49" s="221"/>
      <c r="N49" s="273"/>
      <c r="O49" s="273"/>
    </row>
    <row r="50" spans="2:15" x14ac:dyDescent="0.25">
      <c r="B50" s="230" t="s">
        <v>95</v>
      </c>
      <c r="C50" s="255">
        <f>SUM(JURÍDICO!BF17,JURÍDICO!BF27,JURÍDICO!BF37)</f>
        <v>425.00000000000006</v>
      </c>
      <c r="D50" s="255">
        <f>SUM(JURÍDICO!BG17,JURÍDICO!BG27,JURÍDICO!BG37)</f>
        <v>439.33333333333326</v>
      </c>
      <c r="E50" s="255">
        <f>SUM(JURÍDICO!BH17,JURÍDICO!BH27,JURÍDICO!BH37)</f>
        <v>0</v>
      </c>
      <c r="F50" s="240">
        <f>SUM(JURÍDICO!BI17,JURÍDICO!BI27,JURÍDICO!BI37)</f>
        <v>864.33333333333326</v>
      </c>
      <c r="H50" s="273"/>
      <c r="I50" s="274"/>
      <c r="J50" s="221"/>
      <c r="K50" s="221"/>
      <c r="L50" s="221"/>
      <c r="M50" s="221"/>
      <c r="N50" s="273"/>
      <c r="O50" s="273"/>
    </row>
    <row r="51" spans="2:15" ht="15.75" thickBot="1" x14ac:dyDescent="0.3">
      <c r="B51" s="265" t="s">
        <v>106</v>
      </c>
      <c r="C51" s="256">
        <f>SUM(JURÍDICO!BF18,JURÍDICO!BF28,JURÍDICO!BF38)</f>
        <v>104</v>
      </c>
      <c r="D51" s="256">
        <f>SUM(JURÍDICO!BG18,JURÍDICO!BG28,JURÍDICO!BG38)</f>
        <v>116</v>
      </c>
      <c r="E51" s="256">
        <f>SUM(JURÍDICO!BH18,JURÍDICO!BH28,JURÍDICO!BH38)</f>
        <v>0</v>
      </c>
      <c r="F51" s="241">
        <f>SUM(JURÍDICO!BI18,JURÍDICO!BI28,JURÍDICO!BI38)</f>
        <v>220</v>
      </c>
      <c r="H51" s="273"/>
      <c r="I51" s="274"/>
      <c r="J51" s="221"/>
      <c r="K51" s="221"/>
      <c r="L51" s="221"/>
      <c r="M51" s="221"/>
      <c r="N51" s="273"/>
      <c r="O51" s="273"/>
    </row>
    <row r="52" spans="2:15" ht="15.75" thickBot="1" x14ac:dyDescent="0.3">
      <c r="B52" s="233" t="s">
        <v>43</v>
      </c>
      <c r="C52" s="311">
        <f>SUM(JURÍDICO!BF19,JURÍDICO!BF29,JURÍDICO!BF39)</f>
        <v>1065.3333333333333</v>
      </c>
      <c r="D52" s="238">
        <f>SUM(JURÍDICO!BG19,JURÍDICO!BG29,JURÍDICO!BG39)</f>
        <v>1159.6666666666667</v>
      </c>
      <c r="E52" s="238">
        <f>SUM(JURÍDICO!BH19,JURÍDICO!BH29,JURÍDICO!BH39)</f>
        <v>0</v>
      </c>
      <c r="F52" s="239">
        <f>SUM(JURÍDICO!BI19,JURÍDICO!BI29,JURÍDICO!BI39)</f>
        <v>2225</v>
      </c>
      <c r="H52" s="273"/>
      <c r="I52" s="275"/>
      <c r="J52" s="221"/>
      <c r="K52" s="221"/>
      <c r="L52" s="221"/>
      <c r="M52" s="221"/>
      <c r="N52" s="273"/>
      <c r="O52" s="273"/>
    </row>
    <row r="53" spans="2:15" x14ac:dyDescent="0.25">
      <c r="B53" s="234" t="s">
        <v>54</v>
      </c>
      <c r="C53" s="257">
        <f>SUM(JURÍDICO!BF20,JURÍDICO!BF30,JURÍDICO!BF40)</f>
        <v>996.33333333333348</v>
      </c>
      <c r="D53" s="257">
        <f>SUM(JURÍDICO!BG20,JURÍDICO!BG30,JURÍDICO!BG40)</f>
        <v>1102.6666666666667</v>
      </c>
      <c r="E53" s="257">
        <f>SUM(JURÍDICO!BH20,JURÍDICO!BH30,JURÍDICO!BH40)</f>
        <v>0</v>
      </c>
      <c r="F53" s="242">
        <f>SUM(JURÍDICO!BI20,JURÍDICO!BI30,JURÍDICO!BI40)</f>
        <v>2099</v>
      </c>
      <c r="H53" s="273"/>
      <c r="I53" s="274"/>
      <c r="J53" s="221"/>
      <c r="K53" s="221"/>
      <c r="L53" s="221"/>
      <c r="M53" s="221"/>
      <c r="N53" s="273"/>
      <c r="O53" s="273"/>
    </row>
    <row r="54" spans="2:15" x14ac:dyDescent="0.25">
      <c r="B54" s="230" t="s">
        <v>55</v>
      </c>
      <c r="C54" s="255">
        <f>SUM(JURÍDICO!BF21,JURÍDICO!BF31,JURÍDICO!BF41)</f>
        <v>69</v>
      </c>
      <c r="D54" s="255">
        <f>SUM(JURÍDICO!BG21,JURÍDICO!BG31,JURÍDICO!BG41)</f>
        <v>57</v>
      </c>
      <c r="E54" s="255">
        <f>SUM(JURÍDICO!BH21,JURÍDICO!BH31,JURÍDICO!BH41)</f>
        <v>0</v>
      </c>
      <c r="F54" s="240">
        <f>SUM(JURÍDICO!BI21,JURÍDICO!BI31,JURÍDICO!BI41)</f>
        <v>126</v>
      </c>
      <c r="H54" s="273"/>
      <c r="I54" s="274"/>
      <c r="J54" s="221"/>
      <c r="K54" s="221"/>
      <c r="L54" s="221"/>
      <c r="M54" s="221"/>
      <c r="N54" s="273"/>
      <c r="O54" s="273"/>
    </row>
    <row r="55" spans="2:15" ht="15" customHeight="1" x14ac:dyDescent="0.25">
      <c r="B55" s="230" t="s">
        <v>56</v>
      </c>
      <c r="C55" s="255">
        <f>SUM(JURÍDICO!BF22,JURÍDICO!BF32,JURÍDICO!BF42)</f>
        <v>1</v>
      </c>
      <c r="D55" s="255">
        <f>SUM(JURÍDICO!BG22,JURÍDICO!BG32,JURÍDICO!BG42)</f>
        <v>2</v>
      </c>
      <c r="E55" s="255">
        <f>SUM(JURÍDICO!BH22,JURÍDICO!BH32,JURÍDICO!BH42)</f>
        <v>0</v>
      </c>
      <c r="F55" s="240">
        <f>SUM(JURÍDICO!BI22,JURÍDICO!BI32,JURÍDICO!BI42)</f>
        <v>3</v>
      </c>
      <c r="H55" s="273"/>
      <c r="I55" s="274"/>
      <c r="J55" s="221"/>
      <c r="K55" s="221"/>
      <c r="L55" s="221"/>
      <c r="M55" s="221"/>
      <c r="N55" s="273"/>
      <c r="O55" s="273"/>
    </row>
    <row r="56" spans="2:15" x14ac:dyDescent="0.25">
      <c r="B56" s="230" t="s">
        <v>57</v>
      </c>
      <c r="C56" s="255">
        <f>SUM(JURÍDICO!BF23,JURÍDICO!BF33,JURÍDICO!BF43)</f>
        <v>0</v>
      </c>
      <c r="D56" s="255">
        <f>SUM(JURÍDICO!BG23,JURÍDICO!BG33,JURÍDICO!BG43)</f>
        <v>0</v>
      </c>
      <c r="E56" s="255">
        <f>SUM(JURÍDICO!BH23,JURÍDICO!BH33,JURÍDICO!BH43)</f>
        <v>0</v>
      </c>
      <c r="F56" s="240">
        <f>SUM(JURÍDICO!BI23,JURÍDICO!BI33,JURÍDICO!BI43)</f>
        <v>0</v>
      </c>
      <c r="H56" s="273"/>
      <c r="I56" s="274"/>
      <c r="J56" s="221"/>
      <c r="K56" s="221"/>
      <c r="L56" s="221"/>
      <c r="M56" s="221"/>
      <c r="N56" s="273"/>
      <c r="O56" s="273"/>
    </row>
    <row r="57" spans="2:15" x14ac:dyDescent="0.25">
      <c r="H57" s="273"/>
      <c r="I57" s="273"/>
      <c r="J57" s="273"/>
      <c r="K57" s="273"/>
      <c r="L57" s="273"/>
      <c r="M57" s="273"/>
      <c r="N57" s="273"/>
      <c r="O57" s="273"/>
    </row>
    <row r="58" spans="2:15" x14ac:dyDescent="0.25">
      <c r="H58" s="273"/>
      <c r="I58" s="273"/>
      <c r="J58" s="273"/>
      <c r="K58" s="273"/>
      <c r="L58" s="273"/>
      <c r="M58" s="273"/>
      <c r="N58" s="273"/>
      <c r="O58" s="273"/>
    </row>
    <row r="59" spans="2:15" x14ac:dyDescent="0.25">
      <c r="B59" s="537" t="s">
        <v>107</v>
      </c>
      <c r="C59" s="537"/>
      <c r="D59" s="537"/>
      <c r="E59" s="537"/>
      <c r="F59" s="537"/>
    </row>
    <row r="60" spans="2:15" x14ac:dyDescent="0.25">
      <c r="B60" s="237"/>
      <c r="C60" s="231" t="s">
        <v>41</v>
      </c>
      <c r="D60" s="231" t="s">
        <v>42</v>
      </c>
      <c r="E60" s="231" t="s">
        <v>103</v>
      </c>
      <c r="F60" s="231" t="s">
        <v>104</v>
      </c>
    </row>
    <row r="61" spans="2:15" x14ac:dyDescent="0.25">
      <c r="B61" s="230" t="s">
        <v>48</v>
      </c>
      <c r="C61" s="248">
        <f>SUM(C5,J5,C19,J19,C33,J33,C47)</f>
        <v>384</v>
      </c>
      <c r="D61" s="248">
        <f t="shared" ref="D61:E61" si="0">SUM(D5,K5,D19,K19,D33,K33,D47)</f>
        <v>529.33333333333337</v>
      </c>
      <c r="E61" s="248">
        <f t="shared" si="0"/>
        <v>0</v>
      </c>
      <c r="F61" s="243">
        <f>SUM(C61:E61)</f>
        <v>913.33333333333337</v>
      </c>
    </row>
    <row r="62" spans="2:15" x14ac:dyDescent="0.25">
      <c r="B62" s="230" t="s">
        <v>49</v>
      </c>
      <c r="C62" s="248">
        <f t="shared" ref="C62:C65" si="1">SUM(C6,J6,C20,J20,C34,J34,C48)</f>
        <v>195.33333333333331</v>
      </c>
      <c r="D62" s="248">
        <f t="shared" ref="D62:D65" si="2">SUM(D6,K6,D20,K20,D34,K34,D48)</f>
        <v>282.66666666666663</v>
      </c>
      <c r="E62" s="248">
        <f t="shared" ref="E62:E65" si="3">SUM(E6,L6,E20,L20,E34,L34,E48)</f>
        <v>0</v>
      </c>
      <c r="F62" s="243">
        <f t="shared" ref="F62:F65" si="4">SUM(C62:E62)</f>
        <v>477.99999999999994</v>
      </c>
    </row>
    <row r="63" spans="2:15" x14ac:dyDescent="0.25">
      <c r="B63" s="230" t="s">
        <v>50</v>
      </c>
      <c r="C63" s="248">
        <f t="shared" si="1"/>
        <v>459.66666666666663</v>
      </c>
      <c r="D63" s="248">
        <f t="shared" si="2"/>
        <v>413</v>
      </c>
      <c r="E63" s="248">
        <f t="shared" si="3"/>
        <v>0</v>
      </c>
      <c r="F63" s="243">
        <f t="shared" si="4"/>
        <v>872.66666666666663</v>
      </c>
    </row>
    <row r="64" spans="2:15" x14ac:dyDescent="0.25">
      <c r="B64" s="230" t="s">
        <v>51</v>
      </c>
      <c r="C64" s="248">
        <f t="shared" si="1"/>
        <v>857.66666666666674</v>
      </c>
      <c r="D64" s="248">
        <f t="shared" si="2"/>
        <v>722.66666666666652</v>
      </c>
      <c r="E64" s="248">
        <f t="shared" si="3"/>
        <v>0</v>
      </c>
      <c r="F64" s="243">
        <f t="shared" si="4"/>
        <v>1580.3333333333333</v>
      </c>
    </row>
    <row r="65" spans="1:22" ht="15.75" thickBot="1" x14ac:dyDescent="0.3">
      <c r="B65" s="235" t="s">
        <v>106</v>
      </c>
      <c r="C65" s="248">
        <f t="shared" si="1"/>
        <v>2350.6666666666665</v>
      </c>
      <c r="D65" s="248">
        <f t="shared" si="2"/>
        <v>866.66666666666674</v>
      </c>
      <c r="E65" s="248">
        <f t="shared" si="3"/>
        <v>0</v>
      </c>
      <c r="F65" s="243">
        <f t="shared" si="4"/>
        <v>3217.333333333333</v>
      </c>
    </row>
    <row r="66" spans="1:22" ht="27.75" thickBot="1" x14ac:dyDescent="0.3">
      <c r="B66" s="236" t="s">
        <v>105</v>
      </c>
      <c r="C66" s="247">
        <f>SUM(C61:C65)</f>
        <v>4247.333333333333</v>
      </c>
      <c r="D66" s="247">
        <f t="shared" ref="D66:E66" si="5">SUM(D61:D65)</f>
        <v>2814.333333333333</v>
      </c>
      <c r="E66" s="247">
        <f t="shared" si="5"/>
        <v>0</v>
      </c>
      <c r="F66" s="245">
        <f>SUM(F61:F65)</f>
        <v>7061.6666666666661</v>
      </c>
      <c r="L66" s="229"/>
    </row>
    <row r="67" spans="1:22" x14ac:dyDescent="0.25">
      <c r="B67" s="234" t="s">
        <v>54</v>
      </c>
      <c r="C67" s="264">
        <f>SUM(C11,J11,C25,J25,C39,J39,C53)</f>
        <v>3946</v>
      </c>
      <c r="D67" s="264">
        <f t="shared" ref="D67:E70" si="6">SUM(D11,K11,D25,K25,D39,K39,D53)</f>
        <v>2628.666666666667</v>
      </c>
      <c r="E67" s="264">
        <f t="shared" si="6"/>
        <v>0</v>
      </c>
      <c r="F67" s="246">
        <f>SUM(C67:E67)</f>
        <v>6574.666666666667</v>
      </c>
    </row>
    <row r="68" spans="1:22" x14ac:dyDescent="0.25">
      <c r="B68" s="230" t="s">
        <v>55</v>
      </c>
      <c r="C68" s="264">
        <f t="shared" ref="C68:C70" si="7">SUM(C12,J12,C26,J26,C40,J40,C54)</f>
        <v>301</v>
      </c>
      <c r="D68" s="264">
        <f t="shared" si="6"/>
        <v>186</v>
      </c>
      <c r="E68" s="264">
        <f t="shared" si="6"/>
        <v>0</v>
      </c>
      <c r="F68" s="246">
        <f t="shared" ref="F68:F70" si="8">SUM(C68:E68)</f>
        <v>487</v>
      </c>
    </row>
    <row r="69" spans="1:22" x14ac:dyDescent="0.25">
      <c r="B69" s="230" t="s">
        <v>56</v>
      </c>
      <c r="C69" s="264">
        <f t="shared" si="7"/>
        <v>817</v>
      </c>
      <c r="D69" s="264">
        <f t="shared" si="6"/>
        <v>651</v>
      </c>
      <c r="E69" s="264">
        <f t="shared" si="6"/>
        <v>0</v>
      </c>
      <c r="F69" s="246">
        <f t="shared" si="8"/>
        <v>1468</v>
      </c>
    </row>
    <row r="70" spans="1:22" ht="15" customHeight="1" x14ac:dyDescent="0.25">
      <c r="B70" s="230" t="s">
        <v>57</v>
      </c>
      <c r="C70" s="264">
        <f t="shared" si="7"/>
        <v>348.33333333333337</v>
      </c>
      <c r="D70" s="264">
        <f t="shared" si="6"/>
        <v>184</v>
      </c>
      <c r="E70" s="264">
        <f t="shared" si="6"/>
        <v>0</v>
      </c>
      <c r="F70" s="246">
        <f t="shared" si="8"/>
        <v>532.33333333333337</v>
      </c>
    </row>
    <row r="72" spans="1:22" x14ac:dyDescent="0.25">
      <c r="A72" s="537" t="s">
        <v>110</v>
      </c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</row>
    <row r="75" spans="1:22" x14ac:dyDescent="0.25">
      <c r="B75" s="229">
        <f>SUM(F11:F12)</f>
        <v>49</v>
      </c>
      <c r="C75" s="229">
        <f>SUM(M11:M12)</f>
        <v>666.66666666666663</v>
      </c>
    </row>
    <row r="76" spans="1:22" x14ac:dyDescent="0.25">
      <c r="B76" s="229">
        <f>SUM(F25:F26)</f>
        <v>385.00000000000006</v>
      </c>
      <c r="C76" s="229">
        <f>SUM(M25:M26)</f>
        <v>2911.666666666667</v>
      </c>
    </row>
    <row r="77" spans="1:22" x14ac:dyDescent="0.25">
      <c r="B77" s="229">
        <f>SUM(F39:F40)</f>
        <v>824.33333333333326</v>
      </c>
      <c r="C77" s="229"/>
    </row>
    <row r="78" spans="1:22" x14ac:dyDescent="0.25">
      <c r="B78" s="229">
        <f>SUM(F53:F54)</f>
        <v>2225</v>
      </c>
    </row>
    <row r="79" spans="1:22" x14ac:dyDescent="0.25">
      <c r="B79" s="229">
        <f>SUM(F67:F68)</f>
        <v>7061.666666666667</v>
      </c>
    </row>
    <row r="80" spans="1:22" x14ac:dyDescent="0.25">
      <c r="B80" s="229"/>
    </row>
    <row r="81" spans="1:22" x14ac:dyDescent="0.25">
      <c r="B81" s="229"/>
    </row>
    <row r="82" spans="1:22" x14ac:dyDescent="0.25">
      <c r="B82" s="229"/>
    </row>
    <row r="83" spans="1:22" x14ac:dyDescent="0.25">
      <c r="B83" s="229"/>
    </row>
    <row r="90" spans="1:22" x14ac:dyDescent="0.25">
      <c r="A90" s="537" t="s">
        <v>108</v>
      </c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</row>
    <row r="142" spans="1:22" x14ac:dyDescent="0.25">
      <c r="A142" s="537" t="s">
        <v>109</v>
      </c>
      <c r="B142" s="537"/>
      <c r="C142" s="537"/>
      <c r="D142" s="537"/>
      <c r="E142" s="537"/>
      <c r="F142" s="537"/>
      <c r="G142" s="537"/>
      <c r="H142" s="537"/>
      <c r="I142" s="537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537"/>
      <c r="U142" s="537"/>
      <c r="V142" s="537"/>
    </row>
    <row r="147" spans="3:12" x14ac:dyDescent="0.25">
      <c r="L147" s="229">
        <f>(F66-F70)</f>
        <v>6529.333333333333</v>
      </c>
    </row>
    <row r="148" spans="3:12" x14ac:dyDescent="0.25">
      <c r="C148" s="229">
        <f>(F66-F69)</f>
        <v>5593.6666666666661</v>
      </c>
      <c r="L148" s="229">
        <f>SUM(F14,F28,F42,F56,M14,M42,M56)</f>
        <v>354.66666666666663</v>
      </c>
    </row>
    <row r="149" spans="3:12" x14ac:dyDescent="0.25">
      <c r="C149" s="229">
        <f>SUM(F13,F27,F41,F55,M13,M41,M55)</f>
        <v>953.66666666666663</v>
      </c>
    </row>
  </sheetData>
  <sheetProtection algorithmName="SHA-512" hashValue="1azdnAPeyiTGAOWc3c/MT690o3whKgZHd4YnPwbL+BMt3vgkm7MDuRDTjyCcAxCmEYZPxJIPqFhExSg+OVXq/A==" saltValue="x6jmc3HE4ojaZsT80Igx3g==" spinCount="100000" sheet="1" objects="1" scenarios="1"/>
  <mergeCells count="10">
    <mergeCell ref="A142:V142"/>
    <mergeCell ref="A72:V72"/>
    <mergeCell ref="B17:F17"/>
    <mergeCell ref="B3:F3"/>
    <mergeCell ref="I3:M3"/>
    <mergeCell ref="I17:M17"/>
    <mergeCell ref="A90:V90"/>
    <mergeCell ref="B45:F45"/>
    <mergeCell ref="B31:F31"/>
    <mergeCell ref="B59:F59"/>
  </mergeCells>
  <conditionalFormatting sqref="F10">
    <cfRule type="cellIs" dxfId="7" priority="18" operator="notEqual">
      <formula>$B$75</formula>
    </cfRule>
  </conditionalFormatting>
  <conditionalFormatting sqref="F24">
    <cfRule type="cellIs" dxfId="6" priority="17" operator="notEqual">
      <formula>$B$76</formula>
    </cfRule>
  </conditionalFormatting>
  <conditionalFormatting sqref="F38">
    <cfRule type="cellIs" dxfId="5" priority="16" operator="notEqual">
      <formula>$B$77</formula>
    </cfRule>
  </conditionalFormatting>
  <conditionalFormatting sqref="M52">
    <cfRule type="cellIs" dxfId="4" priority="11" operator="notEqual">
      <formula>$B$82</formula>
    </cfRule>
  </conditionalFormatting>
  <conditionalFormatting sqref="F66">
    <cfRule type="cellIs" dxfId="3" priority="10" operator="notEqual">
      <formula>$B$79</formula>
    </cfRule>
  </conditionalFormatting>
  <conditionalFormatting sqref="M38">
    <cfRule type="cellIs" dxfId="2" priority="5" operator="notEqual">
      <formula>$C$77</formula>
    </cfRule>
  </conditionalFormatting>
  <conditionalFormatting sqref="M10">
    <cfRule type="cellIs" dxfId="1" priority="2" operator="notEqual">
      <formula>$C$75</formula>
    </cfRule>
  </conditionalFormatting>
  <conditionalFormatting sqref="M24">
    <cfRule type="cellIs" dxfId="0" priority="1" operator="notEqual">
      <formula>$C$76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D4A9"/>
  </sheetPr>
  <dimension ref="A1:M41"/>
  <sheetViews>
    <sheetView workbookViewId="0">
      <selection activeCell="G7" sqref="G7"/>
    </sheetView>
  </sheetViews>
  <sheetFormatPr baseColWidth="10" defaultRowHeight="15" x14ac:dyDescent="0.25"/>
  <sheetData>
    <row r="1" spans="1:13" x14ac:dyDescent="0.25">
      <c r="A1" s="351" t="s">
        <v>62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25" spans="10:10" x14ac:dyDescent="0.25">
      <c r="J25" s="217">
        <f>(BORDAMOS!BI19-BORDAMOS!BI22)</f>
        <v>43</v>
      </c>
    </row>
    <row r="26" spans="10:10" x14ac:dyDescent="0.25">
      <c r="J26" s="1">
        <f>SUM(BORDAMOS!BF22:BH22)</f>
        <v>6</v>
      </c>
    </row>
    <row r="40" spans="3:3" x14ac:dyDescent="0.25">
      <c r="C40" s="217">
        <f>(BORDAMOS!BI19-BORDAMOS!BI23)</f>
        <v>25.666666666666668</v>
      </c>
    </row>
    <row r="41" spans="3:3" x14ac:dyDescent="0.25">
      <c r="C41" s="1">
        <f>SUM(BORDAMOS!BF23:BH23)</f>
        <v>23.333333333333332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8"/>
  <sheetViews>
    <sheetView zoomScale="70" zoomScaleNormal="70" workbookViewId="0">
      <selection activeCell="D14" sqref="D14:D3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4" t="s">
        <v>4</v>
      </c>
      <c r="B7" s="354" t="s">
        <v>5</v>
      </c>
      <c r="C7" s="355"/>
      <c r="D7" s="5" t="s">
        <v>6</v>
      </c>
      <c r="E7" s="3"/>
    </row>
    <row r="8" spans="1:61" ht="15.75" thickBot="1" x14ac:dyDescent="0.3">
      <c r="A8" s="8" t="s">
        <v>7</v>
      </c>
      <c r="B8" s="352" t="s">
        <v>90</v>
      </c>
      <c r="C8" s="353"/>
      <c r="D8" s="9" t="s">
        <v>89</v>
      </c>
    </row>
    <row r="9" spans="1:61" ht="15.75" thickBot="1" x14ac:dyDescent="0.3"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</row>
    <row r="10" spans="1:61" ht="30.75" customHeight="1" thickBot="1" x14ac:dyDescent="0.3">
      <c r="A10" s="358" t="s">
        <v>8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60"/>
    </row>
    <row r="11" spans="1:61" ht="27" thickBot="1" x14ac:dyDescent="0.3">
      <c r="A11" s="327" t="s">
        <v>9</v>
      </c>
      <c r="B11" s="327" t="s">
        <v>10</v>
      </c>
      <c r="C11" s="327" t="s">
        <v>11</v>
      </c>
      <c r="D11" s="327" t="s">
        <v>12</v>
      </c>
      <c r="E11" s="327" t="s">
        <v>13</v>
      </c>
      <c r="F11" s="327" t="s">
        <v>14</v>
      </c>
      <c r="G11" s="327" t="s">
        <v>27</v>
      </c>
      <c r="H11" s="327" t="s">
        <v>39</v>
      </c>
      <c r="I11" s="327" t="s">
        <v>40</v>
      </c>
      <c r="J11" s="321" t="s">
        <v>19</v>
      </c>
      <c r="K11" s="322"/>
      <c r="L11" s="322"/>
      <c r="M11" s="323"/>
      <c r="N11" s="321" t="s">
        <v>20</v>
      </c>
      <c r="O11" s="322"/>
      <c r="P11" s="322"/>
      <c r="Q11" s="323"/>
      <c r="R11" s="321" t="s">
        <v>21</v>
      </c>
      <c r="S11" s="322"/>
      <c r="T11" s="322"/>
      <c r="U11" s="323"/>
      <c r="V11" s="321" t="s">
        <v>22</v>
      </c>
      <c r="W11" s="322"/>
      <c r="X11" s="322"/>
      <c r="Y11" s="323"/>
      <c r="Z11" s="321" t="s">
        <v>23</v>
      </c>
      <c r="AA11" s="322"/>
      <c r="AB11" s="322"/>
      <c r="AC11" s="323"/>
      <c r="AD11" s="321" t="s">
        <v>24</v>
      </c>
      <c r="AE11" s="322"/>
      <c r="AF11" s="322"/>
      <c r="AG11" s="323"/>
      <c r="AH11" s="321" t="s">
        <v>25</v>
      </c>
      <c r="AI11" s="322"/>
      <c r="AJ11" s="322"/>
      <c r="AK11" s="323"/>
      <c r="AL11" s="321" t="s">
        <v>26</v>
      </c>
      <c r="AM11" s="322"/>
      <c r="AN11" s="322"/>
      <c r="AO11" s="323"/>
      <c r="AP11" s="321" t="s">
        <v>15</v>
      </c>
      <c r="AQ11" s="322"/>
      <c r="AR11" s="322"/>
      <c r="AS11" s="323"/>
      <c r="AT11" s="321" t="s">
        <v>16</v>
      </c>
      <c r="AU11" s="322"/>
      <c r="AV11" s="322"/>
      <c r="AW11" s="323"/>
      <c r="AX11" s="321" t="s">
        <v>17</v>
      </c>
      <c r="AY11" s="322"/>
      <c r="AZ11" s="322"/>
      <c r="BA11" s="323"/>
      <c r="BB11" s="321" t="s">
        <v>18</v>
      </c>
      <c r="BC11" s="322"/>
      <c r="BD11" s="322"/>
      <c r="BE11" s="323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364" t="s">
        <v>112</v>
      </c>
      <c r="B14" s="363">
        <v>15202</v>
      </c>
      <c r="C14" s="362" t="s">
        <v>38</v>
      </c>
      <c r="D14" s="361" t="s">
        <v>113</v>
      </c>
      <c r="E14" s="365" t="s">
        <v>74</v>
      </c>
      <c r="F14" s="347" t="s">
        <v>69</v>
      </c>
      <c r="G14" s="347" t="s">
        <v>82</v>
      </c>
      <c r="H14" s="347" t="s">
        <v>58</v>
      </c>
      <c r="I14" s="17" t="s">
        <v>48</v>
      </c>
      <c r="J14" s="40">
        <v>61</v>
      </c>
      <c r="K14" s="40">
        <v>60</v>
      </c>
      <c r="L14" s="40">
        <v>0</v>
      </c>
      <c r="M14" s="104">
        <f>SUM(J14:L14)</f>
        <v>121</v>
      </c>
      <c r="N14" s="57">
        <v>72</v>
      </c>
      <c r="O14" s="58">
        <v>67</v>
      </c>
      <c r="P14" s="59">
        <v>0</v>
      </c>
      <c r="Q14" s="104">
        <f>SUM(N14:P14)</f>
        <v>139</v>
      </c>
      <c r="R14" s="66">
        <v>71</v>
      </c>
      <c r="S14" s="58">
        <v>81</v>
      </c>
      <c r="T14" s="40">
        <v>0</v>
      </c>
      <c r="U14" s="104">
        <f>SUM(R14:T14)</f>
        <v>152</v>
      </c>
      <c r="V14" s="71"/>
      <c r="W14" s="71"/>
      <c r="X14" s="71"/>
      <c r="Y14" s="104">
        <f>SUM(V14:X14)</f>
        <v>0</v>
      </c>
      <c r="Z14" s="71"/>
      <c r="AA14" s="71"/>
      <c r="AB14" s="71"/>
      <c r="AC14" s="104">
        <f>SUM(Z14:AB14)</f>
        <v>0</v>
      </c>
      <c r="AD14" s="71"/>
      <c r="AE14" s="71"/>
      <c r="AF14" s="71"/>
      <c r="AG14" s="104">
        <f>SUM(AD14:AF14)</f>
        <v>0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71">
        <f>SUM(BB14:BD14)</f>
        <v>0</v>
      </c>
      <c r="BF14" s="91">
        <f>AVERAGE(J14,N14,R14,V14,Z14,AD14,AH14,AL14,AP14,AT14,AX14,BB14)</f>
        <v>68</v>
      </c>
      <c r="BG14" s="91">
        <f t="shared" ref="BG14:BG17" si="0">AVERAGE(K14,O14,S14,W14,AA14,AE14,AI14,AM14,AQ14,AU14,AY14,BC14)</f>
        <v>69.333333333333329</v>
      </c>
      <c r="BH14" s="91">
        <f t="shared" ref="BH14:BH18" si="1">AVERAGE(L14,P14,T14,X14,AB14,AF14,AJ14,AN14,AR14,AV14,AZ14,BD14)</f>
        <v>0</v>
      </c>
      <c r="BI14" s="174">
        <f t="shared" ref="BI14:BI17" si="2">SUM(BF14:BH14)</f>
        <v>137.33333333333331</v>
      </c>
    </row>
    <row r="15" spans="1:61" ht="29.25" customHeight="1" x14ac:dyDescent="0.25">
      <c r="A15" s="364"/>
      <c r="B15" s="363"/>
      <c r="C15" s="362"/>
      <c r="D15" s="361"/>
      <c r="E15" s="366"/>
      <c r="F15" s="348"/>
      <c r="G15" s="348"/>
      <c r="H15" s="348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3">SUM(J15:L15)</f>
        <v>0</v>
      </c>
      <c r="N15" s="60">
        <v>0</v>
      </c>
      <c r="O15" s="61">
        <v>0</v>
      </c>
      <c r="P15" s="62">
        <v>0</v>
      </c>
      <c r="Q15" s="102">
        <f t="shared" ref="Q15:Q18" si="4">SUM(N15:P15)</f>
        <v>0</v>
      </c>
      <c r="R15" s="67">
        <v>0</v>
      </c>
      <c r="S15" s="61">
        <v>0</v>
      </c>
      <c r="T15" s="68">
        <v>0</v>
      </c>
      <c r="U15" s="102">
        <f t="shared" ref="U15:U18" si="5">SUM(R15:T15)</f>
        <v>0</v>
      </c>
      <c r="V15" s="72"/>
      <c r="W15" s="72"/>
      <c r="X15" s="72"/>
      <c r="Y15" s="102">
        <f t="shared" ref="Y15:Y18" si="6">SUM(V15:X15)</f>
        <v>0</v>
      </c>
      <c r="Z15" s="72"/>
      <c r="AA15" s="72"/>
      <c r="AB15" s="72"/>
      <c r="AC15" s="102">
        <f t="shared" ref="AC15:AC18" si="7">SUM(Z15:AB15)</f>
        <v>0</v>
      </c>
      <c r="AD15" s="72"/>
      <c r="AE15" s="72"/>
      <c r="AF15" s="72"/>
      <c r="AG15" s="102">
        <f t="shared" ref="AG15:AG18" si="8">SUM(AD15:AF15)</f>
        <v>0</v>
      </c>
      <c r="AH15" s="72"/>
      <c r="AI15" s="72"/>
      <c r="AJ15" s="72"/>
      <c r="AK15" s="102">
        <f t="shared" ref="AK15:AK18" si="9">SUM(AH15:AJ15)</f>
        <v>0</v>
      </c>
      <c r="AL15" s="72"/>
      <c r="AM15" s="72"/>
      <c r="AN15" s="72"/>
      <c r="AO15" s="102">
        <f t="shared" ref="AO15:AO18" si="10">SUM(AL15:AN15)</f>
        <v>0</v>
      </c>
      <c r="AP15" s="72"/>
      <c r="AQ15" s="72"/>
      <c r="AR15" s="72"/>
      <c r="AS15" s="102">
        <f t="shared" ref="AS15:AS18" si="11">SUM(AP15:AR15)</f>
        <v>0</v>
      </c>
      <c r="AT15" s="51"/>
      <c r="AU15" s="51"/>
      <c r="AV15" s="51"/>
      <c r="AW15" s="102">
        <f t="shared" ref="AW15:AW18" si="12">SUM(AT15:AV15)</f>
        <v>0</v>
      </c>
      <c r="AX15" s="72"/>
      <c r="AY15" s="72"/>
      <c r="AZ15" s="72"/>
      <c r="BA15" s="102">
        <f t="shared" ref="BA15:BA18" si="13">SUM(AX15:AZ15)</f>
        <v>0</v>
      </c>
      <c r="BB15" s="72"/>
      <c r="BC15" s="72"/>
      <c r="BD15" s="68"/>
      <c r="BE15" s="170">
        <f t="shared" ref="BE15:BE18" si="14">SUM(BB15:BD15)</f>
        <v>0</v>
      </c>
      <c r="BF15" s="91">
        <f t="shared" ref="BF15:BF17" si="15">AVERAGE(J15,N15,R15,V15,Z15,AD15,AH15,AL15,AP15,AT15,AX15,BB15)</f>
        <v>0</v>
      </c>
      <c r="BG15" s="91">
        <f t="shared" si="0"/>
        <v>0</v>
      </c>
      <c r="BH15" s="91">
        <f t="shared" si="1"/>
        <v>0</v>
      </c>
      <c r="BI15" s="174">
        <f t="shared" si="2"/>
        <v>0</v>
      </c>
    </row>
    <row r="16" spans="1:61" ht="29.25" customHeight="1" x14ac:dyDescent="0.25">
      <c r="A16" s="364"/>
      <c r="B16" s="363"/>
      <c r="C16" s="362"/>
      <c r="D16" s="361"/>
      <c r="E16" s="366"/>
      <c r="F16" s="348"/>
      <c r="G16" s="348"/>
      <c r="H16" s="348"/>
      <c r="I16" s="18" t="s">
        <v>50</v>
      </c>
      <c r="J16" s="51">
        <v>0</v>
      </c>
      <c r="K16" s="51">
        <v>0</v>
      </c>
      <c r="L16" s="51">
        <v>0</v>
      </c>
      <c r="M16" s="102">
        <f t="shared" si="3"/>
        <v>0</v>
      </c>
      <c r="N16" s="60">
        <v>0</v>
      </c>
      <c r="O16" s="61">
        <v>0</v>
      </c>
      <c r="P16" s="62">
        <v>0</v>
      </c>
      <c r="Q16" s="102">
        <f t="shared" si="4"/>
        <v>0</v>
      </c>
      <c r="R16" s="67">
        <v>0</v>
      </c>
      <c r="S16" s="61">
        <v>0</v>
      </c>
      <c r="T16" s="68">
        <v>0</v>
      </c>
      <c r="U16" s="102">
        <f t="shared" si="5"/>
        <v>0</v>
      </c>
      <c r="V16" s="72"/>
      <c r="W16" s="72"/>
      <c r="X16" s="72"/>
      <c r="Y16" s="102">
        <f t="shared" si="6"/>
        <v>0</v>
      </c>
      <c r="Z16" s="72"/>
      <c r="AA16" s="72"/>
      <c r="AB16" s="72"/>
      <c r="AC16" s="102">
        <f t="shared" si="7"/>
        <v>0</v>
      </c>
      <c r="AD16" s="72"/>
      <c r="AE16" s="72"/>
      <c r="AF16" s="72"/>
      <c r="AG16" s="102">
        <f t="shared" si="8"/>
        <v>0</v>
      </c>
      <c r="AH16" s="72"/>
      <c r="AI16" s="72"/>
      <c r="AJ16" s="72"/>
      <c r="AK16" s="102">
        <f t="shared" si="9"/>
        <v>0</v>
      </c>
      <c r="AL16" s="72"/>
      <c r="AM16" s="72"/>
      <c r="AN16" s="72"/>
      <c r="AO16" s="102">
        <f t="shared" si="10"/>
        <v>0</v>
      </c>
      <c r="AP16" s="72"/>
      <c r="AQ16" s="72"/>
      <c r="AR16" s="72"/>
      <c r="AS16" s="102">
        <f t="shared" si="11"/>
        <v>0</v>
      </c>
      <c r="AT16" s="51"/>
      <c r="AU16" s="51"/>
      <c r="AV16" s="51"/>
      <c r="AW16" s="102">
        <f t="shared" si="12"/>
        <v>0</v>
      </c>
      <c r="AX16" s="72"/>
      <c r="AY16" s="72"/>
      <c r="AZ16" s="72"/>
      <c r="BA16" s="102">
        <f t="shared" si="13"/>
        <v>0</v>
      </c>
      <c r="BB16" s="72"/>
      <c r="BC16" s="72"/>
      <c r="BD16" s="68"/>
      <c r="BE16" s="170">
        <f t="shared" si="14"/>
        <v>0</v>
      </c>
      <c r="BF16" s="91">
        <f t="shared" si="15"/>
        <v>0</v>
      </c>
      <c r="BG16" s="91">
        <f t="shared" si="0"/>
        <v>0</v>
      </c>
      <c r="BH16" s="91">
        <f t="shared" si="1"/>
        <v>0</v>
      </c>
      <c r="BI16" s="174">
        <f t="shared" si="2"/>
        <v>0</v>
      </c>
    </row>
    <row r="17" spans="1:61" ht="29.25" customHeight="1" x14ac:dyDescent="0.25">
      <c r="A17" s="364"/>
      <c r="B17" s="363"/>
      <c r="C17" s="362"/>
      <c r="D17" s="361"/>
      <c r="E17" s="366"/>
      <c r="F17" s="348"/>
      <c r="G17" s="348"/>
      <c r="H17" s="348"/>
      <c r="I17" s="18" t="s">
        <v>51</v>
      </c>
      <c r="J17" s="51">
        <v>0</v>
      </c>
      <c r="K17" s="51">
        <v>0</v>
      </c>
      <c r="L17" s="51">
        <v>0</v>
      </c>
      <c r="M17" s="102">
        <f t="shared" si="3"/>
        <v>0</v>
      </c>
      <c r="N17" s="60">
        <v>0</v>
      </c>
      <c r="O17" s="61">
        <v>0</v>
      </c>
      <c r="P17" s="62">
        <v>0</v>
      </c>
      <c r="Q17" s="102">
        <f t="shared" si="4"/>
        <v>0</v>
      </c>
      <c r="R17" s="67">
        <v>0</v>
      </c>
      <c r="S17" s="61">
        <v>0</v>
      </c>
      <c r="T17" s="68">
        <v>0</v>
      </c>
      <c r="U17" s="102">
        <f t="shared" si="5"/>
        <v>0</v>
      </c>
      <c r="V17" s="72"/>
      <c r="W17" s="72"/>
      <c r="X17" s="72"/>
      <c r="Y17" s="102">
        <f t="shared" si="6"/>
        <v>0</v>
      </c>
      <c r="Z17" s="72"/>
      <c r="AA17" s="72"/>
      <c r="AB17" s="72"/>
      <c r="AC17" s="102">
        <f t="shared" si="7"/>
        <v>0</v>
      </c>
      <c r="AD17" s="72"/>
      <c r="AE17" s="72"/>
      <c r="AF17" s="72"/>
      <c r="AG17" s="102">
        <f t="shared" si="8"/>
        <v>0</v>
      </c>
      <c r="AH17" s="72"/>
      <c r="AI17" s="72"/>
      <c r="AJ17" s="72"/>
      <c r="AK17" s="102">
        <f t="shared" si="9"/>
        <v>0</v>
      </c>
      <c r="AL17" s="72"/>
      <c r="AM17" s="72"/>
      <c r="AN17" s="72"/>
      <c r="AO17" s="102">
        <f t="shared" si="10"/>
        <v>0</v>
      </c>
      <c r="AP17" s="72"/>
      <c r="AQ17" s="72"/>
      <c r="AR17" s="72"/>
      <c r="AS17" s="102">
        <f t="shared" si="11"/>
        <v>0</v>
      </c>
      <c r="AT17" s="51"/>
      <c r="AU17" s="51"/>
      <c r="AV17" s="51"/>
      <c r="AW17" s="102">
        <f t="shared" si="12"/>
        <v>0</v>
      </c>
      <c r="AX17" s="72"/>
      <c r="AY17" s="72"/>
      <c r="AZ17" s="72"/>
      <c r="BA17" s="102">
        <f t="shared" si="13"/>
        <v>0</v>
      </c>
      <c r="BB17" s="72"/>
      <c r="BC17" s="72"/>
      <c r="BD17" s="68"/>
      <c r="BE17" s="170">
        <f t="shared" si="14"/>
        <v>0</v>
      </c>
      <c r="BF17" s="91">
        <f t="shared" si="15"/>
        <v>0</v>
      </c>
      <c r="BG17" s="91">
        <f t="shared" si="0"/>
        <v>0</v>
      </c>
      <c r="BH17" s="91">
        <f t="shared" si="1"/>
        <v>0</v>
      </c>
      <c r="BI17" s="174">
        <f t="shared" si="2"/>
        <v>0</v>
      </c>
    </row>
    <row r="18" spans="1:61" ht="29.25" customHeight="1" x14ac:dyDescent="0.25">
      <c r="A18" s="364"/>
      <c r="B18" s="363"/>
      <c r="C18" s="362"/>
      <c r="D18" s="361"/>
      <c r="E18" s="366"/>
      <c r="F18" s="348"/>
      <c r="G18" s="348"/>
      <c r="H18" s="348"/>
      <c r="I18" s="18" t="s">
        <v>52</v>
      </c>
      <c r="J18" s="51">
        <v>0</v>
      </c>
      <c r="K18" s="51">
        <v>0</v>
      </c>
      <c r="L18" s="51">
        <v>0</v>
      </c>
      <c r="M18" s="102">
        <f t="shared" si="3"/>
        <v>0</v>
      </c>
      <c r="N18" s="60">
        <v>0</v>
      </c>
      <c r="O18" s="61">
        <v>0</v>
      </c>
      <c r="P18" s="62">
        <v>0</v>
      </c>
      <c r="Q18" s="102">
        <f t="shared" si="4"/>
        <v>0</v>
      </c>
      <c r="R18" s="67">
        <v>0</v>
      </c>
      <c r="S18" s="61">
        <v>0</v>
      </c>
      <c r="T18" s="68">
        <v>0</v>
      </c>
      <c r="U18" s="102">
        <f t="shared" si="5"/>
        <v>0</v>
      </c>
      <c r="V18" s="72"/>
      <c r="W18" s="72"/>
      <c r="X18" s="72"/>
      <c r="Y18" s="102">
        <f t="shared" si="6"/>
        <v>0</v>
      </c>
      <c r="Z18" s="72"/>
      <c r="AA18" s="72"/>
      <c r="AB18" s="72"/>
      <c r="AC18" s="102">
        <f t="shared" si="7"/>
        <v>0</v>
      </c>
      <c r="AD18" s="72"/>
      <c r="AE18" s="72"/>
      <c r="AF18" s="72"/>
      <c r="AG18" s="102">
        <f t="shared" si="8"/>
        <v>0</v>
      </c>
      <c r="AH18" s="72"/>
      <c r="AI18" s="72"/>
      <c r="AJ18" s="72"/>
      <c r="AK18" s="102">
        <f t="shared" si="9"/>
        <v>0</v>
      </c>
      <c r="AL18" s="72"/>
      <c r="AM18" s="72"/>
      <c r="AN18" s="72"/>
      <c r="AO18" s="102">
        <f t="shared" si="10"/>
        <v>0</v>
      </c>
      <c r="AP18" s="72"/>
      <c r="AQ18" s="72"/>
      <c r="AR18" s="72"/>
      <c r="AS18" s="102">
        <f t="shared" si="11"/>
        <v>0</v>
      </c>
      <c r="AT18" s="51"/>
      <c r="AU18" s="51"/>
      <c r="AV18" s="51"/>
      <c r="AW18" s="102">
        <f t="shared" si="12"/>
        <v>0</v>
      </c>
      <c r="AX18" s="72"/>
      <c r="AY18" s="72"/>
      <c r="AZ18" s="72"/>
      <c r="BA18" s="102">
        <f t="shared" si="13"/>
        <v>0</v>
      </c>
      <c r="BB18" s="72"/>
      <c r="BC18" s="72"/>
      <c r="BD18" s="68"/>
      <c r="BE18" s="170">
        <f t="shared" si="14"/>
        <v>0</v>
      </c>
      <c r="BF18" s="91">
        <f t="shared" ref="BF18:BF24" si="16">AVERAGE(J18,N18,R18,V18,Z18,AD18,AH18,AL18,AP18,AT18,AX18,BB18)</f>
        <v>0</v>
      </c>
      <c r="BG18" s="91">
        <f t="shared" ref="BG18" si="17">AVERAGE(K18,O18,S18,W18,AA18,AE18,AI18,AM18,AQ18,AU18,AY18,BC18)</f>
        <v>0</v>
      </c>
      <c r="BH18" s="91">
        <f t="shared" si="1"/>
        <v>0</v>
      </c>
      <c r="BI18" s="174">
        <f>SUM(BF18:BH18)</f>
        <v>0</v>
      </c>
    </row>
    <row r="19" spans="1:61" ht="29.25" customHeight="1" x14ac:dyDescent="0.25">
      <c r="A19" s="364"/>
      <c r="B19" s="363"/>
      <c r="C19" s="362"/>
      <c r="D19" s="361"/>
      <c r="E19" s="366"/>
      <c r="F19" s="348"/>
      <c r="G19" s="348"/>
      <c r="H19" s="349"/>
      <c r="I19" s="19" t="s">
        <v>53</v>
      </c>
      <c r="J19" s="103">
        <f>SUM(J14:J18)</f>
        <v>61</v>
      </c>
      <c r="K19" s="103">
        <f t="shared" ref="K19:L19" si="18">SUM(K14:K18)</f>
        <v>60</v>
      </c>
      <c r="L19" s="103">
        <f t="shared" si="18"/>
        <v>0</v>
      </c>
      <c r="M19" s="102">
        <f>SUM(M14:M18)</f>
        <v>121</v>
      </c>
      <c r="N19" s="103">
        <f>SUM(N14:N18)</f>
        <v>72</v>
      </c>
      <c r="O19" s="103">
        <f t="shared" ref="O19:P19" si="19">SUM(O14:O18)</f>
        <v>67</v>
      </c>
      <c r="P19" s="103">
        <f t="shared" si="19"/>
        <v>0</v>
      </c>
      <c r="Q19" s="102">
        <f>SUM(Q14:Q18)</f>
        <v>139</v>
      </c>
      <c r="R19" s="103">
        <f>SUM(R14:R18)</f>
        <v>71</v>
      </c>
      <c r="S19" s="103">
        <f t="shared" ref="S19:T19" si="20">SUM(S14:S18)</f>
        <v>81</v>
      </c>
      <c r="T19" s="103">
        <f t="shared" si="20"/>
        <v>0</v>
      </c>
      <c r="U19" s="102">
        <f>SUM(U14:U18)</f>
        <v>152</v>
      </c>
      <c r="V19" s="103">
        <f>SUM(V14:V18)</f>
        <v>0</v>
      </c>
      <c r="W19" s="103">
        <f t="shared" ref="W19:X19" si="21">SUM(W14:W18)</f>
        <v>0</v>
      </c>
      <c r="X19" s="103">
        <f t="shared" si="21"/>
        <v>0</v>
      </c>
      <c r="Y19" s="102">
        <f>SUM(Y14:Y18)</f>
        <v>0</v>
      </c>
      <c r="Z19" s="103">
        <f>SUM(Z14:Z18)</f>
        <v>0</v>
      </c>
      <c r="AA19" s="103">
        <f t="shared" ref="AA19:AB19" si="22">SUM(AA14:AA18)</f>
        <v>0</v>
      </c>
      <c r="AB19" s="103">
        <f t="shared" si="22"/>
        <v>0</v>
      </c>
      <c r="AC19" s="102">
        <f>SUM(AC14:AC18)</f>
        <v>0</v>
      </c>
      <c r="AD19" s="103">
        <f>SUM(AD14:AD18)</f>
        <v>0</v>
      </c>
      <c r="AE19" s="103">
        <f t="shared" ref="AE19:AF19" si="23">SUM(AE14:AE18)</f>
        <v>0</v>
      </c>
      <c r="AF19" s="103">
        <f t="shared" si="23"/>
        <v>0</v>
      </c>
      <c r="AG19" s="102">
        <f>SUM(AG14:AG18)</f>
        <v>0</v>
      </c>
      <c r="AH19" s="103">
        <f>SUM(AH14:AH18)</f>
        <v>0</v>
      </c>
      <c r="AI19" s="103">
        <f t="shared" ref="AI19:AJ19" si="24">SUM(AI14:AI18)</f>
        <v>0</v>
      </c>
      <c r="AJ19" s="103">
        <f t="shared" si="24"/>
        <v>0</v>
      </c>
      <c r="AK19" s="102">
        <f>SUM(AK14:AK18)</f>
        <v>0</v>
      </c>
      <c r="AL19" s="103">
        <f>SUM(AL14:AL18)</f>
        <v>0</v>
      </c>
      <c r="AM19" s="103">
        <f t="shared" ref="AM19:AN19" si="25">SUM(AM14:AM18)</f>
        <v>0</v>
      </c>
      <c r="AN19" s="103">
        <f t="shared" si="25"/>
        <v>0</v>
      </c>
      <c r="AO19" s="102">
        <f>SUM(AO14:AO18)</f>
        <v>0</v>
      </c>
      <c r="AP19" s="103">
        <f>SUM(AP14:AP18)</f>
        <v>0</v>
      </c>
      <c r="AQ19" s="103">
        <f t="shared" ref="AQ19:AR19" si="26">SUM(AQ14:AQ18)</f>
        <v>0</v>
      </c>
      <c r="AR19" s="103">
        <f t="shared" si="26"/>
        <v>0</v>
      </c>
      <c r="AS19" s="102">
        <f>SUM(AS14:AS18)</f>
        <v>0</v>
      </c>
      <c r="AT19" s="103">
        <f>SUM(AT14:AT18)</f>
        <v>0</v>
      </c>
      <c r="AU19" s="103">
        <f t="shared" ref="AU19:AV19" si="27">SUM(AU14:AU18)</f>
        <v>0</v>
      </c>
      <c r="AV19" s="103">
        <f t="shared" si="27"/>
        <v>0</v>
      </c>
      <c r="AW19" s="102">
        <f>SUM(AW14:AW18)</f>
        <v>0</v>
      </c>
      <c r="AX19" s="103">
        <f>SUM(AX14:AX18)</f>
        <v>0</v>
      </c>
      <c r="AY19" s="103">
        <f t="shared" ref="AY19:AZ19" si="28">SUM(AY14:AY18)</f>
        <v>0</v>
      </c>
      <c r="AZ19" s="103">
        <f t="shared" si="28"/>
        <v>0</v>
      </c>
      <c r="BA19" s="102">
        <f>SUM(BA14:BA18)</f>
        <v>0</v>
      </c>
      <c r="BB19" s="103">
        <f>SUM(BB14:BB18)</f>
        <v>0</v>
      </c>
      <c r="BC19" s="103">
        <f t="shared" ref="BC19" si="29">SUM(BC14:BC18)</f>
        <v>0</v>
      </c>
      <c r="BD19" s="103">
        <v>0</v>
      </c>
      <c r="BE19" s="170">
        <f>SUM(BE14:BE18)</f>
        <v>0</v>
      </c>
      <c r="BF19" s="103">
        <f>SUM(BF14:BF18)</f>
        <v>68</v>
      </c>
      <c r="BG19" s="103">
        <f t="shared" ref="BG19:BH19" si="30">SUM(BG14:BG18)</f>
        <v>69.333333333333329</v>
      </c>
      <c r="BH19" s="103">
        <f t="shared" si="30"/>
        <v>0</v>
      </c>
      <c r="BI19" s="170">
        <f>SUM(BI14:BI18)</f>
        <v>137.33333333333331</v>
      </c>
    </row>
    <row r="20" spans="1:61" ht="29.25" customHeight="1" x14ac:dyDescent="0.25">
      <c r="A20" s="364"/>
      <c r="B20" s="363"/>
      <c r="C20" s="362"/>
      <c r="D20" s="361"/>
      <c r="E20" s="366"/>
      <c r="F20" s="348"/>
      <c r="G20" s="348"/>
      <c r="H20" s="350" t="s">
        <v>88</v>
      </c>
      <c r="I20" s="18" t="s">
        <v>54</v>
      </c>
      <c r="J20" s="51">
        <v>59</v>
      </c>
      <c r="K20" s="51">
        <v>60</v>
      </c>
      <c r="L20" s="52">
        <v>0</v>
      </c>
      <c r="M20" s="102">
        <f>SUM(J20:L20)</f>
        <v>119</v>
      </c>
      <c r="N20" s="60">
        <v>70</v>
      </c>
      <c r="O20" s="61">
        <v>65</v>
      </c>
      <c r="P20" s="62">
        <v>0</v>
      </c>
      <c r="Q20" s="102">
        <f>SUM(N20:P20)</f>
        <v>135</v>
      </c>
      <c r="R20" s="67">
        <v>69</v>
      </c>
      <c r="S20" s="61">
        <v>79</v>
      </c>
      <c r="T20" s="68">
        <v>0</v>
      </c>
      <c r="U20" s="102">
        <f>SUM(R20:T20)</f>
        <v>148</v>
      </c>
      <c r="V20" s="72"/>
      <c r="W20" s="72"/>
      <c r="X20" s="72"/>
      <c r="Y20" s="102">
        <f>SUM(V20:X20)</f>
        <v>0</v>
      </c>
      <c r="Z20" s="72"/>
      <c r="AA20" s="72"/>
      <c r="AB20" s="72"/>
      <c r="AC20" s="102">
        <f>SUM(Z20:AB20)</f>
        <v>0</v>
      </c>
      <c r="AD20" s="72"/>
      <c r="AE20" s="72"/>
      <c r="AF20" s="72"/>
      <c r="AG20" s="102">
        <f>SUM(AD20:AF20)</f>
        <v>0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70">
        <f>SUM(BB20:BD20)</f>
        <v>0</v>
      </c>
      <c r="BF20" s="91">
        <f t="shared" si="16"/>
        <v>66</v>
      </c>
      <c r="BG20" s="91">
        <f t="shared" ref="BF20:BG24" si="31">AVERAGE(K20,O20,S20,W20,AA20,AE20,AI20,AM20,AQ20,AU20,AY20,BC20)</f>
        <v>68</v>
      </c>
      <c r="BH20" s="91">
        <f t="shared" ref="BH20:BH24" si="32">AVERAGE(L20,P20,T20,X20,AB20,AF20,AJ20,AN20,AR20,AV20,AZ20,BD20)</f>
        <v>0</v>
      </c>
      <c r="BI20" s="174">
        <f>SUM(BF20:BH20)</f>
        <v>134</v>
      </c>
    </row>
    <row r="21" spans="1:61" ht="29.25" customHeight="1" x14ac:dyDescent="0.25">
      <c r="A21" s="364"/>
      <c r="B21" s="363"/>
      <c r="C21" s="362"/>
      <c r="D21" s="361"/>
      <c r="E21" s="366"/>
      <c r="F21" s="348"/>
      <c r="G21" s="348"/>
      <c r="H21" s="349"/>
      <c r="I21" s="18" t="s">
        <v>55</v>
      </c>
      <c r="J21" s="53">
        <v>1</v>
      </c>
      <c r="K21" s="53">
        <v>1</v>
      </c>
      <c r="L21" s="54">
        <v>0</v>
      </c>
      <c r="M21" s="102">
        <f>SUM(J21:L21)</f>
        <v>2</v>
      </c>
      <c r="N21" s="60">
        <v>2</v>
      </c>
      <c r="O21" s="61">
        <v>2</v>
      </c>
      <c r="P21" s="62">
        <v>0</v>
      </c>
      <c r="Q21" s="102">
        <f t="shared" ref="Q21:Q23" si="33">SUM(N21:P21)</f>
        <v>4</v>
      </c>
      <c r="R21" s="67">
        <v>2</v>
      </c>
      <c r="S21" s="61">
        <v>2</v>
      </c>
      <c r="T21" s="68">
        <v>0</v>
      </c>
      <c r="U21" s="102">
        <f t="shared" ref="U21:U23" si="34">SUM(R21:T21)</f>
        <v>4</v>
      </c>
      <c r="V21" s="72"/>
      <c r="W21" s="72"/>
      <c r="X21" s="72"/>
      <c r="Y21" s="102">
        <f t="shared" ref="Y21:Y23" si="35">SUM(V21:X21)</f>
        <v>0</v>
      </c>
      <c r="Z21" s="72"/>
      <c r="AA21" s="72"/>
      <c r="AB21" s="72"/>
      <c r="AC21" s="102">
        <f t="shared" ref="AC21:AC23" si="36">SUM(Z21:AB21)</f>
        <v>0</v>
      </c>
      <c r="AD21" s="72"/>
      <c r="AE21" s="72"/>
      <c r="AF21" s="72"/>
      <c r="AG21" s="102">
        <f t="shared" ref="AG21:AG23" si="37">SUM(AD21:AF21)</f>
        <v>0</v>
      </c>
      <c r="AH21" s="72"/>
      <c r="AI21" s="72"/>
      <c r="AJ21" s="72"/>
      <c r="AK21" s="102">
        <f t="shared" ref="AK21:AK23" si="38">SUM(AH21:AJ21)</f>
        <v>0</v>
      </c>
      <c r="AL21" s="72"/>
      <c r="AM21" s="72"/>
      <c r="AN21" s="72"/>
      <c r="AO21" s="102">
        <f t="shared" ref="AO21:AO23" si="39">SUM(AL21:AN21)</f>
        <v>0</v>
      </c>
      <c r="AP21" s="72"/>
      <c r="AQ21" s="72"/>
      <c r="AR21" s="72"/>
      <c r="AS21" s="102">
        <f t="shared" ref="AS21:AS23" si="40">SUM(AP21:AR21)</f>
        <v>0</v>
      </c>
      <c r="AT21" s="72"/>
      <c r="AU21" s="72"/>
      <c r="AV21" s="72"/>
      <c r="AW21" s="102">
        <f t="shared" ref="AW21:AW23" si="41">SUM(AT21:AV21)</f>
        <v>0</v>
      </c>
      <c r="AX21" s="72"/>
      <c r="AY21" s="72"/>
      <c r="AZ21" s="72"/>
      <c r="BA21" s="102">
        <f t="shared" ref="BA21:BA23" si="42">SUM(AX21:AZ21)</f>
        <v>0</v>
      </c>
      <c r="BB21" s="72"/>
      <c r="BC21" s="72"/>
      <c r="BD21" s="68"/>
      <c r="BE21" s="170">
        <f t="shared" ref="BE21:BE23" si="43">SUM(BB21:BD21)</f>
        <v>0</v>
      </c>
      <c r="BF21" s="91">
        <f t="shared" si="16"/>
        <v>1.6666666666666667</v>
      </c>
      <c r="BG21" s="91">
        <f t="shared" si="31"/>
        <v>1.6666666666666667</v>
      </c>
      <c r="BH21" s="91">
        <f t="shared" si="32"/>
        <v>0</v>
      </c>
      <c r="BI21" s="174">
        <f>SUM(BF21:BH21)</f>
        <v>3.3333333333333335</v>
      </c>
    </row>
    <row r="22" spans="1:61" ht="29.25" customHeight="1" x14ac:dyDescent="0.25">
      <c r="A22" s="364"/>
      <c r="B22" s="363"/>
      <c r="C22" s="362"/>
      <c r="D22" s="361"/>
      <c r="E22" s="366"/>
      <c r="F22" s="348"/>
      <c r="G22" s="348"/>
      <c r="H22" s="350" t="s">
        <v>60</v>
      </c>
      <c r="I22" s="18" t="s">
        <v>56</v>
      </c>
      <c r="J22" s="53">
        <v>1</v>
      </c>
      <c r="K22" s="53">
        <v>0</v>
      </c>
      <c r="L22" s="54">
        <v>0</v>
      </c>
      <c r="M22" s="102">
        <f t="shared" ref="M22:M23" si="44">SUM(J22:L22)</f>
        <v>1</v>
      </c>
      <c r="N22" s="60">
        <v>0</v>
      </c>
      <c r="O22" s="61">
        <v>0</v>
      </c>
      <c r="P22" s="62">
        <v>0</v>
      </c>
      <c r="Q22" s="102">
        <f t="shared" si="33"/>
        <v>0</v>
      </c>
      <c r="R22" s="67">
        <v>0</v>
      </c>
      <c r="S22" s="61">
        <v>0</v>
      </c>
      <c r="T22" s="68">
        <v>0</v>
      </c>
      <c r="U22" s="102">
        <f t="shared" si="34"/>
        <v>0</v>
      </c>
      <c r="V22" s="72"/>
      <c r="W22" s="72"/>
      <c r="X22" s="72"/>
      <c r="Y22" s="102">
        <f t="shared" si="35"/>
        <v>0</v>
      </c>
      <c r="Z22" s="72"/>
      <c r="AA22" s="72"/>
      <c r="AB22" s="72"/>
      <c r="AC22" s="102">
        <f t="shared" si="36"/>
        <v>0</v>
      </c>
      <c r="AD22" s="72"/>
      <c r="AE22" s="72"/>
      <c r="AF22" s="72"/>
      <c r="AG22" s="102">
        <f t="shared" si="37"/>
        <v>0</v>
      </c>
      <c r="AH22" s="72"/>
      <c r="AI22" s="72"/>
      <c r="AJ22" s="72"/>
      <c r="AK22" s="102">
        <f t="shared" si="38"/>
        <v>0</v>
      </c>
      <c r="AL22" s="72"/>
      <c r="AM22" s="72"/>
      <c r="AN22" s="72"/>
      <c r="AO22" s="102">
        <f t="shared" si="39"/>
        <v>0</v>
      </c>
      <c r="AP22" s="72"/>
      <c r="AQ22" s="72"/>
      <c r="AR22" s="72"/>
      <c r="AS22" s="102">
        <f t="shared" si="40"/>
        <v>0</v>
      </c>
      <c r="AT22" s="72"/>
      <c r="AU22" s="72"/>
      <c r="AV22" s="72"/>
      <c r="AW22" s="102">
        <f t="shared" si="41"/>
        <v>0</v>
      </c>
      <c r="AX22" s="72"/>
      <c r="AY22" s="72"/>
      <c r="AZ22" s="72"/>
      <c r="BA22" s="102">
        <f t="shared" si="42"/>
        <v>0</v>
      </c>
      <c r="BB22" s="72"/>
      <c r="BC22" s="72"/>
      <c r="BD22" s="68"/>
      <c r="BE22" s="170">
        <f t="shared" si="43"/>
        <v>0</v>
      </c>
      <c r="BF22" s="91">
        <f t="shared" si="16"/>
        <v>0.33333333333333331</v>
      </c>
      <c r="BG22" s="91">
        <f t="shared" si="31"/>
        <v>0</v>
      </c>
      <c r="BH22" s="91">
        <f t="shared" si="32"/>
        <v>0</v>
      </c>
      <c r="BI22" s="174">
        <f>SUM(BF22:BH22)</f>
        <v>0.33333333333333331</v>
      </c>
    </row>
    <row r="23" spans="1:61" ht="29.25" customHeight="1" thickBot="1" x14ac:dyDescent="0.3">
      <c r="A23" s="364"/>
      <c r="B23" s="363"/>
      <c r="C23" s="362"/>
      <c r="D23" s="361"/>
      <c r="E23" s="367"/>
      <c r="F23" s="357"/>
      <c r="G23" s="357"/>
      <c r="H23" s="357"/>
      <c r="I23" s="32" t="s">
        <v>57</v>
      </c>
      <c r="J23" s="55">
        <v>0</v>
      </c>
      <c r="K23" s="55">
        <v>0</v>
      </c>
      <c r="L23" s="56">
        <v>0</v>
      </c>
      <c r="M23" s="105">
        <f t="shared" si="44"/>
        <v>0</v>
      </c>
      <c r="N23" s="63">
        <v>0</v>
      </c>
      <c r="O23" s="64">
        <v>0</v>
      </c>
      <c r="P23" s="65">
        <v>0</v>
      </c>
      <c r="Q23" s="105">
        <f t="shared" si="33"/>
        <v>0</v>
      </c>
      <c r="R23" s="69">
        <v>0</v>
      </c>
      <c r="S23" s="64">
        <v>0</v>
      </c>
      <c r="T23" s="70">
        <v>0</v>
      </c>
      <c r="U23" s="105">
        <f t="shared" si="34"/>
        <v>0</v>
      </c>
      <c r="V23" s="73"/>
      <c r="W23" s="73"/>
      <c r="X23" s="73"/>
      <c r="Y23" s="105">
        <f t="shared" si="35"/>
        <v>0</v>
      </c>
      <c r="Z23" s="73"/>
      <c r="AA23" s="73"/>
      <c r="AB23" s="73"/>
      <c r="AC23" s="105">
        <f t="shared" si="36"/>
        <v>0</v>
      </c>
      <c r="AD23" s="73"/>
      <c r="AE23" s="73"/>
      <c r="AF23" s="73"/>
      <c r="AG23" s="105">
        <f t="shared" si="37"/>
        <v>0</v>
      </c>
      <c r="AH23" s="73"/>
      <c r="AI23" s="73"/>
      <c r="AJ23" s="73"/>
      <c r="AK23" s="105">
        <f t="shared" si="38"/>
        <v>0</v>
      </c>
      <c r="AL23" s="73"/>
      <c r="AM23" s="73"/>
      <c r="AN23" s="73"/>
      <c r="AO23" s="105">
        <f t="shared" si="39"/>
        <v>0</v>
      </c>
      <c r="AP23" s="73"/>
      <c r="AQ23" s="73"/>
      <c r="AR23" s="73"/>
      <c r="AS23" s="105">
        <f t="shared" si="40"/>
        <v>0</v>
      </c>
      <c r="AT23" s="73"/>
      <c r="AU23" s="73"/>
      <c r="AV23" s="73"/>
      <c r="AW23" s="105">
        <f t="shared" si="41"/>
        <v>0</v>
      </c>
      <c r="AX23" s="73"/>
      <c r="AY23" s="73"/>
      <c r="AZ23" s="73"/>
      <c r="BA23" s="105">
        <f t="shared" si="42"/>
        <v>0</v>
      </c>
      <c r="BB23" s="73"/>
      <c r="BC23" s="73"/>
      <c r="BD23" s="70"/>
      <c r="BE23" s="175">
        <f t="shared" si="43"/>
        <v>0</v>
      </c>
      <c r="BF23" s="228">
        <f t="shared" si="31"/>
        <v>0</v>
      </c>
      <c r="BG23" s="93">
        <f t="shared" si="31"/>
        <v>0</v>
      </c>
      <c r="BH23" s="173">
        <f t="shared" si="32"/>
        <v>0</v>
      </c>
      <c r="BI23" s="105">
        <f>SUM(BF23:BH23)</f>
        <v>0</v>
      </c>
    </row>
    <row r="24" spans="1:61" ht="29.25" customHeight="1" x14ac:dyDescent="0.25">
      <c r="A24" s="364"/>
      <c r="B24" s="363"/>
      <c r="C24" s="362"/>
      <c r="D24" s="361"/>
      <c r="E24" s="365" t="s">
        <v>74</v>
      </c>
      <c r="F24" s="347" t="s">
        <v>70</v>
      </c>
      <c r="G24" s="347" t="s">
        <v>82</v>
      </c>
      <c r="H24" s="347" t="s">
        <v>58</v>
      </c>
      <c r="I24" s="17" t="s">
        <v>48</v>
      </c>
      <c r="J24" s="74">
        <v>0</v>
      </c>
      <c r="K24" s="74">
        <v>0</v>
      </c>
      <c r="L24" s="74">
        <v>0</v>
      </c>
      <c r="M24" s="104">
        <f>SUM(J24:L24)</f>
        <v>0</v>
      </c>
      <c r="N24" s="79">
        <v>0</v>
      </c>
      <c r="O24" s="80">
        <v>0</v>
      </c>
      <c r="P24" s="81">
        <v>0</v>
      </c>
      <c r="Q24" s="104">
        <f>SUM(N24:P24)</f>
        <v>0</v>
      </c>
      <c r="R24" s="88">
        <v>0</v>
      </c>
      <c r="S24" s="80">
        <v>0</v>
      </c>
      <c r="T24" s="89">
        <v>0</v>
      </c>
      <c r="U24" s="104">
        <f>SUM(R24:T24)</f>
        <v>0</v>
      </c>
      <c r="V24" s="94"/>
      <c r="W24" s="94"/>
      <c r="X24" s="94"/>
      <c r="Y24" s="104">
        <f>SUM(V24:X24)</f>
        <v>0</v>
      </c>
      <c r="Z24" s="94"/>
      <c r="AA24" s="94"/>
      <c r="AB24" s="94"/>
      <c r="AC24" s="104">
        <f>SUM(Z24:AB24)</f>
        <v>0</v>
      </c>
      <c r="AD24" s="94"/>
      <c r="AE24" s="94"/>
      <c r="AF24" s="94"/>
      <c r="AG24" s="104">
        <f>SUM(AD24:AF24)</f>
        <v>0</v>
      </c>
      <c r="AH24" s="94"/>
      <c r="AI24" s="94"/>
      <c r="AJ24" s="186"/>
      <c r="AK24" s="184">
        <f>SUM(AH24:AJ24)</f>
        <v>0</v>
      </c>
      <c r="AL24" s="97"/>
      <c r="AM24" s="97"/>
      <c r="AN24" s="97"/>
      <c r="AO24" s="174">
        <f>SUM(AL24:AN24)</f>
        <v>0</v>
      </c>
      <c r="AP24" s="97"/>
      <c r="AQ24" s="97"/>
      <c r="AR24" s="97"/>
      <c r="AS24" s="174">
        <f>SUM(AP24:AR24)</f>
        <v>0</v>
      </c>
      <c r="AT24" s="97"/>
      <c r="AU24" s="97"/>
      <c r="AV24" s="97"/>
      <c r="AW24" s="174">
        <f>SUM(AT24:AV24)</f>
        <v>0</v>
      </c>
      <c r="AX24" s="97"/>
      <c r="AY24" s="97"/>
      <c r="AZ24" s="97"/>
      <c r="BA24" s="174">
        <f>SUM(AX24:AZ24)</f>
        <v>0</v>
      </c>
      <c r="BB24" s="97"/>
      <c r="BC24" s="97"/>
      <c r="BD24" s="98"/>
      <c r="BE24" s="174">
        <f>SUM(BB24:BD24)</f>
        <v>0</v>
      </c>
      <c r="BF24" s="227">
        <f t="shared" si="16"/>
        <v>0</v>
      </c>
      <c r="BG24" s="227">
        <f t="shared" si="31"/>
        <v>0</v>
      </c>
      <c r="BH24" s="227">
        <f t="shared" si="32"/>
        <v>0</v>
      </c>
      <c r="BI24" s="174">
        <f>SUM(BF24:BH24)</f>
        <v>0</v>
      </c>
    </row>
    <row r="25" spans="1:61" ht="29.25" customHeight="1" x14ac:dyDescent="0.25">
      <c r="A25" s="364"/>
      <c r="B25" s="363"/>
      <c r="C25" s="362"/>
      <c r="D25" s="361"/>
      <c r="E25" s="366"/>
      <c r="F25" s="348"/>
      <c r="G25" s="348"/>
      <c r="H25" s="348"/>
      <c r="I25" s="18" t="s">
        <v>49</v>
      </c>
      <c r="J25" s="75">
        <v>0</v>
      </c>
      <c r="K25" s="75">
        <v>0</v>
      </c>
      <c r="L25" s="75">
        <v>0</v>
      </c>
      <c r="M25" s="102">
        <f t="shared" ref="M25:M27" si="45">SUM(J25:L25)</f>
        <v>0</v>
      </c>
      <c r="N25" s="77">
        <v>1</v>
      </c>
      <c r="O25" s="82">
        <v>0</v>
      </c>
      <c r="P25" s="83">
        <v>0</v>
      </c>
      <c r="Q25" s="102">
        <f t="shared" ref="Q25:Q28" si="46">SUM(N25:P25)</f>
        <v>1</v>
      </c>
      <c r="R25" s="90">
        <v>0</v>
      </c>
      <c r="S25" s="82">
        <v>0</v>
      </c>
      <c r="T25" s="91">
        <v>0</v>
      </c>
      <c r="U25" s="102">
        <f t="shared" ref="U25:U28" si="47">SUM(R25:T25)</f>
        <v>0</v>
      </c>
      <c r="V25" s="95"/>
      <c r="W25" s="95"/>
      <c r="X25" s="95"/>
      <c r="Y25" s="102">
        <f t="shared" ref="Y25:Y28" si="48">SUM(V25:X25)</f>
        <v>0</v>
      </c>
      <c r="Z25" s="95"/>
      <c r="AA25" s="95"/>
      <c r="AB25" s="95"/>
      <c r="AC25" s="102">
        <f t="shared" ref="AC25:AC28" si="49">SUM(Z25:AB25)</f>
        <v>0</v>
      </c>
      <c r="AD25" s="95"/>
      <c r="AE25" s="95"/>
      <c r="AF25" s="95"/>
      <c r="AG25" s="102">
        <f t="shared" ref="AG25:AG28" si="50">SUM(AD25:AF25)</f>
        <v>0</v>
      </c>
      <c r="AH25" s="95"/>
      <c r="AI25" s="95"/>
      <c r="AJ25" s="187"/>
      <c r="AK25" s="183">
        <f t="shared" ref="AK25:AK28" si="51">SUM(AH25:AJ25)</f>
        <v>0</v>
      </c>
      <c r="AL25" s="95"/>
      <c r="AM25" s="95"/>
      <c r="AN25" s="95"/>
      <c r="AO25" s="102">
        <f t="shared" ref="AO25:AO28" si="52">SUM(AL25:AN25)</f>
        <v>0</v>
      </c>
      <c r="AP25" s="95"/>
      <c r="AQ25" s="95"/>
      <c r="AR25" s="95"/>
      <c r="AS25" s="102">
        <f t="shared" ref="AS25:AS28" si="53">SUM(AP25:AR25)</f>
        <v>0</v>
      </c>
      <c r="AT25" s="97"/>
      <c r="AU25" s="97"/>
      <c r="AV25" s="97"/>
      <c r="AW25" s="102">
        <f t="shared" ref="AW25:AW28" si="54">SUM(AT25:AV25)</f>
        <v>0</v>
      </c>
      <c r="AX25" s="95"/>
      <c r="AY25" s="95"/>
      <c r="AZ25" s="95"/>
      <c r="BA25" s="102">
        <f t="shared" ref="BA25:BA28" si="55">SUM(AX25:AZ25)</f>
        <v>0</v>
      </c>
      <c r="BB25" s="95"/>
      <c r="BC25" s="95"/>
      <c r="BD25" s="91"/>
      <c r="BE25" s="102">
        <f t="shared" ref="BE25:BE28" si="56">SUM(BB25:BD25)</f>
        <v>0</v>
      </c>
      <c r="BF25" s="91">
        <f>AVERAGE(J25,N25,R25,V25,Z25,AD25,AH25,AL25,AP25,AT25,AX25,BB25)</f>
        <v>0.33333333333333331</v>
      </c>
      <c r="BG25" s="91">
        <f t="shared" ref="BG25:BH25" si="57">AVERAGE(K25,O25,S25,W25,AA25,AE25,AI25,AM25,AQ25,AU25,AY25,BC25)</f>
        <v>0</v>
      </c>
      <c r="BH25" s="91">
        <f t="shared" si="57"/>
        <v>0</v>
      </c>
      <c r="BI25" s="174">
        <f t="shared" ref="BI25:BI33" si="58">SUM(BF25:BH25)</f>
        <v>0.33333333333333331</v>
      </c>
    </row>
    <row r="26" spans="1:61" ht="29.25" customHeight="1" x14ac:dyDescent="0.25">
      <c r="A26" s="364"/>
      <c r="B26" s="363"/>
      <c r="C26" s="362"/>
      <c r="D26" s="361"/>
      <c r="E26" s="366"/>
      <c r="F26" s="348"/>
      <c r="G26" s="348"/>
      <c r="H26" s="348"/>
      <c r="I26" s="18" t="s">
        <v>50</v>
      </c>
      <c r="J26" s="75">
        <v>46</v>
      </c>
      <c r="K26" s="75">
        <v>34</v>
      </c>
      <c r="L26" s="75">
        <v>0</v>
      </c>
      <c r="M26" s="102">
        <f t="shared" si="45"/>
        <v>80</v>
      </c>
      <c r="N26" s="77">
        <v>58</v>
      </c>
      <c r="O26" s="82">
        <v>46</v>
      </c>
      <c r="P26" s="83">
        <v>0</v>
      </c>
      <c r="Q26" s="102">
        <f t="shared" si="46"/>
        <v>104</v>
      </c>
      <c r="R26" s="90">
        <v>55</v>
      </c>
      <c r="S26" s="82">
        <v>38</v>
      </c>
      <c r="T26" s="91">
        <v>0</v>
      </c>
      <c r="U26" s="102">
        <f t="shared" si="47"/>
        <v>93</v>
      </c>
      <c r="V26" s="95"/>
      <c r="W26" s="95"/>
      <c r="X26" s="95"/>
      <c r="Y26" s="102">
        <f t="shared" si="48"/>
        <v>0</v>
      </c>
      <c r="Z26" s="95"/>
      <c r="AA26" s="95"/>
      <c r="AB26" s="95"/>
      <c r="AC26" s="102">
        <f t="shared" si="49"/>
        <v>0</v>
      </c>
      <c r="AD26" s="95"/>
      <c r="AE26" s="95"/>
      <c r="AF26" s="95"/>
      <c r="AG26" s="102">
        <f t="shared" si="50"/>
        <v>0</v>
      </c>
      <c r="AH26" s="95"/>
      <c r="AI26" s="95"/>
      <c r="AJ26" s="187"/>
      <c r="AK26" s="183">
        <f t="shared" si="51"/>
        <v>0</v>
      </c>
      <c r="AL26" s="187"/>
      <c r="AM26" s="95"/>
      <c r="AN26" s="95"/>
      <c r="AO26" s="102">
        <f t="shared" si="52"/>
        <v>0</v>
      </c>
      <c r="AP26" s="95"/>
      <c r="AQ26" s="95"/>
      <c r="AR26" s="95"/>
      <c r="AS26" s="102">
        <f t="shared" si="53"/>
        <v>0</v>
      </c>
      <c r="AT26" s="95"/>
      <c r="AU26" s="95"/>
      <c r="AV26" s="95"/>
      <c r="AW26" s="102">
        <f t="shared" si="54"/>
        <v>0</v>
      </c>
      <c r="AX26" s="95"/>
      <c r="AY26" s="95"/>
      <c r="AZ26" s="95"/>
      <c r="BA26" s="102">
        <f t="shared" si="55"/>
        <v>0</v>
      </c>
      <c r="BB26" s="95"/>
      <c r="BC26" s="95"/>
      <c r="BD26" s="91"/>
      <c r="BE26" s="102">
        <f t="shared" si="56"/>
        <v>0</v>
      </c>
      <c r="BF26" s="91">
        <f t="shared" ref="BF26:BF33" si="59">AVERAGE(J26,N26,R26,V26,Z26,AD26,AH26,AL26,AP26,AT26,AX26,BB26)</f>
        <v>53</v>
      </c>
      <c r="BG26" s="91">
        <f t="shared" ref="BG26:BG28" si="60">AVERAGE(K26,O26,S26,W26,AA26,AE26,AI26,AM26,AQ26,AU26,AY26,BC26)</f>
        <v>39.333333333333336</v>
      </c>
      <c r="BH26" s="91">
        <f t="shared" ref="BH26:BH28" si="61">AVERAGE(L26,P26,T26,X26,AB26,AF26,AJ26,AN26,AR26,AV26,AZ26,BD26)</f>
        <v>0</v>
      </c>
      <c r="BI26" s="174">
        <f t="shared" si="58"/>
        <v>92.333333333333343</v>
      </c>
    </row>
    <row r="27" spans="1:61" ht="29.25" customHeight="1" x14ac:dyDescent="0.25">
      <c r="A27" s="364"/>
      <c r="B27" s="363"/>
      <c r="C27" s="362"/>
      <c r="D27" s="361"/>
      <c r="E27" s="366"/>
      <c r="F27" s="348"/>
      <c r="G27" s="348"/>
      <c r="H27" s="348"/>
      <c r="I27" s="18" t="s">
        <v>51</v>
      </c>
      <c r="J27" s="75">
        <v>74</v>
      </c>
      <c r="K27" s="75">
        <v>71</v>
      </c>
      <c r="L27" s="75">
        <v>0</v>
      </c>
      <c r="M27" s="102">
        <f t="shared" si="45"/>
        <v>145</v>
      </c>
      <c r="N27" s="77">
        <v>79</v>
      </c>
      <c r="O27" s="82">
        <v>69</v>
      </c>
      <c r="P27" s="83">
        <v>0</v>
      </c>
      <c r="Q27" s="102">
        <f t="shared" si="46"/>
        <v>148</v>
      </c>
      <c r="R27" s="90">
        <v>89</v>
      </c>
      <c r="S27" s="82">
        <v>80</v>
      </c>
      <c r="T27" s="91">
        <v>0</v>
      </c>
      <c r="U27" s="102">
        <f t="shared" si="47"/>
        <v>169</v>
      </c>
      <c r="V27" s="95"/>
      <c r="W27" s="95"/>
      <c r="X27" s="95"/>
      <c r="Y27" s="102">
        <f t="shared" si="48"/>
        <v>0</v>
      </c>
      <c r="Z27" s="95"/>
      <c r="AA27" s="95"/>
      <c r="AB27" s="95"/>
      <c r="AC27" s="102">
        <f t="shared" si="49"/>
        <v>0</v>
      </c>
      <c r="AD27" s="95"/>
      <c r="AE27" s="95"/>
      <c r="AF27" s="95"/>
      <c r="AG27" s="102">
        <f t="shared" si="50"/>
        <v>0</v>
      </c>
      <c r="AH27" s="95"/>
      <c r="AI27" s="95"/>
      <c r="AJ27" s="187"/>
      <c r="AK27" s="183">
        <f t="shared" si="51"/>
        <v>0</v>
      </c>
      <c r="AL27" s="95"/>
      <c r="AM27" s="95"/>
      <c r="AN27" s="95"/>
      <c r="AO27" s="102">
        <f t="shared" si="52"/>
        <v>0</v>
      </c>
      <c r="AP27" s="95"/>
      <c r="AQ27" s="95"/>
      <c r="AR27" s="95"/>
      <c r="AS27" s="102">
        <f t="shared" si="53"/>
        <v>0</v>
      </c>
      <c r="AT27" s="95"/>
      <c r="AU27" s="95"/>
      <c r="AV27" s="95"/>
      <c r="AW27" s="102">
        <f t="shared" si="54"/>
        <v>0</v>
      </c>
      <c r="AX27" s="95"/>
      <c r="AY27" s="95"/>
      <c r="AZ27" s="95"/>
      <c r="BA27" s="102">
        <f t="shared" si="55"/>
        <v>0</v>
      </c>
      <c r="BB27" s="95"/>
      <c r="BC27" s="95"/>
      <c r="BD27" s="91"/>
      <c r="BE27" s="102">
        <f t="shared" si="56"/>
        <v>0</v>
      </c>
      <c r="BF27" s="91">
        <f t="shared" si="59"/>
        <v>80.666666666666671</v>
      </c>
      <c r="BG27" s="91">
        <f t="shared" si="60"/>
        <v>73.333333333333329</v>
      </c>
      <c r="BH27" s="91">
        <f t="shared" si="61"/>
        <v>0</v>
      </c>
      <c r="BI27" s="174">
        <f t="shared" si="58"/>
        <v>154</v>
      </c>
    </row>
    <row r="28" spans="1:61" ht="29.25" customHeight="1" x14ac:dyDescent="0.25">
      <c r="A28" s="364"/>
      <c r="B28" s="363"/>
      <c r="C28" s="362"/>
      <c r="D28" s="361"/>
      <c r="E28" s="366"/>
      <c r="F28" s="348"/>
      <c r="G28" s="348"/>
      <c r="H28" s="348"/>
      <c r="I28" s="18" t="s">
        <v>52</v>
      </c>
      <c r="J28" s="75">
        <v>1</v>
      </c>
      <c r="K28" s="75">
        <v>0</v>
      </c>
      <c r="L28" s="75">
        <v>0</v>
      </c>
      <c r="M28" s="102">
        <f>SUM(J28:L28)</f>
        <v>1</v>
      </c>
      <c r="N28" s="77">
        <v>1</v>
      </c>
      <c r="O28" s="82">
        <v>0</v>
      </c>
      <c r="P28" s="83">
        <v>0</v>
      </c>
      <c r="Q28" s="102">
        <f t="shared" si="46"/>
        <v>1</v>
      </c>
      <c r="R28" s="90">
        <v>1</v>
      </c>
      <c r="S28" s="82">
        <v>0</v>
      </c>
      <c r="T28" s="91">
        <v>0</v>
      </c>
      <c r="U28" s="102">
        <f t="shared" si="47"/>
        <v>1</v>
      </c>
      <c r="V28" s="95"/>
      <c r="W28" s="95"/>
      <c r="X28" s="95"/>
      <c r="Y28" s="102">
        <f t="shared" si="48"/>
        <v>0</v>
      </c>
      <c r="Z28" s="95"/>
      <c r="AA28" s="95"/>
      <c r="AB28" s="95"/>
      <c r="AC28" s="102">
        <f t="shared" si="49"/>
        <v>0</v>
      </c>
      <c r="AD28" s="95"/>
      <c r="AE28" s="95"/>
      <c r="AF28" s="95"/>
      <c r="AG28" s="102">
        <f t="shared" si="50"/>
        <v>0</v>
      </c>
      <c r="AH28" s="95"/>
      <c r="AI28" s="95"/>
      <c r="AJ28" s="187"/>
      <c r="AK28" s="183">
        <f t="shared" si="51"/>
        <v>0</v>
      </c>
      <c r="AL28" s="95"/>
      <c r="AM28" s="95"/>
      <c r="AN28" s="95"/>
      <c r="AO28" s="102">
        <f t="shared" si="52"/>
        <v>0</v>
      </c>
      <c r="AP28" s="95"/>
      <c r="AQ28" s="95"/>
      <c r="AR28" s="95"/>
      <c r="AS28" s="102">
        <f t="shared" si="53"/>
        <v>0</v>
      </c>
      <c r="AT28" s="95"/>
      <c r="AU28" s="95"/>
      <c r="AV28" s="95"/>
      <c r="AW28" s="102">
        <f t="shared" si="54"/>
        <v>0</v>
      </c>
      <c r="AX28" s="95"/>
      <c r="AY28" s="95"/>
      <c r="AZ28" s="95"/>
      <c r="BA28" s="102">
        <f t="shared" si="55"/>
        <v>0</v>
      </c>
      <c r="BB28" s="95"/>
      <c r="BC28" s="95"/>
      <c r="BD28" s="91"/>
      <c r="BE28" s="102">
        <f t="shared" si="56"/>
        <v>0</v>
      </c>
      <c r="BF28" s="91">
        <f t="shared" si="59"/>
        <v>1</v>
      </c>
      <c r="BG28" s="91">
        <f t="shared" si="60"/>
        <v>0</v>
      </c>
      <c r="BH28" s="91">
        <f t="shared" si="61"/>
        <v>0</v>
      </c>
      <c r="BI28" s="174">
        <f t="shared" si="58"/>
        <v>1</v>
      </c>
    </row>
    <row r="29" spans="1:61" ht="29.25" customHeight="1" x14ac:dyDescent="0.25">
      <c r="A29" s="364"/>
      <c r="B29" s="363"/>
      <c r="C29" s="362"/>
      <c r="D29" s="361"/>
      <c r="E29" s="366"/>
      <c r="F29" s="348"/>
      <c r="G29" s="348"/>
      <c r="H29" s="349"/>
      <c r="I29" s="19" t="s">
        <v>53</v>
      </c>
      <c r="J29" s="103">
        <f>SUM(J24:J28)</f>
        <v>121</v>
      </c>
      <c r="K29" s="103">
        <f t="shared" ref="K29:L29" si="62">SUM(K24:K28)</f>
        <v>105</v>
      </c>
      <c r="L29" s="103">
        <f t="shared" si="62"/>
        <v>0</v>
      </c>
      <c r="M29" s="102">
        <f>SUM(M24:M28)</f>
        <v>226</v>
      </c>
      <c r="N29" s="103">
        <f>SUM(N24:N28)</f>
        <v>139</v>
      </c>
      <c r="O29" s="103">
        <f t="shared" ref="O29:P29" si="63">SUM(O24:O28)</f>
        <v>115</v>
      </c>
      <c r="P29" s="103">
        <f t="shared" si="63"/>
        <v>0</v>
      </c>
      <c r="Q29" s="102">
        <f>SUM(Q24:Q28)</f>
        <v>254</v>
      </c>
      <c r="R29" s="103">
        <f>SUM(R24:R28)</f>
        <v>145</v>
      </c>
      <c r="S29" s="103">
        <f t="shared" ref="S29:T29" si="64">SUM(S24:S28)</f>
        <v>118</v>
      </c>
      <c r="T29" s="103">
        <f t="shared" si="64"/>
        <v>0</v>
      </c>
      <c r="U29" s="102">
        <f>SUM(U24:U28)</f>
        <v>263</v>
      </c>
      <c r="V29" s="103">
        <f>SUM(V24:V28)</f>
        <v>0</v>
      </c>
      <c r="W29" s="103">
        <f t="shared" ref="W29:X29" si="65">SUM(W24:W28)</f>
        <v>0</v>
      </c>
      <c r="X29" s="103">
        <f t="shared" si="65"/>
        <v>0</v>
      </c>
      <c r="Y29" s="102">
        <f>SUM(Y24:Y28)</f>
        <v>0</v>
      </c>
      <c r="Z29" s="103">
        <f>SUM(Z24:Z28)</f>
        <v>0</v>
      </c>
      <c r="AA29" s="103">
        <f t="shared" ref="AA29:AB29" si="66">SUM(AA24:AA28)</f>
        <v>0</v>
      </c>
      <c r="AB29" s="103">
        <f t="shared" si="66"/>
        <v>0</v>
      </c>
      <c r="AC29" s="102">
        <f>SUM(AC24:AC28)</f>
        <v>0</v>
      </c>
      <c r="AD29" s="103">
        <f>SUM(AD24:AD28)</f>
        <v>0</v>
      </c>
      <c r="AE29" s="103">
        <f t="shared" ref="AE29:AF29" si="67">SUM(AE24:AE28)</f>
        <v>0</v>
      </c>
      <c r="AF29" s="103">
        <f t="shared" si="67"/>
        <v>0</v>
      </c>
      <c r="AG29" s="102">
        <f>SUM(AG24:AG28)</f>
        <v>0</v>
      </c>
      <c r="AH29" s="103">
        <f>SUM(AH24:AH28)</f>
        <v>0</v>
      </c>
      <c r="AI29" s="185">
        <f t="shared" ref="AI29:AJ29" si="68">SUM(AI24:AI28)</f>
        <v>0</v>
      </c>
      <c r="AJ29" s="103">
        <f t="shared" si="68"/>
        <v>0</v>
      </c>
      <c r="AK29" s="183">
        <f>SUM(AK24:AK28)</f>
        <v>0</v>
      </c>
      <c r="AL29" s="103">
        <f>SUM(AL24:AL28)</f>
        <v>0</v>
      </c>
      <c r="AM29" s="103">
        <f t="shared" ref="AM29:AN29" si="69">SUM(AM24:AM28)</f>
        <v>0</v>
      </c>
      <c r="AN29" s="103">
        <f t="shared" si="69"/>
        <v>0</v>
      </c>
      <c r="AO29" s="102">
        <f>SUM(AO24:AO28)</f>
        <v>0</v>
      </c>
      <c r="AP29" s="103">
        <f>SUM(AP24:AP28)</f>
        <v>0</v>
      </c>
      <c r="AQ29" s="103">
        <f t="shared" ref="AQ29:AR29" si="70">SUM(AQ24:AQ28)</f>
        <v>0</v>
      </c>
      <c r="AR29" s="103">
        <f t="shared" si="70"/>
        <v>0</v>
      </c>
      <c r="AS29" s="102">
        <f>SUM(AS24:AS28)</f>
        <v>0</v>
      </c>
      <c r="AT29" s="103">
        <f>SUM(AT24:AT28)</f>
        <v>0</v>
      </c>
      <c r="AU29" s="103">
        <f t="shared" ref="AU29:AV29" si="71">SUM(AU24:AU28)</f>
        <v>0</v>
      </c>
      <c r="AV29" s="103">
        <f t="shared" si="71"/>
        <v>0</v>
      </c>
      <c r="AW29" s="102">
        <f>SUM(AW24:AW28)</f>
        <v>0</v>
      </c>
      <c r="AX29" s="103">
        <f>SUM(AX24:AX28)</f>
        <v>0</v>
      </c>
      <c r="AY29" s="103">
        <f t="shared" ref="AY29:AZ29" si="72">SUM(AY24:AY28)</f>
        <v>0</v>
      </c>
      <c r="AZ29" s="103">
        <f t="shared" si="72"/>
        <v>0</v>
      </c>
      <c r="BA29" s="102">
        <f>SUM(BA24:BA28)</f>
        <v>0</v>
      </c>
      <c r="BB29" s="103">
        <f>SUM(BB24:BB28)</f>
        <v>0</v>
      </c>
      <c r="BC29" s="103">
        <f t="shared" ref="BC29:BD29" si="73">SUM(BC24:BC28)</f>
        <v>0</v>
      </c>
      <c r="BD29" s="103">
        <f t="shared" si="73"/>
        <v>0</v>
      </c>
      <c r="BE29" s="102">
        <f>SUM(BE24:BE28)</f>
        <v>0</v>
      </c>
      <c r="BF29" s="103">
        <f>SUM(BF24:BF28)</f>
        <v>135</v>
      </c>
      <c r="BG29" s="103">
        <f t="shared" ref="BG29" si="74">SUM(BG24:BG28)</f>
        <v>112.66666666666666</v>
      </c>
      <c r="BH29" s="103">
        <f t="shared" ref="BH29" si="75">SUM(BH24:BH28)</f>
        <v>0</v>
      </c>
      <c r="BI29" s="170">
        <f>SUM(BI24:BI28)</f>
        <v>247.66666666666669</v>
      </c>
    </row>
    <row r="30" spans="1:61" ht="29.25" customHeight="1" x14ac:dyDescent="0.25">
      <c r="A30" s="364"/>
      <c r="B30" s="363"/>
      <c r="C30" s="362"/>
      <c r="D30" s="361"/>
      <c r="E30" s="366"/>
      <c r="F30" s="348"/>
      <c r="G30" s="348"/>
      <c r="H30" s="350" t="s">
        <v>88</v>
      </c>
      <c r="I30" s="18" t="s">
        <v>54</v>
      </c>
      <c r="J30" s="76">
        <v>118</v>
      </c>
      <c r="K30" s="77">
        <v>103</v>
      </c>
      <c r="L30" s="75">
        <v>0</v>
      </c>
      <c r="M30" s="102">
        <f>SUM(J30:L30)</f>
        <v>221</v>
      </c>
      <c r="N30" s="84">
        <v>135</v>
      </c>
      <c r="O30" s="82">
        <v>112</v>
      </c>
      <c r="P30" s="83">
        <v>0</v>
      </c>
      <c r="Q30" s="102">
        <f>SUM(N30:P30)</f>
        <v>247</v>
      </c>
      <c r="R30" s="90">
        <v>141</v>
      </c>
      <c r="S30" s="82">
        <v>112</v>
      </c>
      <c r="T30" s="91">
        <v>0</v>
      </c>
      <c r="U30" s="102">
        <f>SUM(R30:T30)</f>
        <v>253</v>
      </c>
      <c r="V30" s="95"/>
      <c r="W30" s="95"/>
      <c r="X30" s="95"/>
      <c r="Y30" s="102">
        <f>SUM(V30:X30)</f>
        <v>0</v>
      </c>
      <c r="Z30" s="95"/>
      <c r="AA30" s="95"/>
      <c r="AB30" s="95"/>
      <c r="AC30" s="102">
        <f>SUM(Z30:AB30)</f>
        <v>0</v>
      </c>
      <c r="AD30" s="95"/>
      <c r="AE30" s="95"/>
      <c r="AF30" s="95"/>
      <c r="AG30" s="102">
        <f>SUM(AD30:AF30)</f>
        <v>0</v>
      </c>
      <c r="AH30" s="95"/>
      <c r="AI30" s="95"/>
      <c r="AJ30" s="187"/>
      <c r="AK30" s="183">
        <f>SUM(AH30:AJ30)</f>
        <v>0</v>
      </c>
      <c r="AL30" s="95"/>
      <c r="AM30" s="95"/>
      <c r="AN30" s="95"/>
      <c r="AO30" s="102">
        <f>SUM(AL30:AN30)</f>
        <v>0</v>
      </c>
      <c r="AP30" s="95"/>
      <c r="AQ30" s="95"/>
      <c r="AR30" s="95"/>
      <c r="AS30" s="102">
        <f>SUM(AP30:AR30)</f>
        <v>0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1">
        <f t="shared" si="59"/>
        <v>131.33333333333334</v>
      </c>
      <c r="BG30" s="91">
        <f t="shared" ref="BG30:BG33" si="76">AVERAGE(K30,O30,S30,W30,AA30,AE30,AI30,AM30,AQ30,AU30,AY30,BC30)</f>
        <v>109</v>
      </c>
      <c r="BH30" s="91">
        <f t="shared" ref="BH30:BH33" si="77">AVERAGE(L30,P30,T30,X30,AB30,AF30,AJ30,AN30,AR30,AV30,AZ30,BD30)</f>
        <v>0</v>
      </c>
      <c r="BI30" s="174">
        <f t="shared" si="58"/>
        <v>240.33333333333334</v>
      </c>
    </row>
    <row r="31" spans="1:61" ht="29.25" customHeight="1" x14ac:dyDescent="0.25">
      <c r="A31" s="364"/>
      <c r="B31" s="363"/>
      <c r="C31" s="362"/>
      <c r="D31" s="361"/>
      <c r="E31" s="366"/>
      <c r="F31" s="348"/>
      <c r="G31" s="348"/>
      <c r="H31" s="349"/>
      <c r="I31" s="18" t="s">
        <v>55</v>
      </c>
      <c r="J31" s="76">
        <v>3</v>
      </c>
      <c r="K31" s="77">
        <v>2</v>
      </c>
      <c r="L31" s="75">
        <v>0</v>
      </c>
      <c r="M31" s="102">
        <f>SUM(J31:L31)</f>
        <v>5</v>
      </c>
      <c r="N31" s="84">
        <v>4</v>
      </c>
      <c r="O31" s="82">
        <v>3</v>
      </c>
      <c r="P31" s="83">
        <v>0</v>
      </c>
      <c r="Q31" s="102">
        <f t="shared" ref="Q31:Q33" si="78">SUM(N31:P31)</f>
        <v>7</v>
      </c>
      <c r="R31" s="90">
        <v>4</v>
      </c>
      <c r="S31" s="82">
        <v>6</v>
      </c>
      <c r="T31" s="91">
        <v>0</v>
      </c>
      <c r="U31" s="102">
        <f t="shared" ref="U31:U33" si="79">SUM(R31:T31)</f>
        <v>10</v>
      </c>
      <c r="V31" s="95"/>
      <c r="W31" s="95"/>
      <c r="X31" s="95"/>
      <c r="Y31" s="102">
        <f t="shared" ref="Y31:Y33" si="80">SUM(V31:X31)</f>
        <v>0</v>
      </c>
      <c r="Z31" s="95"/>
      <c r="AA31" s="95"/>
      <c r="AB31" s="95"/>
      <c r="AC31" s="102">
        <f t="shared" ref="AC31:AC33" si="81">SUM(Z31:AB31)</f>
        <v>0</v>
      </c>
      <c r="AD31" s="95"/>
      <c r="AE31" s="95"/>
      <c r="AF31" s="95"/>
      <c r="AG31" s="102">
        <f t="shared" ref="AG31:AG33" si="82">SUM(AD31:AF31)</f>
        <v>0</v>
      </c>
      <c r="AH31" s="95"/>
      <c r="AI31" s="95"/>
      <c r="AJ31" s="187"/>
      <c r="AK31" s="183">
        <f t="shared" ref="AK31:AK33" si="83">SUM(AH31:AJ31)</f>
        <v>0</v>
      </c>
      <c r="AL31" s="95"/>
      <c r="AM31" s="95"/>
      <c r="AN31" s="95"/>
      <c r="AO31" s="102">
        <f t="shared" ref="AO31:AO33" si="84">SUM(AL31:AN31)</f>
        <v>0</v>
      </c>
      <c r="AP31" s="95"/>
      <c r="AQ31" s="95"/>
      <c r="AR31" s="95"/>
      <c r="AS31" s="102">
        <f t="shared" ref="AS31:AS33" si="85">SUM(AP31:AR31)</f>
        <v>0</v>
      </c>
      <c r="AT31" s="95"/>
      <c r="AU31" s="95"/>
      <c r="AV31" s="95"/>
      <c r="AW31" s="102">
        <f t="shared" ref="AW31:AW33" si="86">SUM(AT31:AV31)</f>
        <v>0</v>
      </c>
      <c r="AX31" s="95"/>
      <c r="AY31" s="95"/>
      <c r="AZ31" s="95"/>
      <c r="BA31" s="102">
        <f t="shared" ref="BA31:BA33" si="87">SUM(AX31:AZ31)</f>
        <v>0</v>
      </c>
      <c r="BB31" s="95"/>
      <c r="BC31" s="95"/>
      <c r="BD31" s="91"/>
      <c r="BE31" s="102">
        <f t="shared" ref="BE31:BE33" si="88">SUM(BB31:BD31)</f>
        <v>0</v>
      </c>
      <c r="BF31" s="91">
        <f t="shared" si="59"/>
        <v>3.6666666666666665</v>
      </c>
      <c r="BG31" s="91">
        <f t="shared" si="76"/>
        <v>3.6666666666666665</v>
      </c>
      <c r="BH31" s="91">
        <f t="shared" si="77"/>
        <v>0</v>
      </c>
      <c r="BI31" s="174">
        <f t="shared" si="58"/>
        <v>7.333333333333333</v>
      </c>
    </row>
    <row r="32" spans="1:61" ht="29.25" customHeight="1" x14ac:dyDescent="0.25">
      <c r="A32" s="364"/>
      <c r="B32" s="363"/>
      <c r="C32" s="362"/>
      <c r="D32" s="361"/>
      <c r="E32" s="366"/>
      <c r="F32" s="348"/>
      <c r="G32" s="348"/>
      <c r="H32" s="350" t="s">
        <v>60</v>
      </c>
      <c r="I32" s="18" t="s">
        <v>56</v>
      </c>
      <c r="J32" s="75">
        <v>0</v>
      </c>
      <c r="K32" s="75">
        <v>0</v>
      </c>
      <c r="L32" s="75">
        <v>0</v>
      </c>
      <c r="M32" s="102">
        <f t="shared" ref="M32:M33" si="89">SUM(J32:L32)</f>
        <v>0</v>
      </c>
      <c r="N32" s="84">
        <v>0</v>
      </c>
      <c r="O32" s="82">
        <v>0</v>
      </c>
      <c r="P32" s="83">
        <v>0</v>
      </c>
      <c r="Q32" s="102">
        <f t="shared" si="78"/>
        <v>0</v>
      </c>
      <c r="R32" s="90">
        <v>0</v>
      </c>
      <c r="S32" s="82">
        <v>0</v>
      </c>
      <c r="T32" s="91">
        <v>0</v>
      </c>
      <c r="U32" s="102">
        <f t="shared" si="79"/>
        <v>0</v>
      </c>
      <c r="V32" s="95"/>
      <c r="W32" s="95"/>
      <c r="X32" s="95"/>
      <c r="Y32" s="102">
        <f t="shared" si="80"/>
        <v>0</v>
      </c>
      <c r="Z32" s="95"/>
      <c r="AA32" s="95"/>
      <c r="AB32" s="95"/>
      <c r="AC32" s="102">
        <f t="shared" si="81"/>
        <v>0</v>
      </c>
      <c r="AD32" s="95"/>
      <c r="AE32" s="95"/>
      <c r="AF32" s="95"/>
      <c r="AG32" s="102">
        <f t="shared" si="82"/>
        <v>0</v>
      </c>
      <c r="AH32" s="95"/>
      <c r="AI32" s="95"/>
      <c r="AJ32" s="187"/>
      <c r="AK32" s="183">
        <f t="shared" si="83"/>
        <v>0</v>
      </c>
      <c r="AL32" s="95"/>
      <c r="AM32" s="95"/>
      <c r="AN32" s="95"/>
      <c r="AO32" s="102">
        <f t="shared" si="84"/>
        <v>0</v>
      </c>
      <c r="AP32" s="95"/>
      <c r="AQ32" s="95"/>
      <c r="AR32" s="95"/>
      <c r="AS32" s="102">
        <f t="shared" si="85"/>
        <v>0</v>
      </c>
      <c r="AT32" s="95"/>
      <c r="AU32" s="95"/>
      <c r="AV32" s="95"/>
      <c r="AW32" s="102">
        <f t="shared" si="86"/>
        <v>0</v>
      </c>
      <c r="AX32" s="95"/>
      <c r="AY32" s="95"/>
      <c r="AZ32" s="95"/>
      <c r="BA32" s="102">
        <f t="shared" si="87"/>
        <v>0</v>
      </c>
      <c r="BB32" s="95"/>
      <c r="BC32" s="95"/>
      <c r="BD32" s="91"/>
      <c r="BE32" s="102">
        <f t="shared" si="88"/>
        <v>0</v>
      </c>
      <c r="BF32" s="91">
        <f t="shared" si="59"/>
        <v>0</v>
      </c>
      <c r="BG32" s="91">
        <f t="shared" si="76"/>
        <v>0</v>
      </c>
      <c r="BH32" s="91">
        <f t="shared" si="77"/>
        <v>0</v>
      </c>
      <c r="BI32" s="174">
        <f t="shared" si="58"/>
        <v>0</v>
      </c>
    </row>
    <row r="33" spans="1:61" ht="29.25" customHeight="1" thickBot="1" x14ac:dyDescent="0.3">
      <c r="A33" s="364"/>
      <c r="B33" s="363"/>
      <c r="C33" s="362"/>
      <c r="D33" s="361"/>
      <c r="E33" s="367"/>
      <c r="F33" s="357"/>
      <c r="G33" s="357"/>
      <c r="H33" s="357"/>
      <c r="I33" s="32" t="s">
        <v>57</v>
      </c>
      <c r="J33" s="78">
        <v>6</v>
      </c>
      <c r="K33" s="78">
        <v>5</v>
      </c>
      <c r="L33" s="78">
        <v>0</v>
      </c>
      <c r="M33" s="105">
        <f t="shared" si="89"/>
        <v>11</v>
      </c>
      <c r="N33" s="85">
        <v>7</v>
      </c>
      <c r="O33" s="86">
        <v>6</v>
      </c>
      <c r="P33" s="87">
        <v>0</v>
      </c>
      <c r="Q33" s="105">
        <f t="shared" si="78"/>
        <v>13</v>
      </c>
      <c r="R33" s="92">
        <v>5</v>
      </c>
      <c r="S33" s="86">
        <v>3</v>
      </c>
      <c r="T33" s="93">
        <v>0</v>
      </c>
      <c r="U33" s="105">
        <f t="shared" si="79"/>
        <v>8</v>
      </c>
      <c r="V33" s="96"/>
      <c r="W33" s="96"/>
      <c r="X33" s="96"/>
      <c r="Y33" s="105">
        <f t="shared" si="80"/>
        <v>0</v>
      </c>
      <c r="Z33" s="96"/>
      <c r="AA33" s="96"/>
      <c r="AB33" s="96"/>
      <c r="AC33" s="105">
        <f t="shared" si="81"/>
        <v>0</v>
      </c>
      <c r="AD33" s="96"/>
      <c r="AE33" s="96"/>
      <c r="AF33" s="96"/>
      <c r="AG33" s="105">
        <f t="shared" si="82"/>
        <v>0</v>
      </c>
      <c r="AH33" s="96"/>
      <c r="AI33" s="96"/>
      <c r="AJ33" s="187"/>
      <c r="AK33" s="183">
        <f t="shared" si="83"/>
        <v>0</v>
      </c>
      <c r="AL33" s="95"/>
      <c r="AM33" s="95"/>
      <c r="AN33" s="95"/>
      <c r="AO33" s="102">
        <f t="shared" si="84"/>
        <v>0</v>
      </c>
      <c r="AP33" s="95"/>
      <c r="AQ33" s="95"/>
      <c r="AR33" s="95"/>
      <c r="AS33" s="102">
        <f t="shared" si="85"/>
        <v>0</v>
      </c>
      <c r="AT33" s="95"/>
      <c r="AU33" s="95"/>
      <c r="AV33" s="95"/>
      <c r="AW33" s="102">
        <f t="shared" si="86"/>
        <v>0</v>
      </c>
      <c r="AX33" s="95"/>
      <c r="AY33" s="95"/>
      <c r="AZ33" s="95"/>
      <c r="BA33" s="102">
        <f t="shared" si="87"/>
        <v>0</v>
      </c>
      <c r="BB33" s="95"/>
      <c r="BC33" s="95"/>
      <c r="BD33" s="91"/>
      <c r="BE33" s="102">
        <f t="shared" si="88"/>
        <v>0</v>
      </c>
      <c r="BF33" s="91">
        <f t="shared" si="59"/>
        <v>6</v>
      </c>
      <c r="BG33" s="91">
        <f t="shared" si="76"/>
        <v>4.666666666666667</v>
      </c>
      <c r="BH33" s="91">
        <f t="shared" si="77"/>
        <v>0</v>
      </c>
      <c r="BI33" s="174">
        <f t="shared" si="58"/>
        <v>10.666666666666668</v>
      </c>
    </row>
    <row r="107" spans="13:61" x14ac:dyDescent="0.25">
      <c r="M107" s="217">
        <f>SUM(M20:M21)</f>
        <v>121</v>
      </c>
      <c r="Q107" s="217">
        <f>SUM(Q20:Q21)</f>
        <v>139</v>
      </c>
      <c r="U107" s="217">
        <f>SUM(U20:U21)</f>
        <v>152</v>
      </c>
      <c r="Y107" s="217">
        <f>SUM(Y20:Y21)</f>
        <v>0</v>
      </c>
      <c r="AC107" s="217">
        <f>SUM(AC20:AC21)</f>
        <v>0</v>
      </c>
      <c r="AG107" s="217">
        <f>SUM(AG20:AG21)</f>
        <v>0</v>
      </c>
      <c r="AK107" s="217">
        <f>SUM(AK20:AK21)</f>
        <v>0</v>
      </c>
      <c r="AO107" s="217">
        <f>SUM(AO20:AO21)</f>
        <v>0</v>
      </c>
      <c r="AS107" s="217">
        <f>SUM(AS20:AS21)</f>
        <v>0</v>
      </c>
      <c r="AW107" s="217">
        <f>SUM(AW20:AW21)</f>
        <v>0</v>
      </c>
      <c r="BA107" s="217">
        <f>SUM(BA20:BA21)</f>
        <v>0</v>
      </c>
      <c r="BE107" s="217">
        <f>SUM(BE20:BE21)</f>
        <v>0</v>
      </c>
      <c r="BI107" s="217">
        <f>SUM(BI20:BI21)</f>
        <v>137.33333333333334</v>
      </c>
    </row>
    <row r="108" spans="13:61" x14ac:dyDescent="0.25">
      <c r="M108" s="217">
        <f>SUM(M30:M31)</f>
        <v>226</v>
      </c>
      <c r="Q108" s="217">
        <f>SUM(Q30:Q31)</f>
        <v>254</v>
      </c>
      <c r="U108" s="217">
        <f>SUM(U30:U31)</f>
        <v>263</v>
      </c>
      <c r="Y108" s="217">
        <f>SUM(Y30:Y31)</f>
        <v>0</v>
      </c>
      <c r="AC108" s="217">
        <f>SUM(AC30:AC31)</f>
        <v>0</v>
      </c>
      <c r="AG108" s="217">
        <f>SUM(AG30:AG31)</f>
        <v>0</v>
      </c>
      <c r="AK108" s="217">
        <f>SUM(AK30:AK31)</f>
        <v>0</v>
      </c>
      <c r="AO108" s="217">
        <f>SUM(AO30:AO31)</f>
        <v>0</v>
      </c>
      <c r="AS108" s="217">
        <f>SUM(AS30:AS31)</f>
        <v>0</v>
      </c>
      <c r="AW108" s="217">
        <f>SUM(AW30:AW31)</f>
        <v>0</v>
      </c>
      <c r="BA108" s="217">
        <f>SUM(BA30:BA31)</f>
        <v>0</v>
      </c>
      <c r="BE108" s="217">
        <f>SUM(BE30:BE31)</f>
        <v>0</v>
      </c>
      <c r="BI108" s="217">
        <f>SUM(BI30:BI31)</f>
        <v>247.66666666666669</v>
      </c>
    </row>
  </sheetData>
  <sheetProtection password="D19B" sheet="1" objects="1" scenarios="1" formatCells="0" formatColumns="0" formatRows="0"/>
  <protectedRanges>
    <protectedRange sqref="V14:X18 V20:X28 V30:X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8" priority="26" operator="notEqual">
      <formula>$M$107</formula>
    </cfRule>
  </conditionalFormatting>
  <conditionalFormatting sqref="M29">
    <cfRule type="cellIs" dxfId="227" priority="25" operator="notEqual">
      <formula>$M$108</formula>
    </cfRule>
  </conditionalFormatting>
  <conditionalFormatting sqref="Q29">
    <cfRule type="cellIs" dxfId="226" priority="24" operator="notEqual">
      <formula>$Q$108</formula>
    </cfRule>
  </conditionalFormatting>
  <conditionalFormatting sqref="U29">
    <cfRule type="cellIs" dxfId="225" priority="23" operator="notEqual">
      <formula>$U$108</formula>
    </cfRule>
  </conditionalFormatting>
  <conditionalFormatting sqref="Q19">
    <cfRule type="cellIs" dxfId="224" priority="22" operator="notEqual">
      <formula>$Q$107</formula>
    </cfRule>
  </conditionalFormatting>
  <conditionalFormatting sqref="U19">
    <cfRule type="cellIs" dxfId="223" priority="21" operator="notEqual">
      <formula>$U$107</formula>
    </cfRule>
  </conditionalFormatting>
  <conditionalFormatting sqref="Y19">
    <cfRule type="cellIs" dxfId="222" priority="20" operator="notEqual">
      <formula>$Y$107</formula>
    </cfRule>
  </conditionalFormatting>
  <conditionalFormatting sqref="Y29">
    <cfRule type="cellIs" dxfId="221" priority="19" operator="notEqual">
      <formula>$Y$108</formula>
    </cfRule>
  </conditionalFormatting>
  <conditionalFormatting sqref="AC19">
    <cfRule type="cellIs" dxfId="220" priority="18" operator="notEqual">
      <formula>$AC$107</formula>
    </cfRule>
  </conditionalFormatting>
  <conditionalFormatting sqref="AC29">
    <cfRule type="cellIs" dxfId="219" priority="17" operator="notEqual">
      <formula>$AC$108</formula>
    </cfRule>
  </conditionalFormatting>
  <conditionalFormatting sqref="AG19">
    <cfRule type="cellIs" dxfId="218" priority="16" operator="notEqual">
      <formula>$AG$107</formula>
    </cfRule>
  </conditionalFormatting>
  <conditionalFormatting sqref="AG29">
    <cfRule type="cellIs" dxfId="217" priority="15" operator="notEqual">
      <formula>$AG$108</formula>
    </cfRule>
  </conditionalFormatting>
  <conditionalFormatting sqref="AK19">
    <cfRule type="cellIs" dxfId="216" priority="14" operator="notEqual">
      <formula>AK$107</formula>
    </cfRule>
  </conditionalFormatting>
  <conditionalFormatting sqref="AK29">
    <cfRule type="cellIs" dxfId="215" priority="13" operator="notEqual">
      <formula>$AK$108</formula>
    </cfRule>
  </conditionalFormatting>
  <conditionalFormatting sqref="AO19">
    <cfRule type="cellIs" dxfId="214" priority="12" operator="notEqual">
      <formula>$AO$107</formula>
    </cfRule>
  </conditionalFormatting>
  <conditionalFormatting sqref="AO29">
    <cfRule type="cellIs" dxfId="213" priority="11" operator="notEqual">
      <formula>$AO$108</formula>
    </cfRule>
  </conditionalFormatting>
  <conditionalFormatting sqref="AS19">
    <cfRule type="cellIs" dxfId="212" priority="10" operator="notEqual">
      <formula>$AS$107</formula>
    </cfRule>
  </conditionalFormatting>
  <conditionalFormatting sqref="AS29">
    <cfRule type="cellIs" dxfId="211" priority="9" operator="notEqual">
      <formula>$AS$108</formula>
    </cfRule>
  </conditionalFormatting>
  <conditionalFormatting sqref="AW19">
    <cfRule type="cellIs" dxfId="210" priority="8" operator="notEqual">
      <formula>$AW$107</formula>
    </cfRule>
  </conditionalFormatting>
  <conditionalFormatting sqref="AW29">
    <cfRule type="cellIs" dxfId="209" priority="7" operator="notEqual">
      <formula>$AW$108</formula>
    </cfRule>
  </conditionalFormatting>
  <conditionalFormatting sqref="BA19">
    <cfRule type="cellIs" dxfId="208" priority="6" operator="notEqual">
      <formula>$BA$107</formula>
    </cfRule>
  </conditionalFormatting>
  <conditionalFormatting sqref="BA29">
    <cfRule type="cellIs" dxfId="207" priority="5" operator="notEqual">
      <formula>$BA$108</formula>
    </cfRule>
  </conditionalFormatting>
  <conditionalFormatting sqref="BE19">
    <cfRule type="cellIs" dxfId="206" priority="4" operator="notEqual">
      <formula>$BE$107</formula>
    </cfRule>
  </conditionalFormatting>
  <conditionalFormatting sqref="BE29">
    <cfRule type="cellIs" dxfId="205" priority="3" operator="notEqual">
      <formula>$BE$108</formula>
    </cfRule>
  </conditionalFormatting>
  <conditionalFormatting sqref="BI19">
    <cfRule type="cellIs" dxfId="204" priority="2" operator="notEqual">
      <formula>$BI$107</formula>
    </cfRule>
  </conditionalFormatting>
  <conditionalFormatting sqref="BI29">
    <cfRule type="cellIs" dxfId="203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7ED8"/>
  </sheetPr>
  <dimension ref="A1:X113"/>
  <sheetViews>
    <sheetView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51" t="s">
        <v>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24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X2" s="217">
        <f>(CENDIS!BI19-(CENDIS!BI22+CENDIS!BI23))</f>
        <v>136.99999999999997</v>
      </c>
    </row>
    <row r="3" spans="1:24" x14ac:dyDescent="0.25">
      <c r="X3" s="217">
        <f>SUM(CENDIS!BF22:BH22)</f>
        <v>0.33333333333333331</v>
      </c>
    </row>
    <row r="4" spans="1:24" x14ac:dyDescent="0.25">
      <c r="X4" s="218">
        <f>SUM(CENDIS!BF23:BH23)</f>
        <v>0</v>
      </c>
    </row>
    <row r="23" spans="3:10" x14ac:dyDescent="0.25">
      <c r="C23" s="217">
        <f>(CENDIS!BI19-CENDIS!BI22)</f>
        <v>136.99999999999997</v>
      </c>
      <c r="J23" s="217">
        <f>(CENDIS!BI19-CENDIS!BI23)</f>
        <v>137.33333333333331</v>
      </c>
    </row>
    <row r="24" spans="3:10" x14ac:dyDescent="0.25">
      <c r="C24" s="217">
        <f>SUM(CENDIS!BF22:BH22)</f>
        <v>0.33333333333333331</v>
      </c>
      <c r="J24" s="217">
        <f>SUM(CENDIS!BF23:BH23)</f>
        <v>0</v>
      </c>
    </row>
    <row r="38" spans="23:24" x14ac:dyDescent="0.25">
      <c r="W38" s="219"/>
    </row>
    <row r="39" spans="23:24" x14ac:dyDescent="0.25">
      <c r="W39" s="1"/>
      <c r="X39" s="217"/>
    </row>
    <row r="40" spans="23:24" x14ac:dyDescent="0.25">
      <c r="W40" s="1"/>
      <c r="X40" s="217"/>
    </row>
    <row r="41" spans="23:24" x14ac:dyDescent="0.25">
      <c r="X41" s="217"/>
    </row>
    <row r="56" spans="1:13" x14ac:dyDescent="0.25">
      <c r="A56" s="351" t="s">
        <v>70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</row>
    <row r="57" spans="1:13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</row>
    <row r="96" spans="10:10" x14ac:dyDescent="0.25">
      <c r="J96" s="217">
        <f>(CENDIS!BI29-CENDIS!BI32)</f>
        <v>247.66666666666669</v>
      </c>
    </row>
    <row r="97" spans="3:10" x14ac:dyDescent="0.25">
      <c r="J97" s="217">
        <f>SUM(CENDIS!BF32:BH32)</f>
        <v>0</v>
      </c>
    </row>
    <row r="112" spans="3:10" x14ac:dyDescent="0.25">
      <c r="C112" s="217">
        <f>(CENDIS!BI29-CENDIS!BI33)</f>
        <v>237.00000000000003</v>
      </c>
    </row>
    <row r="113" spans="3:3" x14ac:dyDescent="0.25">
      <c r="C113" s="217">
        <f>SUM(CENDIS!BF33:BH33)</f>
        <v>10.666666666666668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M136"/>
  <sheetViews>
    <sheetView zoomScale="70" zoomScaleNormal="70" workbookViewId="0">
      <selection activeCell="A3" sqref="A3:BE3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4" t="s">
        <v>4</v>
      </c>
      <c r="B7" s="354" t="s">
        <v>5</v>
      </c>
      <c r="C7" s="355"/>
      <c r="D7" s="5" t="s">
        <v>6</v>
      </c>
      <c r="E7" s="3"/>
    </row>
    <row r="8" spans="1:61" ht="15.75" thickBot="1" x14ac:dyDescent="0.3">
      <c r="A8" s="8" t="s">
        <v>7</v>
      </c>
      <c r="B8" s="352" t="s">
        <v>90</v>
      </c>
      <c r="C8" s="353"/>
      <c r="D8" s="9" t="s">
        <v>146</v>
      </c>
    </row>
    <row r="9" spans="1:61" ht="15.75" thickBot="1" x14ac:dyDescent="0.3"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</row>
    <row r="10" spans="1:61" ht="30.75" customHeight="1" thickBot="1" x14ac:dyDescent="0.3">
      <c r="A10" s="325" t="s">
        <v>8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</row>
    <row r="11" spans="1:61" ht="27" thickBot="1" x14ac:dyDescent="0.3">
      <c r="A11" s="327" t="s">
        <v>9</v>
      </c>
      <c r="B11" s="327" t="s">
        <v>10</v>
      </c>
      <c r="C11" s="327" t="s">
        <v>11</v>
      </c>
      <c r="D11" s="327" t="s">
        <v>12</v>
      </c>
      <c r="E11" s="327" t="s">
        <v>13</v>
      </c>
      <c r="F11" s="327" t="s">
        <v>14</v>
      </c>
      <c r="G11" s="327" t="s">
        <v>27</v>
      </c>
      <c r="H11" s="327" t="s">
        <v>39</v>
      </c>
      <c r="I11" s="327" t="s">
        <v>40</v>
      </c>
      <c r="J11" s="321" t="s">
        <v>19</v>
      </c>
      <c r="K11" s="322"/>
      <c r="L11" s="322"/>
      <c r="M11" s="323"/>
      <c r="N11" s="321" t="s">
        <v>20</v>
      </c>
      <c r="O11" s="322"/>
      <c r="P11" s="322"/>
      <c r="Q11" s="323"/>
      <c r="R11" s="321" t="s">
        <v>21</v>
      </c>
      <c r="S11" s="322"/>
      <c r="T11" s="322"/>
      <c r="U11" s="323"/>
      <c r="V11" s="321" t="s">
        <v>22</v>
      </c>
      <c r="W11" s="322"/>
      <c r="X11" s="322"/>
      <c r="Y11" s="323"/>
      <c r="Z11" s="321" t="s">
        <v>23</v>
      </c>
      <c r="AA11" s="322"/>
      <c r="AB11" s="322"/>
      <c r="AC11" s="323"/>
      <c r="AD11" s="321" t="s">
        <v>24</v>
      </c>
      <c r="AE11" s="322"/>
      <c r="AF11" s="322"/>
      <c r="AG11" s="323"/>
      <c r="AH11" s="321" t="s">
        <v>25</v>
      </c>
      <c r="AI11" s="322"/>
      <c r="AJ11" s="322"/>
      <c r="AK11" s="323"/>
      <c r="AL11" s="321" t="s">
        <v>26</v>
      </c>
      <c r="AM11" s="322"/>
      <c r="AN11" s="322"/>
      <c r="AO11" s="323"/>
      <c r="AP11" s="321" t="s">
        <v>15</v>
      </c>
      <c r="AQ11" s="322"/>
      <c r="AR11" s="322"/>
      <c r="AS11" s="323"/>
      <c r="AT11" s="321" t="s">
        <v>16</v>
      </c>
      <c r="AU11" s="322"/>
      <c r="AV11" s="322"/>
      <c r="AW11" s="323"/>
      <c r="AX11" s="321" t="s">
        <v>17</v>
      </c>
      <c r="AY11" s="322"/>
      <c r="AZ11" s="322"/>
      <c r="BA11" s="323"/>
      <c r="BB11" s="321" t="s">
        <v>18</v>
      </c>
      <c r="BC11" s="322"/>
      <c r="BD11" s="322"/>
      <c r="BE11" s="323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14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82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386" t="s">
        <v>114</v>
      </c>
      <c r="B14" s="394">
        <v>15312</v>
      </c>
      <c r="C14" s="341" t="s">
        <v>30</v>
      </c>
      <c r="D14" s="341" t="s">
        <v>31</v>
      </c>
      <c r="E14" s="344" t="s">
        <v>75</v>
      </c>
      <c r="F14" s="344" t="s">
        <v>45</v>
      </c>
      <c r="G14" s="347" t="s">
        <v>82</v>
      </c>
      <c r="H14" s="347" t="s">
        <v>58</v>
      </c>
      <c r="I14" s="17" t="s">
        <v>48</v>
      </c>
      <c r="J14" s="100">
        <v>0</v>
      </c>
      <c r="K14" s="100">
        <v>0</v>
      </c>
      <c r="L14" s="100">
        <v>0</v>
      </c>
      <c r="M14" s="104">
        <f>SUM(J14:L14)</f>
        <v>0</v>
      </c>
      <c r="N14" s="57">
        <v>0</v>
      </c>
      <c r="O14" s="58">
        <v>0</v>
      </c>
      <c r="P14" s="59">
        <v>0</v>
      </c>
      <c r="Q14" s="104">
        <f>SUM(N14:P14)</f>
        <v>0</v>
      </c>
      <c r="R14" s="59">
        <v>0</v>
      </c>
      <c r="S14" s="58">
        <v>0</v>
      </c>
      <c r="T14" s="100">
        <v>0</v>
      </c>
      <c r="U14" s="104">
        <f>SUM(R14:T14)</f>
        <v>0</v>
      </c>
      <c r="V14" s="71"/>
      <c r="W14" s="71"/>
      <c r="X14" s="100"/>
      <c r="Y14" s="104">
        <f>SUM(V14:X14)</f>
        <v>0</v>
      </c>
      <c r="Z14" s="71"/>
      <c r="AA14" s="71"/>
      <c r="AB14" s="71"/>
      <c r="AC14" s="104">
        <f>SUM(Z14:AB14)</f>
        <v>0</v>
      </c>
      <c r="AD14" s="71"/>
      <c r="AE14" s="71"/>
      <c r="AF14" s="71"/>
      <c r="AG14" s="104">
        <f>SUM(AD14:AF14)</f>
        <v>0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40">
        <f t="shared" ref="BF14:BF18" si="0">AVERAGE(J14,N14,R14,V14,Z14,AD14,AH14,AL14,AP14,AT14,AX14,BB14)</f>
        <v>0</v>
      </c>
      <c r="BG14" s="40">
        <f t="shared" ref="BG14:BG18" si="1">AVERAGE(K14,O14,S14,W14,AA14,AE14,AI14,AM14,AQ14,AU14,AY14,BC14)</f>
        <v>0</v>
      </c>
      <c r="BH14" s="40">
        <f t="shared" ref="BH14:BH18" si="2">AVERAGE(L14,P14,T14,X14,AB14,AF14,AJ14,AN14,AR14,AV14,AZ14,BD14)</f>
        <v>0</v>
      </c>
      <c r="BI14" s="104">
        <f t="shared" ref="BI14:BI23" si="3">SUM(BF14:BH14)</f>
        <v>0</v>
      </c>
    </row>
    <row r="15" spans="1:61" ht="29.25" customHeight="1" x14ac:dyDescent="0.25">
      <c r="A15" s="387"/>
      <c r="B15" s="395"/>
      <c r="C15" s="342"/>
      <c r="D15" s="342"/>
      <c r="E15" s="345"/>
      <c r="F15" s="345"/>
      <c r="G15" s="348"/>
      <c r="H15" s="348"/>
      <c r="I15" s="18" t="s">
        <v>49</v>
      </c>
      <c r="J15" s="52">
        <v>4</v>
      </c>
      <c r="K15" s="52">
        <v>3</v>
      </c>
      <c r="L15" s="52">
        <v>0</v>
      </c>
      <c r="M15" s="102">
        <f t="shared" ref="M15:M18" si="4">SUM(J15:L15)</f>
        <v>7</v>
      </c>
      <c r="N15" s="60">
        <v>5</v>
      </c>
      <c r="O15" s="61">
        <v>2</v>
      </c>
      <c r="P15" s="62">
        <v>0</v>
      </c>
      <c r="Q15" s="102">
        <f t="shared" ref="Q15:Q18" si="5">SUM(N15:P15)</f>
        <v>7</v>
      </c>
      <c r="R15" s="62">
        <v>5</v>
      </c>
      <c r="S15" s="61">
        <v>2</v>
      </c>
      <c r="T15" s="106">
        <v>0</v>
      </c>
      <c r="U15" s="102">
        <f t="shared" ref="U15:U18" si="6">SUM(R15:T15)</f>
        <v>7</v>
      </c>
      <c r="V15" s="72"/>
      <c r="W15" s="72"/>
      <c r="X15" s="106"/>
      <c r="Y15" s="102">
        <f t="shared" ref="Y15:Y18" si="7">SUM(V15:X15)</f>
        <v>0</v>
      </c>
      <c r="Z15" s="72"/>
      <c r="AA15" s="72"/>
      <c r="AB15" s="72"/>
      <c r="AC15" s="102">
        <f t="shared" ref="AC15:AC18" si="8">SUM(Z15:AB15)</f>
        <v>0</v>
      </c>
      <c r="AD15" s="72"/>
      <c r="AE15" s="72"/>
      <c r="AF15" s="72"/>
      <c r="AG15" s="102">
        <f t="shared" ref="AG15:AG18" si="9">SUM(AD15:AF15)</f>
        <v>0</v>
      </c>
      <c r="AH15" s="72"/>
      <c r="AI15" s="72"/>
      <c r="AJ15" s="72"/>
      <c r="AK15" s="102">
        <f t="shared" ref="AK15:AK18" si="10">SUM(AH15:AJ15)</f>
        <v>0</v>
      </c>
      <c r="AL15" s="72"/>
      <c r="AM15" s="72"/>
      <c r="AN15" s="72"/>
      <c r="AO15" s="102">
        <f t="shared" ref="AO15:AO18" si="11">SUM(AL15:AN15)</f>
        <v>0</v>
      </c>
      <c r="AP15" s="72"/>
      <c r="AQ15" s="72"/>
      <c r="AR15" s="72"/>
      <c r="AS15" s="102">
        <f t="shared" ref="AS15:AS18" si="12">SUM(AP15:AR15)</f>
        <v>0</v>
      </c>
      <c r="AT15" s="72"/>
      <c r="AU15" s="72"/>
      <c r="AV15" s="72"/>
      <c r="AW15" s="102">
        <f t="shared" ref="AW15:AW18" si="13">SUM(AT15:AV15)</f>
        <v>0</v>
      </c>
      <c r="AX15" s="72"/>
      <c r="AY15" s="72"/>
      <c r="AZ15" s="72"/>
      <c r="BA15" s="102">
        <f t="shared" ref="BA15:BA18" si="14">SUM(AX15:AZ15)</f>
        <v>0</v>
      </c>
      <c r="BB15" s="72"/>
      <c r="BC15" s="72"/>
      <c r="BD15" s="68"/>
      <c r="BE15" s="102">
        <f t="shared" ref="BE15:BE18" si="15">SUM(BB15:BD15)</f>
        <v>0</v>
      </c>
      <c r="BF15" s="68">
        <f t="shared" si="0"/>
        <v>4.666666666666667</v>
      </c>
      <c r="BG15" s="68">
        <f t="shared" si="1"/>
        <v>2.3333333333333335</v>
      </c>
      <c r="BH15" s="68">
        <f t="shared" si="2"/>
        <v>0</v>
      </c>
      <c r="BI15" s="102">
        <f t="shared" si="3"/>
        <v>7</v>
      </c>
    </row>
    <row r="16" spans="1:61" ht="29.25" customHeight="1" x14ac:dyDescent="0.25">
      <c r="A16" s="387"/>
      <c r="B16" s="395"/>
      <c r="C16" s="342"/>
      <c r="D16" s="342"/>
      <c r="E16" s="345"/>
      <c r="F16" s="345"/>
      <c r="G16" s="348"/>
      <c r="H16" s="348"/>
      <c r="I16" s="18" t="s">
        <v>50</v>
      </c>
      <c r="J16" s="52">
        <v>15</v>
      </c>
      <c r="K16" s="52">
        <v>23</v>
      </c>
      <c r="L16" s="52">
        <v>0</v>
      </c>
      <c r="M16" s="102">
        <f t="shared" si="4"/>
        <v>38</v>
      </c>
      <c r="N16" s="60">
        <v>15</v>
      </c>
      <c r="O16" s="61">
        <v>24</v>
      </c>
      <c r="P16" s="62">
        <v>0</v>
      </c>
      <c r="Q16" s="102">
        <f t="shared" si="5"/>
        <v>39</v>
      </c>
      <c r="R16" s="62">
        <v>17</v>
      </c>
      <c r="S16" s="61">
        <v>27</v>
      </c>
      <c r="T16" s="106">
        <v>0</v>
      </c>
      <c r="U16" s="102">
        <f t="shared" si="6"/>
        <v>44</v>
      </c>
      <c r="V16" s="72"/>
      <c r="W16" s="72"/>
      <c r="X16" s="106"/>
      <c r="Y16" s="102">
        <f t="shared" si="7"/>
        <v>0</v>
      </c>
      <c r="Z16" s="72"/>
      <c r="AA16" s="72"/>
      <c r="AB16" s="72"/>
      <c r="AC16" s="102">
        <f t="shared" si="8"/>
        <v>0</v>
      </c>
      <c r="AD16" s="72"/>
      <c r="AE16" s="72"/>
      <c r="AF16" s="72"/>
      <c r="AG16" s="102">
        <f t="shared" si="9"/>
        <v>0</v>
      </c>
      <c r="AH16" s="72"/>
      <c r="AI16" s="72"/>
      <c r="AJ16" s="72"/>
      <c r="AK16" s="102">
        <f t="shared" si="10"/>
        <v>0</v>
      </c>
      <c r="AL16" s="72"/>
      <c r="AM16" s="72"/>
      <c r="AN16" s="72"/>
      <c r="AO16" s="102">
        <f t="shared" si="11"/>
        <v>0</v>
      </c>
      <c r="AP16" s="72"/>
      <c r="AQ16" s="72"/>
      <c r="AR16" s="72"/>
      <c r="AS16" s="102">
        <f t="shared" si="12"/>
        <v>0</v>
      </c>
      <c r="AT16" s="72"/>
      <c r="AU16" s="72"/>
      <c r="AV16" s="72"/>
      <c r="AW16" s="102">
        <f t="shared" si="13"/>
        <v>0</v>
      </c>
      <c r="AX16" s="72"/>
      <c r="AY16" s="72"/>
      <c r="AZ16" s="72"/>
      <c r="BA16" s="102">
        <f t="shared" si="14"/>
        <v>0</v>
      </c>
      <c r="BB16" s="72"/>
      <c r="BC16" s="72"/>
      <c r="BD16" s="68"/>
      <c r="BE16" s="102">
        <f t="shared" si="15"/>
        <v>0</v>
      </c>
      <c r="BF16" s="68">
        <f t="shared" si="0"/>
        <v>15.666666666666666</v>
      </c>
      <c r="BG16" s="68">
        <f t="shared" si="1"/>
        <v>24.666666666666668</v>
      </c>
      <c r="BH16" s="68">
        <f t="shared" si="2"/>
        <v>0</v>
      </c>
      <c r="BI16" s="102">
        <f t="shared" si="3"/>
        <v>40.333333333333336</v>
      </c>
    </row>
    <row r="17" spans="1:65" ht="29.25" customHeight="1" x14ac:dyDescent="0.25">
      <c r="A17" s="387"/>
      <c r="B17" s="395"/>
      <c r="C17" s="342"/>
      <c r="D17" s="342"/>
      <c r="E17" s="345"/>
      <c r="F17" s="345"/>
      <c r="G17" s="348"/>
      <c r="H17" s="348"/>
      <c r="I17" s="18" t="s">
        <v>51</v>
      </c>
      <c r="J17" s="52">
        <v>10</v>
      </c>
      <c r="K17" s="52">
        <v>9</v>
      </c>
      <c r="L17" s="52">
        <v>0</v>
      </c>
      <c r="M17" s="102">
        <f t="shared" si="4"/>
        <v>19</v>
      </c>
      <c r="N17" s="60">
        <v>9</v>
      </c>
      <c r="O17" s="61">
        <v>3</v>
      </c>
      <c r="P17" s="62">
        <v>0</v>
      </c>
      <c r="Q17" s="102">
        <f t="shared" si="5"/>
        <v>12</v>
      </c>
      <c r="R17" s="62">
        <v>9</v>
      </c>
      <c r="S17" s="61">
        <v>3</v>
      </c>
      <c r="T17" s="106">
        <v>0</v>
      </c>
      <c r="U17" s="102">
        <f t="shared" si="6"/>
        <v>12</v>
      </c>
      <c r="V17" s="72"/>
      <c r="W17" s="72"/>
      <c r="X17" s="106"/>
      <c r="Y17" s="102">
        <f t="shared" si="7"/>
        <v>0</v>
      </c>
      <c r="Z17" s="72"/>
      <c r="AA17" s="72"/>
      <c r="AB17" s="72"/>
      <c r="AC17" s="102">
        <f t="shared" si="8"/>
        <v>0</v>
      </c>
      <c r="AD17" s="72"/>
      <c r="AE17" s="72"/>
      <c r="AF17" s="72"/>
      <c r="AG17" s="102">
        <f t="shared" si="9"/>
        <v>0</v>
      </c>
      <c r="AH17" s="72"/>
      <c r="AI17" s="72"/>
      <c r="AJ17" s="72"/>
      <c r="AK17" s="102">
        <f t="shared" si="10"/>
        <v>0</v>
      </c>
      <c r="AL17" s="72"/>
      <c r="AM17" s="72"/>
      <c r="AN17" s="72"/>
      <c r="AO17" s="102">
        <f t="shared" si="11"/>
        <v>0</v>
      </c>
      <c r="AP17" s="72"/>
      <c r="AQ17" s="72"/>
      <c r="AR17" s="72"/>
      <c r="AS17" s="102">
        <f t="shared" si="12"/>
        <v>0</v>
      </c>
      <c r="AT17" s="72"/>
      <c r="AU17" s="72"/>
      <c r="AV17" s="72"/>
      <c r="AW17" s="102">
        <f t="shared" si="13"/>
        <v>0</v>
      </c>
      <c r="AX17" s="72"/>
      <c r="AY17" s="72"/>
      <c r="AZ17" s="72"/>
      <c r="BA17" s="102">
        <f t="shared" si="14"/>
        <v>0</v>
      </c>
      <c r="BB17" s="72"/>
      <c r="BC17" s="72"/>
      <c r="BD17" s="68"/>
      <c r="BE17" s="102">
        <f t="shared" si="15"/>
        <v>0</v>
      </c>
      <c r="BF17" s="68">
        <f t="shared" si="0"/>
        <v>9.3333333333333339</v>
      </c>
      <c r="BG17" s="68">
        <f t="shared" si="1"/>
        <v>5</v>
      </c>
      <c r="BH17" s="68">
        <f t="shared" si="2"/>
        <v>0</v>
      </c>
      <c r="BI17" s="102">
        <f t="shared" si="3"/>
        <v>14.333333333333334</v>
      </c>
    </row>
    <row r="18" spans="1:65" ht="29.25" customHeight="1" x14ac:dyDescent="0.25">
      <c r="A18" s="387"/>
      <c r="B18" s="395"/>
      <c r="C18" s="342"/>
      <c r="D18" s="342"/>
      <c r="E18" s="345"/>
      <c r="F18" s="345"/>
      <c r="G18" s="348"/>
      <c r="H18" s="348"/>
      <c r="I18" s="18" t="s">
        <v>52</v>
      </c>
      <c r="J18" s="52">
        <v>1</v>
      </c>
      <c r="K18" s="52">
        <v>4</v>
      </c>
      <c r="L18" s="52">
        <v>0</v>
      </c>
      <c r="M18" s="102">
        <f t="shared" si="4"/>
        <v>5</v>
      </c>
      <c r="N18" s="60">
        <v>1</v>
      </c>
      <c r="O18" s="61">
        <v>3</v>
      </c>
      <c r="P18" s="62">
        <v>0</v>
      </c>
      <c r="Q18" s="102">
        <f t="shared" si="5"/>
        <v>4</v>
      </c>
      <c r="R18" s="62">
        <v>1</v>
      </c>
      <c r="S18" s="61">
        <v>3</v>
      </c>
      <c r="T18" s="106">
        <v>0</v>
      </c>
      <c r="U18" s="102">
        <f t="shared" si="6"/>
        <v>4</v>
      </c>
      <c r="V18" s="72"/>
      <c r="W18" s="72"/>
      <c r="X18" s="106"/>
      <c r="Y18" s="102">
        <f t="shared" si="7"/>
        <v>0</v>
      </c>
      <c r="Z18" s="72"/>
      <c r="AA18" s="72"/>
      <c r="AB18" s="72"/>
      <c r="AC18" s="102">
        <f t="shared" si="8"/>
        <v>0</v>
      </c>
      <c r="AD18" s="72"/>
      <c r="AE18" s="72"/>
      <c r="AF18" s="72"/>
      <c r="AG18" s="102">
        <f t="shared" si="9"/>
        <v>0</v>
      </c>
      <c r="AH18" s="72"/>
      <c r="AI18" s="72"/>
      <c r="AJ18" s="72"/>
      <c r="AK18" s="102">
        <f t="shared" si="10"/>
        <v>0</v>
      </c>
      <c r="AL18" s="72"/>
      <c r="AM18" s="72"/>
      <c r="AN18" s="72"/>
      <c r="AO18" s="102">
        <f t="shared" si="11"/>
        <v>0</v>
      </c>
      <c r="AP18" s="72"/>
      <c r="AQ18" s="72"/>
      <c r="AR18" s="72"/>
      <c r="AS18" s="102">
        <f t="shared" si="12"/>
        <v>0</v>
      </c>
      <c r="AT18" s="72"/>
      <c r="AU18" s="72"/>
      <c r="AV18" s="72"/>
      <c r="AW18" s="102">
        <f t="shared" si="13"/>
        <v>0</v>
      </c>
      <c r="AX18" s="72"/>
      <c r="AY18" s="72"/>
      <c r="AZ18" s="72"/>
      <c r="BA18" s="102">
        <f t="shared" si="14"/>
        <v>0</v>
      </c>
      <c r="BB18" s="72"/>
      <c r="BC18" s="72"/>
      <c r="BD18" s="68"/>
      <c r="BE18" s="102">
        <f t="shared" si="15"/>
        <v>0</v>
      </c>
      <c r="BF18" s="68">
        <f t="shared" si="0"/>
        <v>1</v>
      </c>
      <c r="BG18" s="68">
        <f t="shared" si="1"/>
        <v>3.3333333333333335</v>
      </c>
      <c r="BH18" s="68">
        <f t="shared" si="2"/>
        <v>0</v>
      </c>
      <c r="BI18" s="102">
        <f t="shared" si="3"/>
        <v>4.3333333333333339</v>
      </c>
    </row>
    <row r="19" spans="1:65" ht="29.25" customHeight="1" x14ac:dyDescent="0.25">
      <c r="A19" s="387"/>
      <c r="B19" s="395"/>
      <c r="C19" s="342"/>
      <c r="D19" s="342"/>
      <c r="E19" s="345"/>
      <c r="F19" s="345"/>
      <c r="G19" s="348"/>
      <c r="H19" s="349"/>
      <c r="I19" s="19" t="s">
        <v>53</v>
      </c>
      <c r="J19" s="103">
        <f>SUM(J14:J18)</f>
        <v>30</v>
      </c>
      <c r="K19" s="103">
        <f t="shared" ref="K19:L19" si="16">SUM(K14:K18)</f>
        <v>39</v>
      </c>
      <c r="L19" s="103">
        <f t="shared" si="16"/>
        <v>0</v>
      </c>
      <c r="M19" s="102">
        <f>SUM(M14:M18)</f>
        <v>69</v>
      </c>
      <c r="N19" s="103">
        <f>SUM(N14:N18)</f>
        <v>30</v>
      </c>
      <c r="O19" s="103">
        <f t="shared" ref="O19" si="17">SUM(O14:O18)</f>
        <v>32</v>
      </c>
      <c r="P19" s="103">
        <f t="shared" ref="P19" si="18">SUM(P14:P18)</f>
        <v>0</v>
      </c>
      <c r="Q19" s="102">
        <f>SUM(Q14:Q18)</f>
        <v>62</v>
      </c>
      <c r="R19" s="103">
        <f>SUM(R14:R18)</f>
        <v>32</v>
      </c>
      <c r="S19" s="103">
        <f t="shared" ref="S19" si="19">SUM(S14:S18)</f>
        <v>35</v>
      </c>
      <c r="T19" s="103">
        <f t="shared" ref="T19" si="20">SUM(T14:T18)</f>
        <v>0</v>
      </c>
      <c r="U19" s="102">
        <f>SUM(U14:U18)</f>
        <v>67</v>
      </c>
      <c r="V19" s="103">
        <f>SUM(V14:V18)</f>
        <v>0</v>
      </c>
      <c r="W19" s="103">
        <f t="shared" ref="W19" si="21">SUM(W14:W18)</f>
        <v>0</v>
      </c>
      <c r="X19" s="103">
        <f t="shared" ref="X19" si="22">SUM(X14:X18)</f>
        <v>0</v>
      </c>
      <c r="Y19" s="102">
        <f>SUM(Y14:Y18)</f>
        <v>0</v>
      </c>
      <c r="Z19" s="103">
        <f>SUM(Z14:Z18)</f>
        <v>0</v>
      </c>
      <c r="AA19" s="103">
        <f t="shared" ref="AA19" si="23">SUM(AA14:AA18)</f>
        <v>0</v>
      </c>
      <c r="AB19" s="103">
        <f t="shared" ref="AB19" si="24">SUM(AB14:AB18)</f>
        <v>0</v>
      </c>
      <c r="AC19" s="102">
        <f>SUM(AC14:AC18)</f>
        <v>0</v>
      </c>
      <c r="AD19" s="103">
        <f>SUM(AD14:AD18)</f>
        <v>0</v>
      </c>
      <c r="AE19" s="103">
        <f t="shared" ref="AE19" si="25">SUM(AE14:AE18)</f>
        <v>0</v>
      </c>
      <c r="AF19" s="103">
        <f t="shared" ref="AF19" si="26">SUM(AF14:AF18)</f>
        <v>0</v>
      </c>
      <c r="AG19" s="102">
        <f>SUM(AG14:AG18)</f>
        <v>0</v>
      </c>
      <c r="AH19" s="103">
        <f>SUM(AH14:AH18)</f>
        <v>0</v>
      </c>
      <c r="AI19" s="103">
        <f t="shared" ref="AI19" si="27">SUM(AI14:AI18)</f>
        <v>0</v>
      </c>
      <c r="AJ19" s="103">
        <f t="shared" ref="AJ19" si="28">SUM(AJ14:AJ18)</f>
        <v>0</v>
      </c>
      <c r="AK19" s="102">
        <f>SUM(AK14:AK18)</f>
        <v>0</v>
      </c>
      <c r="AL19" s="103">
        <f>SUM(AL14:AL18)</f>
        <v>0</v>
      </c>
      <c r="AM19" s="103">
        <f t="shared" ref="AM19" si="29">SUM(AM14:AM18)</f>
        <v>0</v>
      </c>
      <c r="AN19" s="103">
        <f t="shared" ref="AN19" si="30">SUM(AN14:AN18)</f>
        <v>0</v>
      </c>
      <c r="AO19" s="102">
        <f>SUM(AO14:AO18)</f>
        <v>0</v>
      </c>
      <c r="AP19" s="103">
        <f>SUM(AP14:AP18)</f>
        <v>0</v>
      </c>
      <c r="AQ19" s="103">
        <f t="shared" ref="AQ19" si="31">SUM(AQ14:AQ18)</f>
        <v>0</v>
      </c>
      <c r="AR19" s="103">
        <f t="shared" ref="AR19" si="32">SUM(AR14:AR18)</f>
        <v>0</v>
      </c>
      <c r="AS19" s="102">
        <f>SUM(AS14:AS18)</f>
        <v>0</v>
      </c>
      <c r="AT19" s="103">
        <f>SUM(AT14:AT18)</f>
        <v>0</v>
      </c>
      <c r="AU19" s="103">
        <f t="shared" ref="AU19" si="33">SUM(AU14:AU18)</f>
        <v>0</v>
      </c>
      <c r="AV19" s="103">
        <f t="shared" ref="AV19" si="34">SUM(AV14:AV18)</f>
        <v>0</v>
      </c>
      <c r="AW19" s="102">
        <f>SUM(AW14:AW18)</f>
        <v>0</v>
      </c>
      <c r="AX19" s="103">
        <f>SUM(AX14:AX18)</f>
        <v>0</v>
      </c>
      <c r="AY19" s="103">
        <f t="shared" ref="AY19" si="35">SUM(AY14:AY18)</f>
        <v>0</v>
      </c>
      <c r="AZ19" s="103">
        <f t="shared" ref="AZ19" si="36">SUM(AZ14:AZ18)</f>
        <v>0</v>
      </c>
      <c r="BA19" s="102">
        <f>SUM(BA14:BA18)</f>
        <v>0</v>
      </c>
      <c r="BB19" s="103">
        <f>SUM(BB14:BB18)</f>
        <v>0</v>
      </c>
      <c r="BC19" s="103">
        <f t="shared" ref="BC19" si="37">SUM(BC14:BC18)</f>
        <v>0</v>
      </c>
      <c r="BD19" s="103">
        <f t="shared" ref="BD19" si="38">SUM(BD14:BD18)</f>
        <v>0</v>
      </c>
      <c r="BE19" s="102">
        <f>SUM(BE14:BE18)</f>
        <v>0</v>
      </c>
      <c r="BF19" s="103">
        <f>SUM(BF14:BF18)</f>
        <v>30.666666666666664</v>
      </c>
      <c r="BG19" s="103">
        <f t="shared" ref="BG19:BH19" si="39">SUM(BG14:BG18)</f>
        <v>35.333333333333336</v>
      </c>
      <c r="BH19" s="103">
        <f t="shared" si="39"/>
        <v>0</v>
      </c>
      <c r="BI19" s="102">
        <f>SUM(BI14:BI18)</f>
        <v>66</v>
      </c>
      <c r="BM19" s="220"/>
    </row>
    <row r="20" spans="1:65" ht="29.25" customHeight="1" x14ac:dyDescent="0.25">
      <c r="A20" s="387"/>
      <c r="B20" s="395"/>
      <c r="C20" s="342"/>
      <c r="D20" s="342"/>
      <c r="E20" s="345"/>
      <c r="F20" s="345"/>
      <c r="G20" s="348"/>
      <c r="H20" s="350" t="s">
        <v>88</v>
      </c>
      <c r="I20" s="18" t="s">
        <v>54</v>
      </c>
      <c r="J20" s="52">
        <v>30</v>
      </c>
      <c r="K20" s="52">
        <v>38</v>
      </c>
      <c r="L20" s="52">
        <v>0</v>
      </c>
      <c r="M20" s="102">
        <f>SUM(J20:L20)</f>
        <v>68</v>
      </c>
      <c r="N20" s="60">
        <v>30</v>
      </c>
      <c r="O20" s="61">
        <v>31</v>
      </c>
      <c r="P20" s="62">
        <v>0</v>
      </c>
      <c r="Q20" s="102">
        <f>SUM(N20:P20)</f>
        <v>61</v>
      </c>
      <c r="R20" s="62">
        <v>32</v>
      </c>
      <c r="S20" s="61">
        <v>34</v>
      </c>
      <c r="T20" s="106">
        <v>0</v>
      </c>
      <c r="U20" s="102">
        <f>SUM(R20:T20)</f>
        <v>66</v>
      </c>
      <c r="V20" s="72"/>
      <c r="W20" s="72"/>
      <c r="X20" s="72"/>
      <c r="Y20" s="102">
        <f>SUM(V20:X20)</f>
        <v>0</v>
      </c>
      <c r="Z20" s="72"/>
      <c r="AA20" s="72"/>
      <c r="AB20" s="72"/>
      <c r="AC20" s="102">
        <f>SUM(Z20:AB20)</f>
        <v>0</v>
      </c>
      <c r="AD20" s="72"/>
      <c r="AE20" s="72"/>
      <c r="AF20" s="72"/>
      <c r="AG20" s="102">
        <f>SUM(AD20:AF20)</f>
        <v>0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30.666666666666668</v>
      </c>
      <c r="BG20" s="68">
        <f t="shared" ref="BG20:BG23" si="40">AVERAGE(K20,O20,S20,W20,AA20,AE20,AI20,AM20,AQ20,AU20,AY20,BC20)</f>
        <v>34.333333333333336</v>
      </c>
      <c r="BH20" s="68">
        <f t="shared" ref="BH20:BH23" si="41">AVERAGE(L20,P20,T20,X20,AB20,AF20,AJ20,AN20,AR20,AV20,AZ20,BD20)</f>
        <v>0</v>
      </c>
      <c r="BI20" s="102">
        <f t="shared" si="3"/>
        <v>65</v>
      </c>
      <c r="BM20" s="220"/>
    </row>
    <row r="21" spans="1:65" ht="29.25" customHeight="1" x14ac:dyDescent="0.25">
      <c r="A21" s="387"/>
      <c r="B21" s="395"/>
      <c r="C21" s="342"/>
      <c r="D21" s="342"/>
      <c r="E21" s="345"/>
      <c r="F21" s="345"/>
      <c r="G21" s="348"/>
      <c r="H21" s="349"/>
      <c r="I21" s="18" t="s">
        <v>55</v>
      </c>
      <c r="J21" s="52">
        <v>0</v>
      </c>
      <c r="K21" s="52">
        <v>1</v>
      </c>
      <c r="L21" s="52">
        <v>0</v>
      </c>
      <c r="M21" s="102">
        <f>SUM(J21:L21)</f>
        <v>1</v>
      </c>
      <c r="N21" s="60">
        <v>0</v>
      </c>
      <c r="O21" s="61">
        <v>1</v>
      </c>
      <c r="P21" s="62">
        <v>0</v>
      </c>
      <c r="Q21" s="102">
        <f t="shared" ref="Q21:Q23" si="42">SUM(N21:P21)</f>
        <v>1</v>
      </c>
      <c r="R21" s="62">
        <v>0</v>
      </c>
      <c r="S21" s="61">
        <v>1</v>
      </c>
      <c r="T21" s="106">
        <v>0</v>
      </c>
      <c r="U21" s="102">
        <f t="shared" ref="U21:U23" si="43">SUM(R21:T21)</f>
        <v>1</v>
      </c>
      <c r="V21" s="72"/>
      <c r="W21" s="72"/>
      <c r="X21" s="72"/>
      <c r="Y21" s="102">
        <f t="shared" ref="Y21:Y23" si="44">SUM(V21:X21)</f>
        <v>0</v>
      </c>
      <c r="Z21" s="72"/>
      <c r="AA21" s="72"/>
      <c r="AB21" s="72"/>
      <c r="AC21" s="102">
        <f t="shared" ref="AC21:AC23" si="45">SUM(Z21:AB21)</f>
        <v>0</v>
      </c>
      <c r="AD21" s="72"/>
      <c r="AE21" s="72"/>
      <c r="AF21" s="72"/>
      <c r="AG21" s="102">
        <f t="shared" ref="AG21:AG23" si="46">SUM(AD21:AF21)</f>
        <v>0</v>
      </c>
      <c r="AH21" s="72"/>
      <c r="AI21" s="72"/>
      <c r="AJ21" s="72"/>
      <c r="AK21" s="102">
        <f t="shared" ref="AK21:AK23" si="47">SUM(AH21:AJ21)</f>
        <v>0</v>
      </c>
      <c r="AL21" s="72"/>
      <c r="AM21" s="72"/>
      <c r="AN21" s="72"/>
      <c r="AO21" s="102">
        <f t="shared" ref="AO21:AO23" si="48">SUM(AL21:AN21)</f>
        <v>0</v>
      </c>
      <c r="AP21" s="72"/>
      <c r="AQ21" s="72"/>
      <c r="AR21" s="72"/>
      <c r="AS21" s="102">
        <f t="shared" ref="AS21:AS23" si="49">SUM(AP21:AR21)</f>
        <v>0</v>
      </c>
      <c r="AT21" s="72"/>
      <c r="AU21" s="72"/>
      <c r="AV21" s="72"/>
      <c r="AW21" s="102">
        <f t="shared" ref="AW21:AW23" si="50">SUM(AT21:AV21)</f>
        <v>0</v>
      </c>
      <c r="AX21" s="72"/>
      <c r="AY21" s="72"/>
      <c r="AZ21" s="72"/>
      <c r="BA21" s="102">
        <f t="shared" ref="BA21:BA23" si="51">SUM(AX21:AZ21)</f>
        <v>0</v>
      </c>
      <c r="BB21" s="72"/>
      <c r="BC21" s="72"/>
      <c r="BD21" s="68"/>
      <c r="BE21" s="102">
        <f t="shared" ref="BE21:BE23" si="52">SUM(BB21:BD21)</f>
        <v>0</v>
      </c>
      <c r="BF21" s="68">
        <f t="shared" ref="BF21:BF22" si="53">AVERAGE(J21,N21,R21,V21,Z21,AD21,AH21,AL21,AP21,AT21,AX21,BB21)</f>
        <v>0</v>
      </c>
      <c r="BG21" s="68">
        <f t="shared" si="40"/>
        <v>1</v>
      </c>
      <c r="BH21" s="68">
        <f t="shared" si="41"/>
        <v>0</v>
      </c>
      <c r="BI21" s="102">
        <f t="shared" si="3"/>
        <v>1</v>
      </c>
      <c r="BM21" s="218"/>
    </row>
    <row r="22" spans="1:65" ht="29.25" customHeight="1" x14ac:dyDescent="0.25">
      <c r="A22" s="387"/>
      <c r="B22" s="395"/>
      <c r="C22" s="342"/>
      <c r="D22" s="342"/>
      <c r="E22" s="345"/>
      <c r="F22" s="345"/>
      <c r="G22" s="348"/>
      <c r="H22" s="350" t="s">
        <v>60</v>
      </c>
      <c r="I22" s="18" t="s">
        <v>56</v>
      </c>
      <c r="J22" s="52">
        <v>29</v>
      </c>
      <c r="K22" s="52">
        <v>38</v>
      </c>
      <c r="L22" s="52">
        <v>0</v>
      </c>
      <c r="M22" s="102">
        <f t="shared" ref="M22:M23" si="54">SUM(J22:L22)</f>
        <v>67</v>
      </c>
      <c r="N22" s="60">
        <v>29</v>
      </c>
      <c r="O22" s="61">
        <v>31</v>
      </c>
      <c r="P22" s="62">
        <v>0</v>
      </c>
      <c r="Q22" s="102">
        <f t="shared" si="42"/>
        <v>60</v>
      </c>
      <c r="R22" s="62">
        <v>31</v>
      </c>
      <c r="S22" s="61">
        <v>34</v>
      </c>
      <c r="T22" s="106">
        <v>0</v>
      </c>
      <c r="U22" s="102">
        <f t="shared" si="43"/>
        <v>65</v>
      </c>
      <c r="V22" s="72"/>
      <c r="W22" s="72"/>
      <c r="X22" s="72"/>
      <c r="Y22" s="102">
        <f t="shared" si="44"/>
        <v>0</v>
      </c>
      <c r="Z22" s="72"/>
      <c r="AA22" s="72"/>
      <c r="AB22" s="72"/>
      <c r="AC22" s="102">
        <f t="shared" si="45"/>
        <v>0</v>
      </c>
      <c r="AD22" s="72"/>
      <c r="AE22" s="72"/>
      <c r="AF22" s="72"/>
      <c r="AG22" s="102">
        <f t="shared" si="46"/>
        <v>0</v>
      </c>
      <c r="AH22" s="72"/>
      <c r="AI22" s="72"/>
      <c r="AJ22" s="72"/>
      <c r="AK22" s="102">
        <f t="shared" si="47"/>
        <v>0</v>
      </c>
      <c r="AL22" s="72"/>
      <c r="AM22" s="72"/>
      <c r="AN22" s="72"/>
      <c r="AO22" s="102">
        <f t="shared" si="48"/>
        <v>0</v>
      </c>
      <c r="AP22" s="72"/>
      <c r="AQ22" s="72"/>
      <c r="AR22" s="72"/>
      <c r="AS22" s="102">
        <f t="shared" si="49"/>
        <v>0</v>
      </c>
      <c r="AT22" s="72"/>
      <c r="AU22" s="72"/>
      <c r="AV22" s="72"/>
      <c r="AW22" s="102">
        <f t="shared" si="50"/>
        <v>0</v>
      </c>
      <c r="AX22" s="72"/>
      <c r="AY22" s="72"/>
      <c r="AZ22" s="72"/>
      <c r="BA22" s="102">
        <f t="shared" si="51"/>
        <v>0</v>
      </c>
      <c r="BB22" s="72"/>
      <c r="BC22" s="72"/>
      <c r="BD22" s="68"/>
      <c r="BE22" s="102">
        <f t="shared" si="52"/>
        <v>0</v>
      </c>
      <c r="BF22" s="68">
        <f t="shared" si="53"/>
        <v>29.666666666666668</v>
      </c>
      <c r="BG22" s="68">
        <f t="shared" si="40"/>
        <v>34.333333333333336</v>
      </c>
      <c r="BH22" s="68">
        <f t="shared" si="41"/>
        <v>0</v>
      </c>
      <c r="BI22" s="102">
        <f t="shared" si="3"/>
        <v>64</v>
      </c>
      <c r="BM22" s="218"/>
    </row>
    <row r="23" spans="1:65" ht="30" customHeight="1" thickBot="1" x14ac:dyDescent="0.3">
      <c r="A23" s="388"/>
      <c r="B23" s="396"/>
      <c r="C23" s="393"/>
      <c r="D23" s="393"/>
      <c r="E23" s="389"/>
      <c r="F23" s="389"/>
      <c r="G23" s="357"/>
      <c r="H23" s="357"/>
      <c r="I23" s="31" t="s">
        <v>57</v>
      </c>
      <c r="J23" s="101">
        <v>0</v>
      </c>
      <c r="K23" s="101">
        <v>0</v>
      </c>
      <c r="L23" s="101">
        <v>0</v>
      </c>
      <c r="M23" s="105">
        <f t="shared" si="54"/>
        <v>0</v>
      </c>
      <c r="N23" s="63">
        <v>0</v>
      </c>
      <c r="O23" s="64">
        <v>0</v>
      </c>
      <c r="P23" s="65">
        <v>0</v>
      </c>
      <c r="Q23" s="105">
        <f t="shared" si="42"/>
        <v>0</v>
      </c>
      <c r="R23" s="65">
        <v>0</v>
      </c>
      <c r="S23" s="64">
        <v>0</v>
      </c>
      <c r="T23" s="107">
        <v>0</v>
      </c>
      <c r="U23" s="105">
        <f t="shared" si="43"/>
        <v>0</v>
      </c>
      <c r="V23" s="73"/>
      <c r="W23" s="73"/>
      <c r="X23" s="73"/>
      <c r="Y23" s="105">
        <f t="shared" si="44"/>
        <v>0</v>
      </c>
      <c r="Z23" s="73"/>
      <c r="AA23" s="73"/>
      <c r="AB23" s="73"/>
      <c r="AC23" s="105">
        <f t="shared" si="45"/>
        <v>0</v>
      </c>
      <c r="AD23" s="73"/>
      <c r="AE23" s="73"/>
      <c r="AF23" s="73"/>
      <c r="AG23" s="105">
        <f t="shared" si="46"/>
        <v>0</v>
      </c>
      <c r="AH23" s="73"/>
      <c r="AI23" s="73"/>
      <c r="AJ23" s="73"/>
      <c r="AK23" s="105">
        <f t="shared" si="47"/>
        <v>0</v>
      </c>
      <c r="AL23" s="73"/>
      <c r="AM23" s="73"/>
      <c r="AN23" s="73"/>
      <c r="AO23" s="105">
        <f t="shared" si="48"/>
        <v>0</v>
      </c>
      <c r="AP23" s="73"/>
      <c r="AQ23" s="73"/>
      <c r="AR23" s="73"/>
      <c r="AS23" s="105">
        <f t="shared" si="49"/>
        <v>0</v>
      </c>
      <c r="AT23" s="73"/>
      <c r="AU23" s="73"/>
      <c r="AV23" s="73"/>
      <c r="AW23" s="105">
        <f t="shared" si="50"/>
        <v>0</v>
      </c>
      <c r="AX23" s="73"/>
      <c r="AY23" s="73"/>
      <c r="AZ23" s="73"/>
      <c r="BA23" s="105">
        <f t="shared" si="51"/>
        <v>0</v>
      </c>
      <c r="BB23" s="73"/>
      <c r="BC23" s="73"/>
      <c r="BD23" s="70"/>
      <c r="BE23" s="105">
        <f t="shared" si="52"/>
        <v>0</v>
      </c>
      <c r="BF23" s="70">
        <f>AVERAGE(J23,N23,R23,V23,Z23,AD23,AH23,AL23,AP23,AT23,AX23,BB23)</f>
        <v>0</v>
      </c>
      <c r="BG23" s="70">
        <f t="shared" si="40"/>
        <v>0</v>
      </c>
      <c r="BH23" s="70">
        <f t="shared" si="41"/>
        <v>0</v>
      </c>
      <c r="BI23" s="105">
        <f t="shared" si="3"/>
        <v>0</v>
      </c>
      <c r="BM23" s="221"/>
    </row>
    <row r="24" spans="1:65" ht="29.25" customHeight="1" x14ac:dyDescent="0.25">
      <c r="A24" s="342" t="s">
        <v>114</v>
      </c>
      <c r="B24" s="395">
        <v>15312</v>
      </c>
      <c r="C24" s="342" t="s">
        <v>30</v>
      </c>
      <c r="D24" s="398" t="s">
        <v>31</v>
      </c>
      <c r="E24" s="365" t="s">
        <v>76</v>
      </c>
      <c r="F24" s="344" t="s">
        <v>46</v>
      </c>
      <c r="G24" s="347" t="s">
        <v>82</v>
      </c>
      <c r="H24" s="347" t="s">
        <v>58</v>
      </c>
      <c r="I24" s="17" t="s">
        <v>48</v>
      </c>
      <c r="J24" s="401" t="s">
        <v>128</v>
      </c>
      <c r="K24" s="402"/>
      <c r="L24" s="403"/>
      <c r="M24" s="104">
        <f>SUM(J24:L24)</f>
        <v>0</v>
      </c>
      <c r="N24" s="81">
        <v>58</v>
      </c>
      <c r="O24" s="81">
        <v>80</v>
      </c>
      <c r="P24" s="81">
        <v>0</v>
      </c>
      <c r="Q24" s="104">
        <f>SUM(N24:P24)</f>
        <v>138</v>
      </c>
      <c r="R24" s="368" t="s">
        <v>128</v>
      </c>
      <c r="S24" s="369"/>
      <c r="T24" s="370"/>
      <c r="U24" s="104">
        <f>SUM(R24:T24)</f>
        <v>0</v>
      </c>
      <c r="V24" s="109"/>
      <c r="W24" s="109"/>
      <c r="X24" s="109"/>
      <c r="Y24" s="104">
        <f>SUM(V24:X24)</f>
        <v>0</v>
      </c>
      <c r="Z24" s="368" t="s">
        <v>128</v>
      </c>
      <c r="AA24" s="369"/>
      <c r="AB24" s="370"/>
      <c r="AC24" s="104">
        <f>SUM(Z24:AB24)</f>
        <v>0</v>
      </c>
      <c r="AD24" s="109"/>
      <c r="AE24" s="109"/>
      <c r="AF24" s="109"/>
      <c r="AG24" s="104">
        <f>SUM(AD24:AF24)</f>
        <v>0</v>
      </c>
      <c r="AH24" s="368" t="s">
        <v>128</v>
      </c>
      <c r="AI24" s="369"/>
      <c r="AJ24" s="370"/>
      <c r="AK24" s="104">
        <f>SUM(AH24:AJ24)</f>
        <v>0</v>
      </c>
      <c r="AL24" s="368" t="s">
        <v>128</v>
      </c>
      <c r="AM24" s="369"/>
      <c r="AN24" s="370"/>
      <c r="AO24" s="104">
        <f>SUM(AL24:AN24)</f>
        <v>0</v>
      </c>
      <c r="AP24" s="368" t="s">
        <v>128</v>
      </c>
      <c r="AQ24" s="369"/>
      <c r="AR24" s="370"/>
      <c r="AS24" s="104">
        <f>SUM(AP24:AR24)</f>
        <v>0</v>
      </c>
      <c r="AT24" s="109"/>
      <c r="AU24" s="109"/>
      <c r="AV24" s="109"/>
      <c r="AW24" s="104">
        <f>SUM(AT24:AV24)</f>
        <v>0</v>
      </c>
      <c r="AX24" s="368" t="s">
        <v>128</v>
      </c>
      <c r="AY24" s="369"/>
      <c r="AZ24" s="370"/>
      <c r="BA24" s="104">
        <f>SUM(AX24:AZ24)</f>
        <v>0</v>
      </c>
      <c r="BB24" s="109"/>
      <c r="BC24" s="109"/>
      <c r="BD24" s="109"/>
      <c r="BE24" s="104">
        <f>SUM(BB24:BD24)</f>
        <v>0</v>
      </c>
      <c r="BF24" s="111">
        <f t="shared" ref="BF24:BF28" si="55">AVERAGE(J24,N24,R24,V24,Z24,AD24,AH24,AL24,AP24,AT24,AX24,BB24)</f>
        <v>58</v>
      </c>
      <c r="BG24" s="111">
        <f t="shared" ref="BG24:BG28" si="56">AVERAGE(K24,O24,S24,W24,AA24,AE24,AI24,AM24,AQ24,AU24,AY24,BC24)</f>
        <v>80</v>
      </c>
      <c r="BH24" s="111">
        <f t="shared" ref="BH24:BH28" si="57">AVERAGE(L24,P24,T24,X24,AB24,AF24,AJ24,AN24,AR24,AV24,AZ24,BD24)</f>
        <v>0</v>
      </c>
      <c r="BI24" s="104">
        <f>SUM(BF24:BH24)</f>
        <v>138</v>
      </c>
      <c r="BM24" s="220"/>
    </row>
    <row r="25" spans="1:65" ht="29.25" customHeight="1" x14ac:dyDescent="0.25">
      <c r="A25" s="342"/>
      <c r="B25" s="395"/>
      <c r="C25" s="342"/>
      <c r="D25" s="398"/>
      <c r="E25" s="366"/>
      <c r="F25" s="345"/>
      <c r="G25" s="348"/>
      <c r="H25" s="348"/>
      <c r="I25" s="18" t="s">
        <v>49</v>
      </c>
      <c r="J25" s="404"/>
      <c r="K25" s="405"/>
      <c r="L25" s="406"/>
      <c r="M25" s="102">
        <f t="shared" ref="M25:M28" si="58">SUM(J25:L25)</f>
        <v>0</v>
      </c>
      <c r="N25" s="83">
        <v>59</v>
      </c>
      <c r="O25" s="83">
        <v>114</v>
      </c>
      <c r="P25" s="83">
        <v>0</v>
      </c>
      <c r="Q25" s="102">
        <f t="shared" ref="Q25:Q63" si="59">SUM(N25:P25)</f>
        <v>173</v>
      </c>
      <c r="R25" s="371"/>
      <c r="S25" s="372"/>
      <c r="T25" s="373"/>
      <c r="U25" s="102">
        <f t="shared" ref="U25:U63" si="60">SUM(R25:T25)</f>
        <v>0</v>
      </c>
      <c r="V25" s="111"/>
      <c r="W25" s="111"/>
      <c r="X25" s="111"/>
      <c r="Y25" s="102">
        <f t="shared" ref="Y25:Y63" si="61">SUM(V25:X25)</f>
        <v>0</v>
      </c>
      <c r="Z25" s="371"/>
      <c r="AA25" s="372"/>
      <c r="AB25" s="373"/>
      <c r="AC25" s="102">
        <f t="shared" ref="AC25:AC63" si="62">SUM(Z25:AB25)</f>
        <v>0</v>
      </c>
      <c r="AD25" s="111"/>
      <c r="AE25" s="111"/>
      <c r="AF25" s="111"/>
      <c r="AG25" s="102">
        <f t="shared" ref="AG25:AG63" si="63">SUM(AD25:AF25)</f>
        <v>0</v>
      </c>
      <c r="AH25" s="371"/>
      <c r="AI25" s="372"/>
      <c r="AJ25" s="373"/>
      <c r="AK25" s="102">
        <f t="shared" ref="AK25:AK63" si="64">SUM(AH25:AJ25)</f>
        <v>0</v>
      </c>
      <c r="AL25" s="371"/>
      <c r="AM25" s="372"/>
      <c r="AN25" s="373"/>
      <c r="AO25" s="102">
        <f t="shared" ref="AO25:AO63" si="65">SUM(AL25:AN25)</f>
        <v>0</v>
      </c>
      <c r="AP25" s="371"/>
      <c r="AQ25" s="372"/>
      <c r="AR25" s="373"/>
      <c r="AS25" s="102">
        <f t="shared" ref="AS25:AS63" si="66">SUM(AP25:AR25)</f>
        <v>0</v>
      </c>
      <c r="AT25" s="111"/>
      <c r="AU25" s="111"/>
      <c r="AV25" s="111"/>
      <c r="AW25" s="102">
        <f t="shared" ref="AW25:AW63" si="67">SUM(AT25:AV25)</f>
        <v>0</v>
      </c>
      <c r="AX25" s="371"/>
      <c r="AY25" s="372"/>
      <c r="AZ25" s="373"/>
      <c r="BA25" s="102">
        <f t="shared" ref="BA25:BA63" si="68">SUM(AX25:AZ25)</f>
        <v>0</v>
      </c>
      <c r="BB25" s="111"/>
      <c r="BC25" s="111"/>
      <c r="BD25" s="111"/>
      <c r="BE25" s="102">
        <f t="shared" ref="BE25:BE63" si="69">SUM(BB25:BD25)</f>
        <v>0</v>
      </c>
      <c r="BF25" s="111">
        <f t="shared" si="55"/>
        <v>59</v>
      </c>
      <c r="BG25" s="111">
        <f t="shared" si="56"/>
        <v>114</v>
      </c>
      <c r="BH25" s="111">
        <f t="shared" si="57"/>
        <v>0</v>
      </c>
      <c r="BI25" s="102">
        <f t="shared" ref="BI25:BI34" si="70">SUM(BF25:BH25)</f>
        <v>173</v>
      </c>
      <c r="BM25" s="220"/>
    </row>
    <row r="26" spans="1:65" ht="29.25" customHeight="1" x14ac:dyDescent="0.25">
      <c r="A26" s="342"/>
      <c r="B26" s="395"/>
      <c r="C26" s="342"/>
      <c r="D26" s="398"/>
      <c r="E26" s="366"/>
      <c r="F26" s="345"/>
      <c r="G26" s="348"/>
      <c r="H26" s="348"/>
      <c r="I26" s="18" t="s">
        <v>50</v>
      </c>
      <c r="J26" s="404"/>
      <c r="K26" s="405"/>
      <c r="L26" s="406"/>
      <c r="M26" s="102">
        <f t="shared" si="58"/>
        <v>0</v>
      </c>
      <c r="N26" s="83">
        <v>82</v>
      </c>
      <c r="O26" s="83">
        <v>86</v>
      </c>
      <c r="P26" s="83">
        <v>0</v>
      </c>
      <c r="Q26" s="102">
        <f t="shared" si="59"/>
        <v>168</v>
      </c>
      <c r="R26" s="371"/>
      <c r="S26" s="372"/>
      <c r="T26" s="373"/>
      <c r="U26" s="102">
        <f t="shared" si="60"/>
        <v>0</v>
      </c>
      <c r="V26" s="111"/>
      <c r="W26" s="111"/>
      <c r="X26" s="111"/>
      <c r="Y26" s="102">
        <f t="shared" si="61"/>
        <v>0</v>
      </c>
      <c r="Z26" s="371"/>
      <c r="AA26" s="372"/>
      <c r="AB26" s="373"/>
      <c r="AC26" s="102">
        <f t="shared" si="62"/>
        <v>0</v>
      </c>
      <c r="AD26" s="111"/>
      <c r="AE26" s="111"/>
      <c r="AF26" s="111"/>
      <c r="AG26" s="102">
        <f t="shared" si="63"/>
        <v>0</v>
      </c>
      <c r="AH26" s="371"/>
      <c r="AI26" s="372"/>
      <c r="AJ26" s="373"/>
      <c r="AK26" s="102">
        <f t="shared" si="64"/>
        <v>0</v>
      </c>
      <c r="AL26" s="371"/>
      <c r="AM26" s="372"/>
      <c r="AN26" s="373"/>
      <c r="AO26" s="102">
        <f t="shared" si="65"/>
        <v>0</v>
      </c>
      <c r="AP26" s="371"/>
      <c r="AQ26" s="372"/>
      <c r="AR26" s="373"/>
      <c r="AS26" s="102">
        <f t="shared" si="66"/>
        <v>0</v>
      </c>
      <c r="AT26" s="111"/>
      <c r="AU26" s="111"/>
      <c r="AV26" s="111"/>
      <c r="AW26" s="102">
        <f t="shared" si="67"/>
        <v>0</v>
      </c>
      <c r="AX26" s="371"/>
      <c r="AY26" s="372"/>
      <c r="AZ26" s="373"/>
      <c r="BA26" s="102">
        <f t="shared" si="68"/>
        <v>0</v>
      </c>
      <c r="BB26" s="111"/>
      <c r="BC26" s="111"/>
      <c r="BD26" s="111"/>
      <c r="BE26" s="102">
        <f t="shared" si="69"/>
        <v>0</v>
      </c>
      <c r="BF26" s="111">
        <f t="shared" si="55"/>
        <v>82</v>
      </c>
      <c r="BG26" s="111">
        <f t="shared" si="56"/>
        <v>86</v>
      </c>
      <c r="BH26" s="111">
        <f t="shared" si="57"/>
        <v>0</v>
      </c>
      <c r="BI26" s="102">
        <f t="shared" si="70"/>
        <v>168</v>
      </c>
    </row>
    <row r="27" spans="1:65" ht="29.25" customHeight="1" x14ac:dyDescent="0.25">
      <c r="A27" s="342"/>
      <c r="B27" s="395"/>
      <c r="C27" s="342"/>
      <c r="D27" s="398"/>
      <c r="E27" s="366"/>
      <c r="F27" s="345"/>
      <c r="G27" s="348"/>
      <c r="H27" s="348"/>
      <c r="I27" s="18" t="s">
        <v>51</v>
      </c>
      <c r="J27" s="404"/>
      <c r="K27" s="405"/>
      <c r="L27" s="406"/>
      <c r="M27" s="102">
        <f t="shared" si="58"/>
        <v>0</v>
      </c>
      <c r="N27" s="83">
        <v>35</v>
      </c>
      <c r="O27" s="83">
        <v>31</v>
      </c>
      <c r="P27" s="83">
        <v>0</v>
      </c>
      <c r="Q27" s="102">
        <f t="shared" si="59"/>
        <v>66</v>
      </c>
      <c r="R27" s="371"/>
      <c r="S27" s="372"/>
      <c r="T27" s="373"/>
      <c r="U27" s="102">
        <f t="shared" si="60"/>
        <v>0</v>
      </c>
      <c r="V27" s="111"/>
      <c r="W27" s="111"/>
      <c r="X27" s="111"/>
      <c r="Y27" s="102">
        <f t="shared" si="61"/>
        <v>0</v>
      </c>
      <c r="Z27" s="371"/>
      <c r="AA27" s="372"/>
      <c r="AB27" s="373"/>
      <c r="AC27" s="102">
        <f t="shared" si="62"/>
        <v>0</v>
      </c>
      <c r="AD27" s="111"/>
      <c r="AE27" s="111"/>
      <c r="AF27" s="111"/>
      <c r="AG27" s="102">
        <f t="shared" si="63"/>
        <v>0</v>
      </c>
      <c r="AH27" s="371"/>
      <c r="AI27" s="372"/>
      <c r="AJ27" s="373"/>
      <c r="AK27" s="102">
        <f t="shared" si="64"/>
        <v>0</v>
      </c>
      <c r="AL27" s="371"/>
      <c r="AM27" s="372"/>
      <c r="AN27" s="373"/>
      <c r="AO27" s="102">
        <f t="shared" si="65"/>
        <v>0</v>
      </c>
      <c r="AP27" s="371"/>
      <c r="AQ27" s="372"/>
      <c r="AR27" s="373"/>
      <c r="AS27" s="102">
        <f t="shared" si="66"/>
        <v>0</v>
      </c>
      <c r="AT27" s="111"/>
      <c r="AU27" s="111"/>
      <c r="AV27" s="111"/>
      <c r="AW27" s="102">
        <f t="shared" si="67"/>
        <v>0</v>
      </c>
      <c r="AX27" s="371"/>
      <c r="AY27" s="372"/>
      <c r="AZ27" s="373"/>
      <c r="BA27" s="102">
        <f t="shared" si="68"/>
        <v>0</v>
      </c>
      <c r="BB27" s="111"/>
      <c r="BC27" s="111"/>
      <c r="BD27" s="111"/>
      <c r="BE27" s="102">
        <f t="shared" si="69"/>
        <v>0</v>
      </c>
      <c r="BF27" s="111">
        <f t="shared" si="55"/>
        <v>35</v>
      </c>
      <c r="BG27" s="111">
        <f t="shared" si="56"/>
        <v>31</v>
      </c>
      <c r="BH27" s="111">
        <f t="shared" si="57"/>
        <v>0</v>
      </c>
      <c r="BI27" s="102">
        <f t="shared" si="70"/>
        <v>66</v>
      </c>
    </row>
    <row r="28" spans="1:65" ht="29.25" customHeight="1" x14ac:dyDescent="0.25">
      <c r="A28" s="342"/>
      <c r="B28" s="395"/>
      <c r="C28" s="342"/>
      <c r="D28" s="398"/>
      <c r="E28" s="366"/>
      <c r="F28" s="345"/>
      <c r="G28" s="348"/>
      <c r="H28" s="348"/>
      <c r="I28" s="18" t="s">
        <v>52</v>
      </c>
      <c r="J28" s="407"/>
      <c r="K28" s="408"/>
      <c r="L28" s="409"/>
      <c r="M28" s="102">
        <f t="shared" si="58"/>
        <v>0</v>
      </c>
      <c r="N28" s="83">
        <v>3</v>
      </c>
      <c r="O28" s="83">
        <v>3</v>
      </c>
      <c r="P28" s="83">
        <v>0</v>
      </c>
      <c r="Q28" s="102">
        <f t="shared" si="59"/>
        <v>6</v>
      </c>
      <c r="R28" s="374"/>
      <c r="S28" s="375"/>
      <c r="T28" s="376"/>
      <c r="U28" s="102">
        <f t="shared" si="60"/>
        <v>0</v>
      </c>
      <c r="V28" s="111"/>
      <c r="W28" s="111"/>
      <c r="X28" s="111"/>
      <c r="Y28" s="102">
        <f t="shared" si="61"/>
        <v>0</v>
      </c>
      <c r="Z28" s="374"/>
      <c r="AA28" s="375"/>
      <c r="AB28" s="376"/>
      <c r="AC28" s="102">
        <f t="shared" si="62"/>
        <v>0</v>
      </c>
      <c r="AD28" s="111"/>
      <c r="AE28" s="111"/>
      <c r="AF28" s="111"/>
      <c r="AG28" s="102">
        <f t="shared" si="63"/>
        <v>0</v>
      </c>
      <c r="AH28" s="374"/>
      <c r="AI28" s="375"/>
      <c r="AJ28" s="376"/>
      <c r="AK28" s="102">
        <f t="shared" si="64"/>
        <v>0</v>
      </c>
      <c r="AL28" s="374"/>
      <c r="AM28" s="375"/>
      <c r="AN28" s="376"/>
      <c r="AO28" s="102">
        <f t="shared" si="65"/>
        <v>0</v>
      </c>
      <c r="AP28" s="374"/>
      <c r="AQ28" s="375"/>
      <c r="AR28" s="376"/>
      <c r="AS28" s="102">
        <f t="shared" si="66"/>
        <v>0</v>
      </c>
      <c r="AT28" s="111"/>
      <c r="AU28" s="111"/>
      <c r="AV28" s="111"/>
      <c r="AW28" s="102">
        <f t="shared" si="67"/>
        <v>0</v>
      </c>
      <c r="AX28" s="374"/>
      <c r="AY28" s="375"/>
      <c r="AZ28" s="376"/>
      <c r="BA28" s="102">
        <f t="shared" si="68"/>
        <v>0</v>
      </c>
      <c r="BB28" s="111"/>
      <c r="BC28" s="111"/>
      <c r="BD28" s="111"/>
      <c r="BE28" s="102">
        <f t="shared" si="69"/>
        <v>0</v>
      </c>
      <c r="BF28" s="111">
        <f t="shared" si="55"/>
        <v>3</v>
      </c>
      <c r="BG28" s="111">
        <f t="shared" si="56"/>
        <v>3</v>
      </c>
      <c r="BH28" s="111">
        <f t="shared" si="57"/>
        <v>0</v>
      </c>
      <c r="BI28" s="102">
        <f t="shared" si="70"/>
        <v>6</v>
      </c>
    </row>
    <row r="29" spans="1:65" ht="29.25" customHeight="1" x14ac:dyDescent="0.25">
      <c r="A29" s="342"/>
      <c r="B29" s="395"/>
      <c r="C29" s="342"/>
      <c r="D29" s="398"/>
      <c r="E29" s="366"/>
      <c r="F29" s="345"/>
      <c r="G29" s="348"/>
      <c r="H29" s="349"/>
      <c r="I29" s="19" t="s">
        <v>53</v>
      </c>
      <c r="J29" s="103">
        <f>SUM(J24:J28)</f>
        <v>0</v>
      </c>
      <c r="K29" s="103">
        <f t="shared" ref="K29" si="71">SUM(K24:K28)</f>
        <v>0</v>
      </c>
      <c r="L29" s="103">
        <f t="shared" ref="L29" si="72">SUM(L24:L28)</f>
        <v>0</v>
      </c>
      <c r="M29" s="102">
        <f>SUM(M24:M28)</f>
        <v>0</v>
      </c>
      <c r="N29" s="103">
        <f>SUM(N24:N28)</f>
        <v>237</v>
      </c>
      <c r="O29" s="103">
        <f t="shared" ref="O29" si="73">SUM(O24:O28)</f>
        <v>314</v>
      </c>
      <c r="P29" s="103">
        <f t="shared" ref="P29" si="74">SUM(P24:P28)</f>
        <v>0</v>
      </c>
      <c r="Q29" s="102">
        <f>SUM(Q24:Q28)</f>
        <v>551</v>
      </c>
      <c r="R29" s="103">
        <f>SUM(R24:R28)</f>
        <v>0</v>
      </c>
      <c r="S29" s="103">
        <f t="shared" ref="S29" si="75">SUM(S24:S28)</f>
        <v>0</v>
      </c>
      <c r="T29" s="103">
        <f t="shared" ref="T29" si="76">SUM(T24:T28)</f>
        <v>0</v>
      </c>
      <c r="U29" s="102">
        <f>SUM(U24:U28)</f>
        <v>0</v>
      </c>
      <c r="V29" s="103">
        <f>SUM(V24:V28)</f>
        <v>0</v>
      </c>
      <c r="W29" s="103">
        <f t="shared" ref="W29" si="77">SUM(W24:W28)</f>
        <v>0</v>
      </c>
      <c r="X29" s="103">
        <f t="shared" ref="X29" si="78">SUM(X24:X28)</f>
        <v>0</v>
      </c>
      <c r="Y29" s="102">
        <f>SUM(Y24:Y28)</f>
        <v>0</v>
      </c>
      <c r="Z29" s="103">
        <f>SUM(Z24:Z28)</f>
        <v>0</v>
      </c>
      <c r="AA29" s="103">
        <f t="shared" ref="AA29" si="79">SUM(AA24:AA28)</f>
        <v>0</v>
      </c>
      <c r="AB29" s="103">
        <f t="shared" ref="AB29" si="80">SUM(AB24:AB28)</f>
        <v>0</v>
      </c>
      <c r="AC29" s="102">
        <f>SUM(AC24:AC28)</f>
        <v>0</v>
      </c>
      <c r="AD29" s="103">
        <f>SUM(AD24:AD28)</f>
        <v>0</v>
      </c>
      <c r="AE29" s="103">
        <f t="shared" ref="AE29" si="81">SUM(AE24:AE28)</f>
        <v>0</v>
      </c>
      <c r="AF29" s="103">
        <f t="shared" ref="AF29" si="82">SUM(AF24:AF28)</f>
        <v>0</v>
      </c>
      <c r="AG29" s="102">
        <f>SUM(AG24:AG28)</f>
        <v>0</v>
      </c>
      <c r="AH29" s="103">
        <f>SUM(AH24:AH28)</f>
        <v>0</v>
      </c>
      <c r="AI29" s="103">
        <f t="shared" ref="AI29" si="83">SUM(AI24:AI28)</f>
        <v>0</v>
      </c>
      <c r="AJ29" s="103">
        <f t="shared" ref="AJ29" si="84">SUM(AJ24:AJ28)</f>
        <v>0</v>
      </c>
      <c r="AK29" s="102">
        <f>SUM(AK24:AK28)</f>
        <v>0</v>
      </c>
      <c r="AL29" s="103">
        <f>SUM(AL24:AL28)</f>
        <v>0</v>
      </c>
      <c r="AM29" s="103">
        <f t="shared" ref="AM29" si="85">SUM(AM24:AM28)</f>
        <v>0</v>
      </c>
      <c r="AN29" s="103">
        <f t="shared" ref="AN29" si="86">SUM(AN24:AN28)</f>
        <v>0</v>
      </c>
      <c r="AO29" s="102">
        <f>SUM(AO24:AO28)</f>
        <v>0</v>
      </c>
      <c r="AP29" s="103">
        <f>SUM(AP24:AP28)</f>
        <v>0</v>
      </c>
      <c r="AQ29" s="103">
        <f t="shared" ref="AQ29" si="87">SUM(AQ24:AQ28)</f>
        <v>0</v>
      </c>
      <c r="AR29" s="103">
        <f t="shared" ref="AR29" si="88">SUM(AR24:AR28)</f>
        <v>0</v>
      </c>
      <c r="AS29" s="102">
        <f>SUM(AS24:AS28)</f>
        <v>0</v>
      </c>
      <c r="AT29" s="103">
        <f>SUM(AT24:AT28)</f>
        <v>0</v>
      </c>
      <c r="AU29" s="103">
        <f t="shared" ref="AU29" si="89">SUM(AU24:AU28)</f>
        <v>0</v>
      </c>
      <c r="AV29" s="103">
        <f t="shared" ref="AV29" si="90">SUM(AV24:AV28)</f>
        <v>0</v>
      </c>
      <c r="AW29" s="102">
        <f>SUM(AW24:AW28)</f>
        <v>0</v>
      </c>
      <c r="AX29" s="103">
        <f>SUM(AX24:AX28)</f>
        <v>0</v>
      </c>
      <c r="AY29" s="103">
        <f t="shared" ref="AY29" si="91">SUM(AY24:AY28)</f>
        <v>0</v>
      </c>
      <c r="AZ29" s="103">
        <f t="shared" ref="AZ29" si="92">SUM(AZ24:AZ28)</f>
        <v>0</v>
      </c>
      <c r="BA29" s="102">
        <f>SUM(BA24:BA28)</f>
        <v>0</v>
      </c>
      <c r="BB29" s="103">
        <f>SUM(BB24:BB28)</f>
        <v>0</v>
      </c>
      <c r="BC29" s="103">
        <f t="shared" ref="BC29" si="93">SUM(BC24:BC28)</f>
        <v>0</v>
      </c>
      <c r="BD29" s="103">
        <f t="shared" ref="BD29" si="94">SUM(BD24:BD28)</f>
        <v>0</v>
      </c>
      <c r="BE29" s="102">
        <f>SUM(BE24:BE28)</f>
        <v>0</v>
      </c>
      <c r="BF29" s="103">
        <f>SUM(BF24:BF28)</f>
        <v>237</v>
      </c>
      <c r="BG29" s="103">
        <f t="shared" ref="BG29:BH29" si="95">SUM(BG24:BG28)</f>
        <v>314</v>
      </c>
      <c r="BH29" s="103">
        <f t="shared" si="95"/>
        <v>0</v>
      </c>
      <c r="BI29" s="102">
        <f>SUM(BI24:BI28)</f>
        <v>551</v>
      </c>
    </row>
    <row r="30" spans="1:65" ht="29.25" customHeight="1" x14ac:dyDescent="0.25">
      <c r="A30" s="342"/>
      <c r="B30" s="395"/>
      <c r="C30" s="342"/>
      <c r="D30" s="398"/>
      <c r="E30" s="366"/>
      <c r="F30" s="345"/>
      <c r="G30" s="348"/>
      <c r="H30" s="350" t="s">
        <v>88</v>
      </c>
      <c r="I30" s="18" t="s">
        <v>54</v>
      </c>
      <c r="J30" s="410" t="s">
        <v>128</v>
      </c>
      <c r="K30" s="411"/>
      <c r="L30" s="412"/>
      <c r="M30" s="102">
        <f>SUM(J30:L30)</f>
        <v>0</v>
      </c>
      <c r="N30" s="83">
        <v>221</v>
      </c>
      <c r="O30" s="83">
        <v>286</v>
      </c>
      <c r="P30" s="83">
        <v>0</v>
      </c>
      <c r="Q30" s="102">
        <f t="shared" si="59"/>
        <v>507</v>
      </c>
      <c r="R30" s="377" t="s">
        <v>128</v>
      </c>
      <c r="S30" s="378"/>
      <c r="T30" s="379"/>
      <c r="U30" s="102">
        <f t="shared" si="60"/>
        <v>0</v>
      </c>
      <c r="V30" s="111"/>
      <c r="W30" s="111"/>
      <c r="X30" s="111"/>
      <c r="Y30" s="102">
        <f t="shared" si="61"/>
        <v>0</v>
      </c>
      <c r="Z30" s="377" t="s">
        <v>128</v>
      </c>
      <c r="AA30" s="378"/>
      <c r="AB30" s="379"/>
      <c r="AC30" s="102">
        <f t="shared" si="62"/>
        <v>0</v>
      </c>
      <c r="AD30" s="111"/>
      <c r="AE30" s="111"/>
      <c r="AF30" s="111"/>
      <c r="AG30" s="102">
        <f t="shared" si="63"/>
        <v>0</v>
      </c>
      <c r="AH30" s="377" t="s">
        <v>128</v>
      </c>
      <c r="AI30" s="378"/>
      <c r="AJ30" s="379"/>
      <c r="AK30" s="102">
        <f t="shared" si="64"/>
        <v>0</v>
      </c>
      <c r="AL30" s="377" t="s">
        <v>128</v>
      </c>
      <c r="AM30" s="378"/>
      <c r="AN30" s="379"/>
      <c r="AO30" s="102">
        <f t="shared" si="65"/>
        <v>0</v>
      </c>
      <c r="AP30" s="377" t="s">
        <v>128</v>
      </c>
      <c r="AQ30" s="378"/>
      <c r="AR30" s="379"/>
      <c r="AS30" s="102">
        <f t="shared" si="66"/>
        <v>0</v>
      </c>
      <c r="AT30" s="111"/>
      <c r="AU30" s="111"/>
      <c r="AV30" s="111"/>
      <c r="AW30" s="102">
        <f t="shared" si="67"/>
        <v>0</v>
      </c>
      <c r="AX30" s="377" t="s">
        <v>128</v>
      </c>
      <c r="AY30" s="378"/>
      <c r="AZ30" s="379"/>
      <c r="BA30" s="102">
        <f t="shared" si="68"/>
        <v>0</v>
      </c>
      <c r="BB30" s="111"/>
      <c r="BC30" s="111"/>
      <c r="BD30" s="111"/>
      <c r="BE30" s="102">
        <f t="shared" si="69"/>
        <v>0</v>
      </c>
      <c r="BF30" s="111">
        <f>AVERAGE(J30,N30,R30,V30,Z30,AD30,AH30,AL30,AP30,AT30,AX30,BB30)</f>
        <v>221</v>
      </c>
      <c r="BG30" s="111">
        <f t="shared" ref="BG30:BH32" si="96">AVERAGE(K30,O30,S30,W30,AA30,AE30,AI30,AM30,AQ30,AU30,AY30,BC30)</f>
        <v>286</v>
      </c>
      <c r="BH30" s="111">
        <f t="shared" si="96"/>
        <v>0</v>
      </c>
      <c r="BI30" s="102">
        <f t="shared" si="70"/>
        <v>507</v>
      </c>
    </row>
    <row r="31" spans="1:65" ht="29.25" customHeight="1" x14ac:dyDescent="0.25">
      <c r="A31" s="342"/>
      <c r="B31" s="395"/>
      <c r="C31" s="342"/>
      <c r="D31" s="398"/>
      <c r="E31" s="366"/>
      <c r="F31" s="345"/>
      <c r="G31" s="348"/>
      <c r="H31" s="349"/>
      <c r="I31" s="18" t="s">
        <v>55</v>
      </c>
      <c r="J31" s="413"/>
      <c r="K31" s="414"/>
      <c r="L31" s="415"/>
      <c r="M31" s="102">
        <f t="shared" ref="M31:M33" si="97">SUM(J31:L31)</f>
        <v>0</v>
      </c>
      <c r="N31" s="83">
        <v>16</v>
      </c>
      <c r="O31" s="83">
        <v>28</v>
      </c>
      <c r="P31" s="83">
        <v>0</v>
      </c>
      <c r="Q31" s="102">
        <f t="shared" si="59"/>
        <v>44</v>
      </c>
      <c r="R31" s="371"/>
      <c r="S31" s="372"/>
      <c r="T31" s="373"/>
      <c r="U31" s="102">
        <f t="shared" si="60"/>
        <v>0</v>
      </c>
      <c r="V31" s="111"/>
      <c r="W31" s="111"/>
      <c r="X31" s="111"/>
      <c r="Y31" s="102">
        <f t="shared" si="61"/>
        <v>0</v>
      </c>
      <c r="Z31" s="371"/>
      <c r="AA31" s="372"/>
      <c r="AB31" s="373"/>
      <c r="AC31" s="102">
        <f t="shared" si="62"/>
        <v>0</v>
      </c>
      <c r="AD31" s="111"/>
      <c r="AE31" s="111"/>
      <c r="AF31" s="111"/>
      <c r="AG31" s="102">
        <f t="shared" si="63"/>
        <v>0</v>
      </c>
      <c r="AH31" s="371"/>
      <c r="AI31" s="372"/>
      <c r="AJ31" s="373"/>
      <c r="AK31" s="102">
        <f t="shared" si="64"/>
        <v>0</v>
      </c>
      <c r="AL31" s="371"/>
      <c r="AM31" s="372"/>
      <c r="AN31" s="373"/>
      <c r="AO31" s="102">
        <f t="shared" si="65"/>
        <v>0</v>
      </c>
      <c r="AP31" s="371"/>
      <c r="AQ31" s="372"/>
      <c r="AR31" s="373"/>
      <c r="AS31" s="102">
        <f t="shared" si="66"/>
        <v>0</v>
      </c>
      <c r="AT31" s="111"/>
      <c r="AU31" s="111"/>
      <c r="AV31" s="111"/>
      <c r="AW31" s="102">
        <f t="shared" si="67"/>
        <v>0</v>
      </c>
      <c r="AX31" s="371"/>
      <c r="AY31" s="372"/>
      <c r="AZ31" s="373"/>
      <c r="BA31" s="102">
        <f t="shared" si="68"/>
        <v>0</v>
      </c>
      <c r="BB31" s="111"/>
      <c r="BC31" s="111"/>
      <c r="BD31" s="111"/>
      <c r="BE31" s="102">
        <f t="shared" si="69"/>
        <v>0</v>
      </c>
      <c r="BF31" s="111">
        <f t="shared" ref="BF31:BF32" si="98">AVERAGE(J31,N31,R31,V31,Z31,AD31,AH31,AL31,AP31,AT31,AX31,BB31)</f>
        <v>16</v>
      </c>
      <c r="BG31" s="111">
        <f t="shared" si="96"/>
        <v>28</v>
      </c>
      <c r="BH31" s="111">
        <f t="shared" si="96"/>
        <v>0</v>
      </c>
      <c r="BI31" s="102">
        <f t="shared" si="70"/>
        <v>44</v>
      </c>
    </row>
    <row r="32" spans="1:65" ht="29.25" customHeight="1" x14ac:dyDescent="0.25">
      <c r="A32" s="342"/>
      <c r="B32" s="395"/>
      <c r="C32" s="342"/>
      <c r="D32" s="398"/>
      <c r="E32" s="366"/>
      <c r="F32" s="345"/>
      <c r="G32" s="348"/>
      <c r="H32" s="350" t="s">
        <v>60</v>
      </c>
      <c r="I32" s="18" t="s">
        <v>56</v>
      </c>
      <c r="J32" s="413"/>
      <c r="K32" s="414"/>
      <c r="L32" s="415"/>
      <c r="M32" s="102">
        <f t="shared" si="97"/>
        <v>0</v>
      </c>
      <c r="N32" s="83">
        <v>220</v>
      </c>
      <c r="O32" s="83">
        <v>264</v>
      </c>
      <c r="P32" s="83">
        <v>0</v>
      </c>
      <c r="Q32" s="102">
        <f t="shared" si="59"/>
        <v>484</v>
      </c>
      <c r="R32" s="371"/>
      <c r="S32" s="372"/>
      <c r="T32" s="373"/>
      <c r="U32" s="102">
        <f t="shared" si="60"/>
        <v>0</v>
      </c>
      <c r="V32" s="111"/>
      <c r="W32" s="111"/>
      <c r="X32" s="111"/>
      <c r="Y32" s="102">
        <f t="shared" si="61"/>
        <v>0</v>
      </c>
      <c r="Z32" s="371"/>
      <c r="AA32" s="372"/>
      <c r="AB32" s="373"/>
      <c r="AC32" s="102">
        <f t="shared" si="62"/>
        <v>0</v>
      </c>
      <c r="AD32" s="111"/>
      <c r="AE32" s="111"/>
      <c r="AF32" s="111"/>
      <c r="AG32" s="102">
        <f t="shared" si="63"/>
        <v>0</v>
      </c>
      <c r="AH32" s="371"/>
      <c r="AI32" s="372"/>
      <c r="AJ32" s="373"/>
      <c r="AK32" s="102">
        <f t="shared" si="64"/>
        <v>0</v>
      </c>
      <c r="AL32" s="371"/>
      <c r="AM32" s="372"/>
      <c r="AN32" s="373"/>
      <c r="AO32" s="102">
        <f t="shared" si="65"/>
        <v>0</v>
      </c>
      <c r="AP32" s="371"/>
      <c r="AQ32" s="372"/>
      <c r="AR32" s="373"/>
      <c r="AS32" s="102">
        <f t="shared" si="66"/>
        <v>0</v>
      </c>
      <c r="AT32" s="111"/>
      <c r="AU32" s="111"/>
      <c r="AV32" s="111"/>
      <c r="AW32" s="102">
        <f t="shared" si="67"/>
        <v>0</v>
      </c>
      <c r="AX32" s="371"/>
      <c r="AY32" s="372"/>
      <c r="AZ32" s="373"/>
      <c r="BA32" s="102">
        <f t="shared" si="68"/>
        <v>0</v>
      </c>
      <c r="BB32" s="111"/>
      <c r="BC32" s="111"/>
      <c r="BD32" s="111"/>
      <c r="BE32" s="102">
        <f t="shared" si="69"/>
        <v>0</v>
      </c>
      <c r="BF32" s="111">
        <f t="shared" si="98"/>
        <v>220</v>
      </c>
      <c r="BG32" s="111">
        <f t="shared" si="96"/>
        <v>264</v>
      </c>
      <c r="BH32" s="111">
        <f t="shared" si="96"/>
        <v>0</v>
      </c>
      <c r="BI32" s="102">
        <f t="shared" si="70"/>
        <v>484</v>
      </c>
    </row>
    <row r="33" spans="1:61" ht="29.25" customHeight="1" thickBot="1" x14ac:dyDescent="0.3">
      <c r="A33" s="342"/>
      <c r="B33" s="395"/>
      <c r="C33" s="342"/>
      <c r="D33" s="398"/>
      <c r="E33" s="367"/>
      <c r="F33" s="389"/>
      <c r="G33" s="357"/>
      <c r="H33" s="357"/>
      <c r="I33" s="31" t="s">
        <v>57</v>
      </c>
      <c r="J33" s="416"/>
      <c r="K33" s="417"/>
      <c r="L33" s="418"/>
      <c r="M33" s="105">
        <f t="shared" si="97"/>
        <v>0</v>
      </c>
      <c r="N33" s="87">
        <v>49</v>
      </c>
      <c r="O33" s="87">
        <v>61</v>
      </c>
      <c r="P33" s="87">
        <v>0</v>
      </c>
      <c r="Q33" s="105">
        <f t="shared" si="59"/>
        <v>110</v>
      </c>
      <c r="R33" s="380"/>
      <c r="S33" s="381"/>
      <c r="T33" s="382"/>
      <c r="U33" s="105">
        <f t="shared" si="60"/>
        <v>0</v>
      </c>
      <c r="V33" s="113"/>
      <c r="W33" s="113"/>
      <c r="X33" s="113"/>
      <c r="Y33" s="105">
        <f t="shared" si="61"/>
        <v>0</v>
      </c>
      <c r="Z33" s="380"/>
      <c r="AA33" s="381"/>
      <c r="AB33" s="382"/>
      <c r="AC33" s="105">
        <f t="shared" si="62"/>
        <v>0</v>
      </c>
      <c r="AD33" s="113"/>
      <c r="AE33" s="113"/>
      <c r="AF33" s="113"/>
      <c r="AG33" s="105">
        <f t="shared" si="63"/>
        <v>0</v>
      </c>
      <c r="AH33" s="380"/>
      <c r="AI33" s="381"/>
      <c r="AJ33" s="382"/>
      <c r="AK33" s="105">
        <f t="shared" si="64"/>
        <v>0</v>
      </c>
      <c r="AL33" s="380"/>
      <c r="AM33" s="381"/>
      <c r="AN33" s="382"/>
      <c r="AO33" s="105">
        <f t="shared" si="65"/>
        <v>0</v>
      </c>
      <c r="AP33" s="380"/>
      <c r="AQ33" s="381"/>
      <c r="AR33" s="382"/>
      <c r="AS33" s="105">
        <f t="shared" si="66"/>
        <v>0</v>
      </c>
      <c r="AT33" s="113"/>
      <c r="AU33" s="113"/>
      <c r="AV33" s="113"/>
      <c r="AW33" s="105">
        <f t="shared" si="67"/>
        <v>0</v>
      </c>
      <c r="AX33" s="380"/>
      <c r="AY33" s="381"/>
      <c r="AZ33" s="382"/>
      <c r="BA33" s="105">
        <f t="shared" si="68"/>
        <v>0</v>
      </c>
      <c r="BB33" s="113"/>
      <c r="BC33" s="113"/>
      <c r="BD33" s="113"/>
      <c r="BE33" s="105">
        <f t="shared" si="69"/>
        <v>0</v>
      </c>
      <c r="BF33" s="113">
        <f>AVERAGE(J33,N33,R33,V33,Z33,AD33,AH33,AL33,AP33,AT33,AX33,BB33)</f>
        <v>49</v>
      </c>
      <c r="BG33" s="113">
        <f t="shared" ref="BG33:BH33" si="99">AVERAGE(K33,O33,S33,W33,AA33,AE33,AI33,AM33,AQ33,AU33,AY33,BC33)</f>
        <v>61</v>
      </c>
      <c r="BH33" s="113">
        <f t="shared" si="99"/>
        <v>0</v>
      </c>
      <c r="BI33" s="105">
        <f t="shared" si="70"/>
        <v>110</v>
      </c>
    </row>
    <row r="34" spans="1:61" ht="29.25" customHeight="1" x14ac:dyDescent="0.25">
      <c r="A34" s="342"/>
      <c r="B34" s="395"/>
      <c r="C34" s="342"/>
      <c r="D34" s="398"/>
      <c r="E34" s="365" t="s">
        <v>141</v>
      </c>
      <c r="F34" s="344" t="s">
        <v>47</v>
      </c>
      <c r="G34" s="347" t="s">
        <v>83</v>
      </c>
      <c r="H34" s="347" t="s">
        <v>58</v>
      </c>
      <c r="I34" s="17" t="s">
        <v>48</v>
      </c>
      <c r="J34" s="114">
        <v>0</v>
      </c>
      <c r="K34" s="114">
        <v>1</v>
      </c>
      <c r="L34" s="114">
        <v>0</v>
      </c>
      <c r="M34" s="104">
        <f>SUM(J34:L34)</f>
        <v>1</v>
      </c>
      <c r="N34" s="116">
        <v>1</v>
      </c>
      <c r="O34" s="116">
        <v>2</v>
      </c>
      <c r="P34" s="116">
        <v>0</v>
      </c>
      <c r="Q34" s="104">
        <f t="shared" si="59"/>
        <v>3</v>
      </c>
      <c r="R34" s="114">
        <v>0</v>
      </c>
      <c r="S34" s="120">
        <v>0</v>
      </c>
      <c r="T34" s="121">
        <v>0</v>
      </c>
      <c r="U34" s="104">
        <f t="shared" si="60"/>
        <v>0</v>
      </c>
      <c r="V34" s="126"/>
      <c r="W34" s="126"/>
      <c r="X34" s="126"/>
      <c r="Y34" s="104">
        <f t="shared" si="61"/>
        <v>0</v>
      </c>
      <c r="Z34" s="126"/>
      <c r="AA34" s="126"/>
      <c r="AB34" s="126"/>
      <c r="AC34" s="104">
        <f t="shared" si="62"/>
        <v>0</v>
      </c>
      <c r="AD34" s="126"/>
      <c r="AE34" s="126"/>
      <c r="AF34" s="126"/>
      <c r="AG34" s="104">
        <f t="shared" si="63"/>
        <v>0</v>
      </c>
      <c r="AH34" s="126"/>
      <c r="AI34" s="126"/>
      <c r="AJ34" s="126"/>
      <c r="AK34" s="104">
        <f t="shared" si="64"/>
        <v>0</v>
      </c>
      <c r="AL34" s="126"/>
      <c r="AM34" s="126"/>
      <c r="AN34" s="126"/>
      <c r="AO34" s="104">
        <f t="shared" si="65"/>
        <v>0</v>
      </c>
      <c r="AP34" s="126"/>
      <c r="AQ34" s="126"/>
      <c r="AR34" s="126"/>
      <c r="AS34" s="104">
        <f t="shared" si="66"/>
        <v>0</v>
      </c>
      <c r="AT34" s="126"/>
      <c r="AU34" s="126"/>
      <c r="AV34" s="126"/>
      <c r="AW34" s="104">
        <f t="shared" si="67"/>
        <v>0</v>
      </c>
      <c r="AX34" s="126"/>
      <c r="AY34" s="126"/>
      <c r="AZ34" s="126"/>
      <c r="BA34" s="104">
        <f t="shared" si="68"/>
        <v>0</v>
      </c>
      <c r="BB34" s="126"/>
      <c r="BC34" s="126"/>
      <c r="BD34" s="126"/>
      <c r="BE34" s="104">
        <f t="shared" si="69"/>
        <v>0</v>
      </c>
      <c r="BF34" s="126">
        <f t="shared" ref="BF34:BF43" si="100">SUM(J34,N34,R34,V34,Z34,AD34,AH34,AL34,AP34,AT34,AX34,BB34)</f>
        <v>1</v>
      </c>
      <c r="BG34" s="126">
        <f t="shared" ref="BG34:BG43" si="101">SUM(K34,O34,S34,W34,AA34,AE34,AI34,AM34,AQ34,AU34,AY34,BC34)</f>
        <v>3</v>
      </c>
      <c r="BH34" s="126">
        <f t="shared" ref="BH34:BH43" si="102">SUM(L34,P34,T34,X34,AB34,AF34,AJ34,AN34,AR34,AV34,AZ34,BD34)</f>
        <v>0</v>
      </c>
      <c r="BI34" s="104">
        <f t="shared" si="70"/>
        <v>4</v>
      </c>
    </row>
    <row r="35" spans="1:61" ht="29.25" customHeight="1" x14ac:dyDescent="0.25">
      <c r="A35" s="342"/>
      <c r="B35" s="395"/>
      <c r="C35" s="342"/>
      <c r="D35" s="398"/>
      <c r="E35" s="366"/>
      <c r="F35" s="345"/>
      <c r="G35" s="348"/>
      <c r="H35" s="348"/>
      <c r="I35" s="18" t="s">
        <v>49</v>
      </c>
      <c r="J35" s="115">
        <v>1</v>
      </c>
      <c r="K35" s="115">
        <v>1</v>
      </c>
      <c r="L35" s="115">
        <v>0</v>
      </c>
      <c r="M35" s="102">
        <f t="shared" ref="M35:M38" si="103">SUM(J35:L35)</f>
        <v>2</v>
      </c>
      <c r="N35" s="117">
        <v>1</v>
      </c>
      <c r="O35" s="117">
        <v>1</v>
      </c>
      <c r="P35" s="117">
        <v>0</v>
      </c>
      <c r="Q35" s="102">
        <f t="shared" si="59"/>
        <v>2</v>
      </c>
      <c r="R35" s="115">
        <v>0</v>
      </c>
      <c r="S35" s="122">
        <v>0</v>
      </c>
      <c r="T35" s="123">
        <v>0</v>
      </c>
      <c r="U35" s="102">
        <f t="shared" si="60"/>
        <v>0</v>
      </c>
      <c r="V35" s="127"/>
      <c r="W35" s="127"/>
      <c r="X35" s="127"/>
      <c r="Y35" s="102">
        <f t="shared" si="61"/>
        <v>0</v>
      </c>
      <c r="Z35" s="127"/>
      <c r="AA35" s="127"/>
      <c r="AB35" s="127"/>
      <c r="AC35" s="102">
        <f t="shared" si="62"/>
        <v>0</v>
      </c>
      <c r="AD35" s="127"/>
      <c r="AE35" s="127"/>
      <c r="AF35" s="127"/>
      <c r="AG35" s="102">
        <f t="shared" si="63"/>
        <v>0</v>
      </c>
      <c r="AH35" s="127"/>
      <c r="AI35" s="127"/>
      <c r="AJ35" s="127"/>
      <c r="AK35" s="102">
        <f t="shared" si="64"/>
        <v>0</v>
      </c>
      <c r="AL35" s="127"/>
      <c r="AM35" s="127"/>
      <c r="AN35" s="127"/>
      <c r="AO35" s="102">
        <f t="shared" si="65"/>
        <v>0</v>
      </c>
      <c r="AP35" s="127"/>
      <c r="AQ35" s="127"/>
      <c r="AR35" s="127"/>
      <c r="AS35" s="102">
        <f t="shared" si="66"/>
        <v>0</v>
      </c>
      <c r="AT35" s="127"/>
      <c r="AU35" s="127"/>
      <c r="AV35" s="127"/>
      <c r="AW35" s="102">
        <f t="shared" si="67"/>
        <v>0</v>
      </c>
      <c r="AX35" s="127"/>
      <c r="AY35" s="127"/>
      <c r="AZ35" s="127"/>
      <c r="BA35" s="102">
        <f t="shared" si="68"/>
        <v>0</v>
      </c>
      <c r="BB35" s="127"/>
      <c r="BC35" s="127"/>
      <c r="BD35" s="127"/>
      <c r="BE35" s="102">
        <f t="shared" si="69"/>
        <v>0</v>
      </c>
      <c r="BF35" s="127">
        <f t="shared" si="100"/>
        <v>2</v>
      </c>
      <c r="BG35" s="127">
        <f t="shared" si="101"/>
        <v>2</v>
      </c>
      <c r="BH35" s="127">
        <f t="shared" si="102"/>
        <v>0</v>
      </c>
      <c r="BI35" s="102">
        <f t="shared" ref="BI35:BI38" si="104">SUM(BF35:BH35)</f>
        <v>4</v>
      </c>
    </row>
    <row r="36" spans="1:61" ht="29.25" customHeight="1" x14ac:dyDescent="0.25">
      <c r="A36" s="342"/>
      <c r="B36" s="395"/>
      <c r="C36" s="342"/>
      <c r="D36" s="398"/>
      <c r="E36" s="366"/>
      <c r="F36" s="345"/>
      <c r="G36" s="348"/>
      <c r="H36" s="348"/>
      <c r="I36" s="18" t="s">
        <v>50</v>
      </c>
      <c r="J36" s="115">
        <v>1</v>
      </c>
      <c r="K36" s="115">
        <v>1</v>
      </c>
      <c r="L36" s="115">
        <v>0</v>
      </c>
      <c r="M36" s="102">
        <f t="shared" si="103"/>
        <v>2</v>
      </c>
      <c r="N36" s="117">
        <v>2</v>
      </c>
      <c r="O36" s="117">
        <v>2</v>
      </c>
      <c r="P36" s="117">
        <v>0</v>
      </c>
      <c r="Q36" s="102">
        <f t="shared" si="59"/>
        <v>4</v>
      </c>
      <c r="R36" s="115">
        <v>3</v>
      </c>
      <c r="S36" s="122">
        <v>5</v>
      </c>
      <c r="T36" s="123">
        <v>0</v>
      </c>
      <c r="U36" s="102">
        <f t="shared" si="60"/>
        <v>8</v>
      </c>
      <c r="V36" s="127"/>
      <c r="W36" s="127"/>
      <c r="X36" s="127"/>
      <c r="Y36" s="102">
        <f t="shared" si="61"/>
        <v>0</v>
      </c>
      <c r="Z36" s="127"/>
      <c r="AA36" s="127"/>
      <c r="AB36" s="127"/>
      <c r="AC36" s="102">
        <f t="shared" si="62"/>
        <v>0</v>
      </c>
      <c r="AD36" s="127"/>
      <c r="AE36" s="127"/>
      <c r="AF36" s="127"/>
      <c r="AG36" s="102">
        <f t="shared" si="63"/>
        <v>0</v>
      </c>
      <c r="AH36" s="127"/>
      <c r="AI36" s="127"/>
      <c r="AJ36" s="127"/>
      <c r="AK36" s="102">
        <f t="shared" si="64"/>
        <v>0</v>
      </c>
      <c r="AL36" s="127"/>
      <c r="AM36" s="127"/>
      <c r="AN36" s="127"/>
      <c r="AO36" s="102">
        <f t="shared" si="65"/>
        <v>0</v>
      </c>
      <c r="AP36" s="127"/>
      <c r="AQ36" s="127"/>
      <c r="AR36" s="127"/>
      <c r="AS36" s="102">
        <f t="shared" si="66"/>
        <v>0</v>
      </c>
      <c r="AT36" s="127"/>
      <c r="AU36" s="127"/>
      <c r="AV36" s="127"/>
      <c r="AW36" s="102">
        <f t="shared" si="67"/>
        <v>0</v>
      </c>
      <c r="AX36" s="127"/>
      <c r="AY36" s="127"/>
      <c r="AZ36" s="127"/>
      <c r="BA36" s="102">
        <f t="shared" si="68"/>
        <v>0</v>
      </c>
      <c r="BB36" s="127"/>
      <c r="BC36" s="127"/>
      <c r="BD36" s="127"/>
      <c r="BE36" s="102">
        <f t="shared" si="69"/>
        <v>0</v>
      </c>
      <c r="BF36" s="127">
        <f t="shared" si="100"/>
        <v>6</v>
      </c>
      <c r="BG36" s="127">
        <f t="shared" si="101"/>
        <v>8</v>
      </c>
      <c r="BH36" s="127">
        <f t="shared" si="102"/>
        <v>0</v>
      </c>
      <c r="BI36" s="102">
        <f t="shared" si="104"/>
        <v>14</v>
      </c>
    </row>
    <row r="37" spans="1:61" ht="29.25" customHeight="1" x14ac:dyDescent="0.25">
      <c r="A37" s="342"/>
      <c r="B37" s="395"/>
      <c r="C37" s="342"/>
      <c r="D37" s="398"/>
      <c r="E37" s="366"/>
      <c r="F37" s="345"/>
      <c r="G37" s="348"/>
      <c r="H37" s="348"/>
      <c r="I37" s="18" t="s">
        <v>51</v>
      </c>
      <c r="J37" s="115">
        <v>10</v>
      </c>
      <c r="K37" s="115">
        <v>4</v>
      </c>
      <c r="L37" s="115">
        <v>0</v>
      </c>
      <c r="M37" s="102">
        <f t="shared" si="103"/>
        <v>14</v>
      </c>
      <c r="N37" s="117">
        <v>7</v>
      </c>
      <c r="O37" s="117">
        <v>6</v>
      </c>
      <c r="P37" s="117">
        <v>0</v>
      </c>
      <c r="Q37" s="102">
        <f t="shared" si="59"/>
        <v>13</v>
      </c>
      <c r="R37" s="115">
        <v>7</v>
      </c>
      <c r="S37" s="122">
        <v>5</v>
      </c>
      <c r="T37" s="123">
        <v>0</v>
      </c>
      <c r="U37" s="102">
        <f t="shared" si="60"/>
        <v>12</v>
      </c>
      <c r="V37" s="127"/>
      <c r="W37" s="127"/>
      <c r="X37" s="127"/>
      <c r="Y37" s="102">
        <f t="shared" si="61"/>
        <v>0</v>
      </c>
      <c r="Z37" s="127"/>
      <c r="AA37" s="127"/>
      <c r="AB37" s="127"/>
      <c r="AC37" s="102">
        <f t="shared" si="62"/>
        <v>0</v>
      </c>
      <c r="AD37" s="127"/>
      <c r="AE37" s="127"/>
      <c r="AF37" s="127"/>
      <c r="AG37" s="102">
        <f t="shared" si="63"/>
        <v>0</v>
      </c>
      <c r="AH37" s="127"/>
      <c r="AI37" s="127"/>
      <c r="AJ37" s="127"/>
      <c r="AK37" s="102">
        <f t="shared" si="64"/>
        <v>0</v>
      </c>
      <c r="AL37" s="127"/>
      <c r="AM37" s="127"/>
      <c r="AN37" s="127"/>
      <c r="AO37" s="102">
        <f t="shared" si="65"/>
        <v>0</v>
      </c>
      <c r="AP37" s="127"/>
      <c r="AQ37" s="127"/>
      <c r="AR37" s="127"/>
      <c r="AS37" s="102">
        <f t="shared" si="66"/>
        <v>0</v>
      </c>
      <c r="AT37" s="127"/>
      <c r="AU37" s="127"/>
      <c r="AV37" s="127"/>
      <c r="AW37" s="102">
        <f t="shared" si="67"/>
        <v>0</v>
      </c>
      <c r="AX37" s="127"/>
      <c r="AY37" s="127"/>
      <c r="AZ37" s="127"/>
      <c r="BA37" s="102">
        <f t="shared" si="68"/>
        <v>0</v>
      </c>
      <c r="BB37" s="127"/>
      <c r="BC37" s="127"/>
      <c r="BD37" s="127"/>
      <c r="BE37" s="102">
        <f t="shared" si="69"/>
        <v>0</v>
      </c>
      <c r="BF37" s="127">
        <f t="shared" si="100"/>
        <v>24</v>
      </c>
      <c r="BG37" s="127">
        <f t="shared" si="101"/>
        <v>15</v>
      </c>
      <c r="BH37" s="127">
        <f t="shared" si="102"/>
        <v>0</v>
      </c>
      <c r="BI37" s="102">
        <f t="shared" si="104"/>
        <v>39</v>
      </c>
    </row>
    <row r="38" spans="1:61" ht="29.25" customHeight="1" x14ac:dyDescent="0.25">
      <c r="A38" s="342"/>
      <c r="B38" s="395"/>
      <c r="C38" s="342"/>
      <c r="D38" s="398"/>
      <c r="E38" s="366"/>
      <c r="F38" s="345"/>
      <c r="G38" s="348"/>
      <c r="H38" s="348"/>
      <c r="I38" s="18" t="s">
        <v>52</v>
      </c>
      <c r="J38" s="115">
        <v>10</v>
      </c>
      <c r="K38" s="115">
        <v>4</v>
      </c>
      <c r="L38" s="115">
        <v>0</v>
      </c>
      <c r="M38" s="102">
        <f t="shared" si="103"/>
        <v>14</v>
      </c>
      <c r="N38" s="117">
        <v>11</v>
      </c>
      <c r="O38" s="117">
        <v>8</v>
      </c>
      <c r="P38" s="117">
        <v>0</v>
      </c>
      <c r="Q38" s="102">
        <f t="shared" si="59"/>
        <v>19</v>
      </c>
      <c r="R38" s="115">
        <v>13</v>
      </c>
      <c r="S38" s="122">
        <v>14</v>
      </c>
      <c r="T38" s="123">
        <v>0</v>
      </c>
      <c r="U38" s="102">
        <f t="shared" si="60"/>
        <v>27</v>
      </c>
      <c r="V38" s="127"/>
      <c r="W38" s="127"/>
      <c r="X38" s="127"/>
      <c r="Y38" s="102">
        <f t="shared" si="61"/>
        <v>0</v>
      </c>
      <c r="Z38" s="127"/>
      <c r="AA38" s="127"/>
      <c r="AB38" s="127"/>
      <c r="AC38" s="102">
        <f t="shared" si="62"/>
        <v>0</v>
      </c>
      <c r="AD38" s="127"/>
      <c r="AE38" s="127"/>
      <c r="AF38" s="127"/>
      <c r="AG38" s="102">
        <f t="shared" si="63"/>
        <v>0</v>
      </c>
      <c r="AH38" s="127"/>
      <c r="AI38" s="127"/>
      <c r="AJ38" s="127"/>
      <c r="AK38" s="102">
        <f t="shared" si="64"/>
        <v>0</v>
      </c>
      <c r="AL38" s="127"/>
      <c r="AM38" s="127"/>
      <c r="AN38" s="127"/>
      <c r="AO38" s="102">
        <f t="shared" si="65"/>
        <v>0</v>
      </c>
      <c r="AP38" s="127"/>
      <c r="AQ38" s="127"/>
      <c r="AR38" s="127"/>
      <c r="AS38" s="102">
        <f t="shared" si="66"/>
        <v>0</v>
      </c>
      <c r="AT38" s="127"/>
      <c r="AU38" s="127"/>
      <c r="AV38" s="127"/>
      <c r="AW38" s="102">
        <f t="shared" si="67"/>
        <v>0</v>
      </c>
      <c r="AX38" s="127"/>
      <c r="AY38" s="127"/>
      <c r="AZ38" s="127"/>
      <c r="BA38" s="102">
        <f t="shared" si="68"/>
        <v>0</v>
      </c>
      <c r="BB38" s="127"/>
      <c r="BC38" s="127"/>
      <c r="BD38" s="127"/>
      <c r="BE38" s="102">
        <f t="shared" si="69"/>
        <v>0</v>
      </c>
      <c r="BF38" s="127">
        <f t="shared" si="100"/>
        <v>34</v>
      </c>
      <c r="BG38" s="127">
        <f t="shared" si="101"/>
        <v>26</v>
      </c>
      <c r="BH38" s="127">
        <f t="shared" si="102"/>
        <v>0</v>
      </c>
      <c r="BI38" s="102">
        <f t="shared" si="104"/>
        <v>60</v>
      </c>
    </row>
    <row r="39" spans="1:61" ht="29.25" customHeight="1" x14ac:dyDescent="0.25">
      <c r="A39" s="342"/>
      <c r="B39" s="395"/>
      <c r="C39" s="342"/>
      <c r="D39" s="398"/>
      <c r="E39" s="366"/>
      <c r="F39" s="345"/>
      <c r="G39" s="348"/>
      <c r="H39" s="349"/>
      <c r="I39" s="19" t="s">
        <v>53</v>
      </c>
      <c r="J39" s="103">
        <f>SUM(J34:J38)</f>
        <v>22</v>
      </c>
      <c r="K39" s="103">
        <f t="shared" ref="K39" si="105">SUM(K34:K38)</f>
        <v>11</v>
      </c>
      <c r="L39" s="103">
        <f t="shared" ref="L39" si="106">SUM(L34:L38)</f>
        <v>0</v>
      </c>
      <c r="M39" s="102">
        <f>SUM(M34:M38)</f>
        <v>33</v>
      </c>
      <c r="N39" s="103">
        <f>SUM(N34:N38)</f>
        <v>22</v>
      </c>
      <c r="O39" s="103">
        <f t="shared" ref="O39" si="107">SUM(O34:O38)</f>
        <v>19</v>
      </c>
      <c r="P39" s="103">
        <f t="shared" ref="P39" si="108">SUM(P34:P38)</f>
        <v>0</v>
      </c>
      <c r="Q39" s="102">
        <f>SUM(Q34:Q38)</f>
        <v>41</v>
      </c>
      <c r="R39" s="103">
        <f>SUM(R34:R38)</f>
        <v>23</v>
      </c>
      <c r="S39" s="103">
        <f t="shared" ref="S39" si="109">SUM(S34:S38)</f>
        <v>24</v>
      </c>
      <c r="T39" s="103">
        <f t="shared" ref="T39" si="110">SUM(T34:T38)</f>
        <v>0</v>
      </c>
      <c r="U39" s="102">
        <f>SUM(U34:U38)</f>
        <v>47</v>
      </c>
      <c r="V39" s="103">
        <f>SUM(V34:V38)</f>
        <v>0</v>
      </c>
      <c r="W39" s="103">
        <f t="shared" ref="W39" si="111">SUM(W34:W38)</f>
        <v>0</v>
      </c>
      <c r="X39" s="103">
        <f t="shared" ref="X39" si="112">SUM(X34:X38)</f>
        <v>0</v>
      </c>
      <c r="Y39" s="102">
        <f>SUM(Y34:Y38)</f>
        <v>0</v>
      </c>
      <c r="Z39" s="103">
        <f>SUM(Z34:Z38)</f>
        <v>0</v>
      </c>
      <c r="AA39" s="103">
        <f t="shared" ref="AA39" si="113">SUM(AA34:AA38)</f>
        <v>0</v>
      </c>
      <c r="AB39" s="103">
        <f t="shared" ref="AB39" si="114">SUM(AB34:AB38)</f>
        <v>0</v>
      </c>
      <c r="AC39" s="102">
        <f>SUM(AC34:AC38)</f>
        <v>0</v>
      </c>
      <c r="AD39" s="103">
        <f>SUM(AD34:AD38)</f>
        <v>0</v>
      </c>
      <c r="AE39" s="103">
        <f t="shared" ref="AE39" si="115">SUM(AE34:AE38)</f>
        <v>0</v>
      </c>
      <c r="AF39" s="103">
        <f t="shared" ref="AF39" si="116">SUM(AF34:AF38)</f>
        <v>0</v>
      </c>
      <c r="AG39" s="102">
        <f>SUM(AG34:AG38)</f>
        <v>0</v>
      </c>
      <c r="AH39" s="103">
        <f>SUM(AH34:AH38)</f>
        <v>0</v>
      </c>
      <c r="AI39" s="103">
        <f t="shared" ref="AI39" si="117">SUM(AI34:AI38)</f>
        <v>0</v>
      </c>
      <c r="AJ39" s="103">
        <f t="shared" ref="AJ39" si="118">SUM(AJ34:AJ38)</f>
        <v>0</v>
      </c>
      <c r="AK39" s="102">
        <f>SUM(AK34:AK38)</f>
        <v>0</v>
      </c>
      <c r="AL39" s="103">
        <f>SUM(AL34:AL38)</f>
        <v>0</v>
      </c>
      <c r="AM39" s="103">
        <f t="shared" ref="AM39" si="119">SUM(AM34:AM38)</f>
        <v>0</v>
      </c>
      <c r="AN39" s="103">
        <f t="shared" ref="AN39" si="120">SUM(AN34:AN38)</f>
        <v>0</v>
      </c>
      <c r="AO39" s="102">
        <f>SUM(AO34:AO38)</f>
        <v>0</v>
      </c>
      <c r="AP39" s="103">
        <f>SUM(AP34:AP38)</f>
        <v>0</v>
      </c>
      <c r="AQ39" s="103">
        <f t="shared" ref="AQ39" si="121">SUM(AQ34:AQ38)</f>
        <v>0</v>
      </c>
      <c r="AR39" s="103">
        <f t="shared" ref="AR39" si="122">SUM(AR34:AR38)</f>
        <v>0</v>
      </c>
      <c r="AS39" s="102">
        <f>SUM(AS34:AS38)</f>
        <v>0</v>
      </c>
      <c r="AT39" s="103">
        <f>SUM(AT34:AT38)</f>
        <v>0</v>
      </c>
      <c r="AU39" s="103">
        <f t="shared" ref="AU39" si="123">SUM(AU34:AU38)</f>
        <v>0</v>
      </c>
      <c r="AV39" s="103">
        <f t="shared" ref="AV39" si="124">SUM(AV34:AV38)</f>
        <v>0</v>
      </c>
      <c r="AW39" s="102">
        <f>SUM(AW34:AW38)</f>
        <v>0</v>
      </c>
      <c r="AX39" s="103">
        <f>SUM(AX34:AX38)</f>
        <v>0</v>
      </c>
      <c r="AY39" s="103">
        <f t="shared" ref="AY39" si="125">SUM(AY34:AY38)</f>
        <v>0</v>
      </c>
      <c r="AZ39" s="103">
        <f t="shared" ref="AZ39" si="126">SUM(AZ34:AZ38)</f>
        <v>0</v>
      </c>
      <c r="BA39" s="102">
        <f>SUM(BA34:BA38)</f>
        <v>0</v>
      </c>
      <c r="BB39" s="103">
        <f>SUM(BB34:BB38)</f>
        <v>0</v>
      </c>
      <c r="BC39" s="103">
        <f t="shared" ref="BC39" si="127">SUM(BC34:BC38)</f>
        <v>0</v>
      </c>
      <c r="BD39" s="103">
        <f t="shared" ref="BD39" si="128">SUM(BD34:BD38)</f>
        <v>0</v>
      </c>
      <c r="BE39" s="102">
        <f>SUM(BE34:BE38)</f>
        <v>0</v>
      </c>
      <c r="BF39" s="103">
        <f>SUM(BF34:BF38)</f>
        <v>67</v>
      </c>
      <c r="BG39" s="103">
        <f t="shared" ref="BG39:BH39" si="129">SUM(BG34:BG38)</f>
        <v>54</v>
      </c>
      <c r="BH39" s="103">
        <f t="shared" si="129"/>
        <v>0</v>
      </c>
      <c r="BI39" s="102">
        <f t="shared" ref="BI39" si="130">SUM(BI34:BI38)</f>
        <v>121</v>
      </c>
    </row>
    <row r="40" spans="1:61" ht="29.25" customHeight="1" x14ac:dyDescent="0.25">
      <c r="A40" s="342"/>
      <c r="B40" s="395"/>
      <c r="C40" s="342"/>
      <c r="D40" s="398"/>
      <c r="E40" s="366"/>
      <c r="F40" s="345"/>
      <c r="G40" s="348"/>
      <c r="H40" s="350" t="s">
        <v>88</v>
      </c>
      <c r="I40" s="18" t="s">
        <v>54</v>
      </c>
      <c r="J40" s="115">
        <v>21</v>
      </c>
      <c r="K40" s="115">
        <v>9</v>
      </c>
      <c r="L40" s="115">
        <v>0</v>
      </c>
      <c r="M40" s="102">
        <f>SUM(J40:L40)</f>
        <v>30</v>
      </c>
      <c r="N40" s="117">
        <v>19</v>
      </c>
      <c r="O40" s="117">
        <v>18</v>
      </c>
      <c r="P40" s="117">
        <v>0</v>
      </c>
      <c r="Q40" s="102">
        <f t="shared" si="59"/>
        <v>37</v>
      </c>
      <c r="R40" s="115">
        <v>22</v>
      </c>
      <c r="S40" s="122">
        <v>21</v>
      </c>
      <c r="T40" s="123">
        <v>0</v>
      </c>
      <c r="U40" s="102">
        <f t="shared" si="60"/>
        <v>43</v>
      </c>
      <c r="V40" s="127"/>
      <c r="W40" s="127"/>
      <c r="X40" s="127"/>
      <c r="Y40" s="102">
        <f t="shared" si="61"/>
        <v>0</v>
      </c>
      <c r="Z40" s="127"/>
      <c r="AA40" s="127"/>
      <c r="AB40" s="127"/>
      <c r="AC40" s="102">
        <f t="shared" si="62"/>
        <v>0</v>
      </c>
      <c r="AD40" s="127"/>
      <c r="AE40" s="127"/>
      <c r="AF40" s="127"/>
      <c r="AG40" s="102">
        <f t="shared" si="63"/>
        <v>0</v>
      </c>
      <c r="AH40" s="127"/>
      <c r="AI40" s="127"/>
      <c r="AJ40" s="127"/>
      <c r="AK40" s="102">
        <f t="shared" si="64"/>
        <v>0</v>
      </c>
      <c r="AL40" s="127"/>
      <c r="AM40" s="127"/>
      <c r="AN40" s="127"/>
      <c r="AO40" s="102">
        <f t="shared" si="65"/>
        <v>0</v>
      </c>
      <c r="AP40" s="127"/>
      <c r="AQ40" s="127"/>
      <c r="AR40" s="127"/>
      <c r="AS40" s="102">
        <f t="shared" si="66"/>
        <v>0</v>
      </c>
      <c r="AT40" s="127"/>
      <c r="AU40" s="127"/>
      <c r="AV40" s="127"/>
      <c r="AW40" s="102">
        <f t="shared" si="67"/>
        <v>0</v>
      </c>
      <c r="AX40" s="127"/>
      <c r="AY40" s="127"/>
      <c r="AZ40" s="127"/>
      <c r="BA40" s="102">
        <f t="shared" si="68"/>
        <v>0</v>
      </c>
      <c r="BB40" s="127"/>
      <c r="BC40" s="127"/>
      <c r="BD40" s="127"/>
      <c r="BE40" s="102">
        <f t="shared" si="69"/>
        <v>0</v>
      </c>
      <c r="BF40" s="127">
        <f t="shared" si="100"/>
        <v>62</v>
      </c>
      <c r="BG40" s="127">
        <f t="shared" si="101"/>
        <v>48</v>
      </c>
      <c r="BH40" s="127">
        <f t="shared" si="102"/>
        <v>0</v>
      </c>
      <c r="BI40" s="102">
        <f t="shared" ref="BI40:BI43" si="131">SUM(BF40:BH40)</f>
        <v>110</v>
      </c>
    </row>
    <row r="41" spans="1:61" ht="29.25" customHeight="1" x14ac:dyDescent="0.25">
      <c r="A41" s="342"/>
      <c r="B41" s="395"/>
      <c r="C41" s="342"/>
      <c r="D41" s="398"/>
      <c r="E41" s="366"/>
      <c r="F41" s="345"/>
      <c r="G41" s="348"/>
      <c r="H41" s="349"/>
      <c r="I41" s="18" t="s">
        <v>55</v>
      </c>
      <c r="J41" s="115">
        <v>1</v>
      </c>
      <c r="K41" s="115">
        <v>2</v>
      </c>
      <c r="L41" s="115">
        <v>0</v>
      </c>
      <c r="M41" s="102">
        <f t="shared" ref="M41:M43" si="132">SUM(J41:L41)</f>
        <v>3</v>
      </c>
      <c r="N41" s="117">
        <v>3</v>
      </c>
      <c r="O41" s="117">
        <v>1</v>
      </c>
      <c r="P41" s="117">
        <v>0</v>
      </c>
      <c r="Q41" s="102">
        <f t="shared" si="59"/>
        <v>4</v>
      </c>
      <c r="R41" s="115">
        <v>1</v>
      </c>
      <c r="S41" s="122">
        <v>3</v>
      </c>
      <c r="T41" s="123">
        <v>0</v>
      </c>
      <c r="U41" s="102">
        <f t="shared" si="60"/>
        <v>4</v>
      </c>
      <c r="V41" s="127"/>
      <c r="W41" s="127"/>
      <c r="X41" s="127"/>
      <c r="Y41" s="102">
        <f t="shared" si="61"/>
        <v>0</v>
      </c>
      <c r="Z41" s="127"/>
      <c r="AA41" s="127"/>
      <c r="AB41" s="127"/>
      <c r="AC41" s="102">
        <f t="shared" si="62"/>
        <v>0</v>
      </c>
      <c r="AD41" s="127"/>
      <c r="AE41" s="127"/>
      <c r="AF41" s="127"/>
      <c r="AG41" s="102">
        <f t="shared" si="63"/>
        <v>0</v>
      </c>
      <c r="AH41" s="127"/>
      <c r="AI41" s="127"/>
      <c r="AJ41" s="127"/>
      <c r="AK41" s="102">
        <f t="shared" si="64"/>
        <v>0</v>
      </c>
      <c r="AL41" s="127"/>
      <c r="AM41" s="127"/>
      <c r="AN41" s="127"/>
      <c r="AO41" s="102">
        <f t="shared" si="65"/>
        <v>0</v>
      </c>
      <c r="AP41" s="127"/>
      <c r="AQ41" s="127"/>
      <c r="AR41" s="127"/>
      <c r="AS41" s="102">
        <f t="shared" si="66"/>
        <v>0</v>
      </c>
      <c r="AT41" s="127"/>
      <c r="AU41" s="127"/>
      <c r="AV41" s="127"/>
      <c r="AW41" s="102">
        <f t="shared" si="67"/>
        <v>0</v>
      </c>
      <c r="AX41" s="127"/>
      <c r="AY41" s="127"/>
      <c r="AZ41" s="127"/>
      <c r="BA41" s="102">
        <f t="shared" si="68"/>
        <v>0</v>
      </c>
      <c r="BB41" s="127"/>
      <c r="BC41" s="127"/>
      <c r="BD41" s="127"/>
      <c r="BE41" s="102">
        <f t="shared" si="69"/>
        <v>0</v>
      </c>
      <c r="BF41" s="127">
        <f t="shared" si="100"/>
        <v>5</v>
      </c>
      <c r="BG41" s="127">
        <f t="shared" si="101"/>
        <v>6</v>
      </c>
      <c r="BH41" s="127">
        <f t="shared" si="102"/>
        <v>0</v>
      </c>
      <c r="BI41" s="102">
        <f t="shared" si="131"/>
        <v>11</v>
      </c>
    </row>
    <row r="42" spans="1:61" ht="29.25" customHeight="1" x14ac:dyDescent="0.25">
      <c r="A42" s="342"/>
      <c r="B42" s="395"/>
      <c r="C42" s="342"/>
      <c r="D42" s="398"/>
      <c r="E42" s="366"/>
      <c r="F42" s="345"/>
      <c r="G42" s="348"/>
      <c r="H42" s="350" t="s">
        <v>60</v>
      </c>
      <c r="I42" s="18" t="s">
        <v>56</v>
      </c>
      <c r="J42" s="115">
        <v>22</v>
      </c>
      <c r="K42" s="115">
        <v>10</v>
      </c>
      <c r="L42" s="115">
        <v>0</v>
      </c>
      <c r="M42" s="102">
        <f t="shared" si="132"/>
        <v>32</v>
      </c>
      <c r="N42" s="117">
        <v>20</v>
      </c>
      <c r="O42" s="117">
        <v>18</v>
      </c>
      <c r="P42" s="117">
        <v>0</v>
      </c>
      <c r="Q42" s="102">
        <f t="shared" si="59"/>
        <v>38</v>
      </c>
      <c r="R42" s="115">
        <v>16</v>
      </c>
      <c r="S42" s="122">
        <v>20</v>
      </c>
      <c r="T42" s="123">
        <v>0</v>
      </c>
      <c r="U42" s="102">
        <f t="shared" si="60"/>
        <v>36</v>
      </c>
      <c r="V42" s="127"/>
      <c r="W42" s="127"/>
      <c r="X42" s="127"/>
      <c r="Y42" s="102">
        <f t="shared" si="61"/>
        <v>0</v>
      </c>
      <c r="Z42" s="127"/>
      <c r="AA42" s="127"/>
      <c r="AB42" s="127"/>
      <c r="AC42" s="102">
        <f t="shared" si="62"/>
        <v>0</v>
      </c>
      <c r="AD42" s="127"/>
      <c r="AE42" s="127"/>
      <c r="AF42" s="127"/>
      <c r="AG42" s="102">
        <f t="shared" si="63"/>
        <v>0</v>
      </c>
      <c r="AH42" s="127"/>
      <c r="AI42" s="127"/>
      <c r="AJ42" s="127"/>
      <c r="AK42" s="102">
        <f t="shared" si="64"/>
        <v>0</v>
      </c>
      <c r="AL42" s="127"/>
      <c r="AM42" s="127"/>
      <c r="AN42" s="127"/>
      <c r="AO42" s="102">
        <f t="shared" si="65"/>
        <v>0</v>
      </c>
      <c r="AP42" s="127"/>
      <c r="AQ42" s="127"/>
      <c r="AR42" s="127"/>
      <c r="AS42" s="102">
        <f t="shared" si="66"/>
        <v>0</v>
      </c>
      <c r="AT42" s="127"/>
      <c r="AU42" s="127"/>
      <c r="AV42" s="127"/>
      <c r="AW42" s="102">
        <f t="shared" si="67"/>
        <v>0</v>
      </c>
      <c r="AX42" s="127"/>
      <c r="AY42" s="127"/>
      <c r="AZ42" s="127"/>
      <c r="BA42" s="102">
        <f t="shared" si="68"/>
        <v>0</v>
      </c>
      <c r="BB42" s="127"/>
      <c r="BC42" s="127"/>
      <c r="BD42" s="127"/>
      <c r="BE42" s="102">
        <f t="shared" si="69"/>
        <v>0</v>
      </c>
      <c r="BF42" s="127">
        <f t="shared" si="100"/>
        <v>58</v>
      </c>
      <c r="BG42" s="127">
        <f t="shared" si="101"/>
        <v>48</v>
      </c>
      <c r="BH42" s="127">
        <f t="shared" si="102"/>
        <v>0</v>
      </c>
      <c r="BI42" s="102">
        <f t="shared" si="131"/>
        <v>106</v>
      </c>
    </row>
    <row r="43" spans="1:61" ht="29.25" customHeight="1" thickBot="1" x14ac:dyDescent="0.3">
      <c r="A43" s="342"/>
      <c r="B43" s="395"/>
      <c r="C43" s="342"/>
      <c r="D43" s="398"/>
      <c r="E43" s="367"/>
      <c r="F43" s="389"/>
      <c r="G43" s="357"/>
      <c r="H43" s="357"/>
      <c r="I43" s="31" t="s">
        <v>57</v>
      </c>
      <c r="J43" s="118">
        <v>5</v>
      </c>
      <c r="K43" s="118">
        <v>1</v>
      </c>
      <c r="L43" s="118">
        <v>0</v>
      </c>
      <c r="M43" s="105">
        <f t="shared" si="132"/>
        <v>6</v>
      </c>
      <c r="N43" s="119">
        <v>9</v>
      </c>
      <c r="O43" s="119">
        <v>4</v>
      </c>
      <c r="P43" s="119">
        <v>0</v>
      </c>
      <c r="Q43" s="105">
        <f t="shared" si="59"/>
        <v>13</v>
      </c>
      <c r="R43" s="118">
        <v>5</v>
      </c>
      <c r="S43" s="124">
        <v>6</v>
      </c>
      <c r="T43" s="125">
        <v>0</v>
      </c>
      <c r="U43" s="105">
        <f t="shared" si="60"/>
        <v>11</v>
      </c>
      <c r="V43" s="128"/>
      <c r="W43" s="128"/>
      <c r="X43" s="128"/>
      <c r="Y43" s="105">
        <f t="shared" si="61"/>
        <v>0</v>
      </c>
      <c r="Z43" s="128"/>
      <c r="AA43" s="128"/>
      <c r="AB43" s="128"/>
      <c r="AC43" s="105">
        <f t="shared" si="62"/>
        <v>0</v>
      </c>
      <c r="AD43" s="128"/>
      <c r="AE43" s="128"/>
      <c r="AF43" s="128"/>
      <c r="AG43" s="105">
        <f t="shared" si="63"/>
        <v>0</v>
      </c>
      <c r="AH43" s="128"/>
      <c r="AI43" s="128"/>
      <c r="AJ43" s="128"/>
      <c r="AK43" s="105">
        <f t="shared" si="64"/>
        <v>0</v>
      </c>
      <c r="AL43" s="128"/>
      <c r="AM43" s="128"/>
      <c r="AN43" s="128"/>
      <c r="AO43" s="105">
        <f t="shared" si="65"/>
        <v>0</v>
      </c>
      <c r="AP43" s="128"/>
      <c r="AQ43" s="128"/>
      <c r="AR43" s="128"/>
      <c r="AS43" s="105">
        <f t="shared" si="66"/>
        <v>0</v>
      </c>
      <c r="AT43" s="128"/>
      <c r="AU43" s="128"/>
      <c r="AV43" s="128"/>
      <c r="AW43" s="105">
        <f t="shared" si="67"/>
        <v>0</v>
      </c>
      <c r="AX43" s="128"/>
      <c r="AY43" s="128"/>
      <c r="AZ43" s="128"/>
      <c r="BA43" s="105">
        <f t="shared" si="68"/>
        <v>0</v>
      </c>
      <c r="BB43" s="128"/>
      <c r="BC43" s="128"/>
      <c r="BD43" s="128"/>
      <c r="BE43" s="105">
        <f t="shared" si="69"/>
        <v>0</v>
      </c>
      <c r="BF43" s="128">
        <f t="shared" si="100"/>
        <v>19</v>
      </c>
      <c r="BG43" s="128">
        <f t="shared" si="101"/>
        <v>11</v>
      </c>
      <c r="BH43" s="128">
        <f t="shared" si="102"/>
        <v>0</v>
      </c>
      <c r="BI43" s="105">
        <f t="shared" si="131"/>
        <v>30</v>
      </c>
    </row>
    <row r="44" spans="1:61" ht="29.25" customHeight="1" x14ac:dyDescent="0.25">
      <c r="A44" s="342"/>
      <c r="B44" s="395"/>
      <c r="C44" s="342"/>
      <c r="D44" s="398"/>
      <c r="E44" s="383" t="s">
        <v>142</v>
      </c>
      <c r="F44" s="390" t="s">
        <v>94</v>
      </c>
      <c r="G44" s="347" t="s">
        <v>82</v>
      </c>
      <c r="H44" s="347" t="s">
        <v>58</v>
      </c>
      <c r="I44" s="17" t="s">
        <v>48</v>
      </c>
      <c r="J44" s="129">
        <v>9</v>
      </c>
      <c r="K44" s="129">
        <v>15</v>
      </c>
      <c r="L44" s="129">
        <v>0</v>
      </c>
      <c r="M44" s="104">
        <f>SUM(J44:L44)</f>
        <v>24</v>
      </c>
      <c r="N44" s="133">
        <v>13</v>
      </c>
      <c r="O44" s="133">
        <v>23</v>
      </c>
      <c r="P44" s="133">
        <v>0</v>
      </c>
      <c r="Q44" s="104">
        <f t="shared" si="59"/>
        <v>36</v>
      </c>
      <c r="R44" s="136">
        <v>13</v>
      </c>
      <c r="S44" s="137">
        <v>25</v>
      </c>
      <c r="T44" s="138">
        <v>0</v>
      </c>
      <c r="U44" s="104">
        <f t="shared" si="60"/>
        <v>38</v>
      </c>
      <c r="V44" s="138"/>
      <c r="W44" s="138"/>
      <c r="X44" s="138"/>
      <c r="Y44" s="104">
        <f t="shared" si="61"/>
        <v>0</v>
      </c>
      <c r="Z44" s="138"/>
      <c r="AA44" s="138"/>
      <c r="AB44" s="138"/>
      <c r="AC44" s="104">
        <f t="shared" si="62"/>
        <v>0</v>
      </c>
      <c r="AD44" s="138"/>
      <c r="AE44" s="138"/>
      <c r="AF44" s="138"/>
      <c r="AG44" s="104">
        <f t="shared" si="63"/>
        <v>0</v>
      </c>
      <c r="AH44" s="138"/>
      <c r="AI44" s="138"/>
      <c r="AJ44" s="138"/>
      <c r="AK44" s="104">
        <f t="shared" si="64"/>
        <v>0</v>
      </c>
      <c r="AL44" s="138"/>
      <c r="AM44" s="138"/>
      <c r="AN44" s="138"/>
      <c r="AO44" s="104">
        <f t="shared" si="65"/>
        <v>0</v>
      </c>
      <c r="AP44" s="138"/>
      <c r="AQ44" s="138"/>
      <c r="AR44" s="138"/>
      <c r="AS44" s="104">
        <f t="shared" si="66"/>
        <v>0</v>
      </c>
      <c r="AT44" s="138"/>
      <c r="AU44" s="138"/>
      <c r="AV44" s="138"/>
      <c r="AW44" s="104">
        <f t="shared" si="67"/>
        <v>0</v>
      </c>
      <c r="AX44" s="138"/>
      <c r="AY44" s="138"/>
      <c r="AZ44" s="138"/>
      <c r="BA44" s="104">
        <f t="shared" si="68"/>
        <v>0</v>
      </c>
      <c r="BB44" s="138"/>
      <c r="BC44" s="138"/>
      <c r="BD44" s="138"/>
      <c r="BE44" s="104">
        <f t="shared" si="69"/>
        <v>0</v>
      </c>
      <c r="BF44" s="138">
        <f t="shared" ref="BF44:BF48" si="133">AVERAGE(J44,N44,R44,V44,Z44,AD44,AH44,AL44,AP44,AT44,AX44,BB44)</f>
        <v>11.666666666666666</v>
      </c>
      <c r="BG44" s="138">
        <f t="shared" ref="BG44:BG48" si="134">AVERAGE(K44,O44,S44,W44,AA44,AE44,AI44,AM44,AQ44,AU44,AY44,BC44)</f>
        <v>21</v>
      </c>
      <c r="BH44" s="138">
        <f t="shared" ref="BH44:BH48" si="135">AVERAGE(L44,P44,T44,X44,AB44,AF44,AJ44,AN44,AR44,AV44,AZ44,BD44)</f>
        <v>0</v>
      </c>
      <c r="BI44" s="104">
        <f t="shared" ref="BI44:BI48" si="136">SUM(BF44:BH44)</f>
        <v>32.666666666666664</v>
      </c>
    </row>
    <row r="45" spans="1:61" ht="29.25" customHeight="1" x14ac:dyDescent="0.25">
      <c r="A45" s="342"/>
      <c r="B45" s="395"/>
      <c r="C45" s="342"/>
      <c r="D45" s="398"/>
      <c r="E45" s="384"/>
      <c r="F45" s="391"/>
      <c r="G45" s="348"/>
      <c r="H45" s="348"/>
      <c r="I45" s="18" t="s">
        <v>49</v>
      </c>
      <c r="J45" s="130">
        <v>0</v>
      </c>
      <c r="K45" s="130">
        <v>0</v>
      </c>
      <c r="L45" s="130">
        <v>0</v>
      </c>
      <c r="M45" s="102">
        <f t="shared" ref="M45:M48" si="137">SUM(J45:L45)</f>
        <v>0</v>
      </c>
      <c r="N45" s="134">
        <v>0</v>
      </c>
      <c r="O45" s="134">
        <v>0</v>
      </c>
      <c r="P45" s="134">
        <v>0</v>
      </c>
      <c r="Q45" s="102">
        <f t="shared" si="59"/>
        <v>0</v>
      </c>
      <c r="R45" s="131">
        <v>0</v>
      </c>
      <c r="S45" s="139">
        <v>0</v>
      </c>
      <c r="T45" s="140">
        <v>0</v>
      </c>
      <c r="U45" s="102">
        <f t="shared" si="60"/>
        <v>0</v>
      </c>
      <c r="V45" s="140"/>
      <c r="W45" s="140"/>
      <c r="X45" s="140"/>
      <c r="Y45" s="102">
        <f t="shared" si="61"/>
        <v>0</v>
      </c>
      <c r="Z45" s="140"/>
      <c r="AA45" s="140"/>
      <c r="AB45" s="140"/>
      <c r="AC45" s="102">
        <f t="shared" si="62"/>
        <v>0</v>
      </c>
      <c r="AD45" s="140"/>
      <c r="AE45" s="140"/>
      <c r="AF45" s="140"/>
      <c r="AG45" s="102">
        <f t="shared" si="63"/>
        <v>0</v>
      </c>
      <c r="AH45" s="140"/>
      <c r="AI45" s="140"/>
      <c r="AJ45" s="140"/>
      <c r="AK45" s="102">
        <f t="shared" si="64"/>
        <v>0</v>
      </c>
      <c r="AL45" s="140"/>
      <c r="AM45" s="140"/>
      <c r="AN45" s="140"/>
      <c r="AO45" s="102">
        <f t="shared" si="65"/>
        <v>0</v>
      </c>
      <c r="AP45" s="140"/>
      <c r="AQ45" s="140"/>
      <c r="AR45" s="140"/>
      <c r="AS45" s="102">
        <f t="shared" si="66"/>
        <v>0</v>
      </c>
      <c r="AT45" s="140"/>
      <c r="AU45" s="140"/>
      <c r="AV45" s="140"/>
      <c r="AW45" s="102">
        <f t="shared" si="67"/>
        <v>0</v>
      </c>
      <c r="AX45" s="140"/>
      <c r="AY45" s="140"/>
      <c r="AZ45" s="140"/>
      <c r="BA45" s="102">
        <f t="shared" si="68"/>
        <v>0</v>
      </c>
      <c r="BB45" s="140"/>
      <c r="BC45" s="140"/>
      <c r="BD45" s="140"/>
      <c r="BE45" s="102">
        <f t="shared" si="69"/>
        <v>0</v>
      </c>
      <c r="BF45" s="140">
        <f t="shared" si="133"/>
        <v>0</v>
      </c>
      <c r="BG45" s="140">
        <f t="shared" si="134"/>
        <v>0</v>
      </c>
      <c r="BH45" s="140">
        <f t="shared" si="135"/>
        <v>0</v>
      </c>
      <c r="BI45" s="102">
        <f t="shared" si="136"/>
        <v>0</v>
      </c>
    </row>
    <row r="46" spans="1:61" ht="29.25" customHeight="1" x14ac:dyDescent="0.25">
      <c r="A46" s="342"/>
      <c r="B46" s="395"/>
      <c r="C46" s="342"/>
      <c r="D46" s="398"/>
      <c r="E46" s="384"/>
      <c r="F46" s="391"/>
      <c r="G46" s="348"/>
      <c r="H46" s="348"/>
      <c r="I46" s="18" t="s">
        <v>50</v>
      </c>
      <c r="J46" s="130">
        <v>0</v>
      </c>
      <c r="K46" s="130">
        <v>0</v>
      </c>
      <c r="L46" s="130">
        <v>0</v>
      </c>
      <c r="M46" s="102">
        <f t="shared" si="137"/>
        <v>0</v>
      </c>
      <c r="N46" s="134">
        <v>0</v>
      </c>
      <c r="O46" s="134">
        <v>0</v>
      </c>
      <c r="P46" s="134">
        <v>0</v>
      </c>
      <c r="Q46" s="102">
        <f t="shared" si="59"/>
        <v>0</v>
      </c>
      <c r="R46" s="131">
        <v>0</v>
      </c>
      <c r="S46" s="139">
        <v>0</v>
      </c>
      <c r="T46" s="140">
        <v>0</v>
      </c>
      <c r="U46" s="102">
        <f t="shared" si="60"/>
        <v>0</v>
      </c>
      <c r="V46" s="140"/>
      <c r="W46" s="140"/>
      <c r="X46" s="140"/>
      <c r="Y46" s="102">
        <f t="shared" si="61"/>
        <v>0</v>
      </c>
      <c r="Z46" s="140"/>
      <c r="AA46" s="140"/>
      <c r="AB46" s="140"/>
      <c r="AC46" s="102">
        <f t="shared" si="62"/>
        <v>0</v>
      </c>
      <c r="AD46" s="140"/>
      <c r="AE46" s="140"/>
      <c r="AF46" s="140"/>
      <c r="AG46" s="102">
        <f t="shared" si="63"/>
        <v>0</v>
      </c>
      <c r="AH46" s="140"/>
      <c r="AI46" s="140"/>
      <c r="AJ46" s="140"/>
      <c r="AK46" s="102">
        <f t="shared" si="64"/>
        <v>0</v>
      </c>
      <c r="AL46" s="140"/>
      <c r="AM46" s="140"/>
      <c r="AN46" s="140"/>
      <c r="AO46" s="102">
        <f t="shared" si="65"/>
        <v>0</v>
      </c>
      <c r="AP46" s="140"/>
      <c r="AQ46" s="140"/>
      <c r="AR46" s="140"/>
      <c r="AS46" s="102">
        <f t="shared" si="66"/>
        <v>0</v>
      </c>
      <c r="AT46" s="140"/>
      <c r="AU46" s="140"/>
      <c r="AV46" s="140"/>
      <c r="AW46" s="102">
        <f t="shared" si="67"/>
        <v>0</v>
      </c>
      <c r="AX46" s="140"/>
      <c r="AY46" s="140"/>
      <c r="AZ46" s="140"/>
      <c r="BA46" s="102">
        <f t="shared" si="68"/>
        <v>0</v>
      </c>
      <c r="BB46" s="140"/>
      <c r="BC46" s="140"/>
      <c r="BD46" s="140"/>
      <c r="BE46" s="102">
        <f t="shared" si="69"/>
        <v>0</v>
      </c>
      <c r="BF46" s="140">
        <f t="shared" si="133"/>
        <v>0</v>
      </c>
      <c r="BG46" s="140">
        <f t="shared" si="134"/>
        <v>0</v>
      </c>
      <c r="BH46" s="140">
        <f t="shared" si="135"/>
        <v>0</v>
      </c>
      <c r="BI46" s="102">
        <f t="shared" si="136"/>
        <v>0</v>
      </c>
    </row>
    <row r="47" spans="1:61" ht="29.25" customHeight="1" x14ac:dyDescent="0.25">
      <c r="A47" s="342"/>
      <c r="B47" s="395"/>
      <c r="C47" s="342"/>
      <c r="D47" s="398"/>
      <c r="E47" s="384"/>
      <c r="F47" s="391"/>
      <c r="G47" s="348"/>
      <c r="H47" s="348"/>
      <c r="I47" s="18" t="s">
        <v>51</v>
      </c>
      <c r="J47" s="130">
        <v>0</v>
      </c>
      <c r="K47" s="130">
        <v>0</v>
      </c>
      <c r="L47" s="130">
        <v>0</v>
      </c>
      <c r="M47" s="102">
        <f t="shared" si="137"/>
        <v>0</v>
      </c>
      <c r="N47" s="134">
        <v>0</v>
      </c>
      <c r="O47" s="134">
        <v>0</v>
      </c>
      <c r="P47" s="134">
        <v>0</v>
      </c>
      <c r="Q47" s="102">
        <f t="shared" si="59"/>
        <v>0</v>
      </c>
      <c r="R47" s="131">
        <v>0</v>
      </c>
      <c r="S47" s="139">
        <v>0</v>
      </c>
      <c r="T47" s="140">
        <v>0</v>
      </c>
      <c r="U47" s="102">
        <f t="shared" si="60"/>
        <v>0</v>
      </c>
      <c r="V47" s="140"/>
      <c r="W47" s="140"/>
      <c r="X47" s="140"/>
      <c r="Y47" s="102">
        <f t="shared" si="61"/>
        <v>0</v>
      </c>
      <c r="Z47" s="140"/>
      <c r="AA47" s="140"/>
      <c r="AB47" s="140"/>
      <c r="AC47" s="102">
        <f t="shared" si="62"/>
        <v>0</v>
      </c>
      <c r="AD47" s="140"/>
      <c r="AE47" s="140"/>
      <c r="AF47" s="140"/>
      <c r="AG47" s="102">
        <f t="shared" si="63"/>
        <v>0</v>
      </c>
      <c r="AH47" s="140"/>
      <c r="AI47" s="140"/>
      <c r="AJ47" s="140"/>
      <c r="AK47" s="102">
        <f t="shared" si="64"/>
        <v>0</v>
      </c>
      <c r="AL47" s="140"/>
      <c r="AM47" s="140"/>
      <c r="AN47" s="140"/>
      <c r="AO47" s="102">
        <f t="shared" si="65"/>
        <v>0</v>
      </c>
      <c r="AP47" s="140"/>
      <c r="AQ47" s="140"/>
      <c r="AR47" s="140"/>
      <c r="AS47" s="102">
        <f t="shared" si="66"/>
        <v>0</v>
      </c>
      <c r="AT47" s="140"/>
      <c r="AU47" s="140"/>
      <c r="AV47" s="140"/>
      <c r="AW47" s="102">
        <f t="shared" si="67"/>
        <v>0</v>
      </c>
      <c r="AX47" s="140"/>
      <c r="AY47" s="140"/>
      <c r="AZ47" s="140"/>
      <c r="BA47" s="102">
        <f t="shared" si="68"/>
        <v>0</v>
      </c>
      <c r="BB47" s="140"/>
      <c r="BC47" s="140"/>
      <c r="BD47" s="140"/>
      <c r="BE47" s="102">
        <f t="shared" si="69"/>
        <v>0</v>
      </c>
      <c r="BF47" s="140">
        <f t="shared" si="133"/>
        <v>0</v>
      </c>
      <c r="BG47" s="140">
        <f t="shared" si="134"/>
        <v>0</v>
      </c>
      <c r="BH47" s="140">
        <f t="shared" si="135"/>
        <v>0</v>
      </c>
      <c r="BI47" s="102">
        <f t="shared" si="136"/>
        <v>0</v>
      </c>
    </row>
    <row r="48" spans="1:61" ht="29.25" customHeight="1" x14ac:dyDescent="0.25">
      <c r="A48" s="342"/>
      <c r="B48" s="395"/>
      <c r="C48" s="342"/>
      <c r="D48" s="398"/>
      <c r="E48" s="384"/>
      <c r="F48" s="391"/>
      <c r="G48" s="348"/>
      <c r="H48" s="348"/>
      <c r="I48" s="18" t="s">
        <v>52</v>
      </c>
      <c r="J48" s="130">
        <v>0</v>
      </c>
      <c r="K48" s="130">
        <v>0</v>
      </c>
      <c r="L48" s="130">
        <v>0</v>
      </c>
      <c r="M48" s="102">
        <f t="shared" si="137"/>
        <v>0</v>
      </c>
      <c r="N48" s="134">
        <v>0</v>
      </c>
      <c r="O48" s="134">
        <v>0</v>
      </c>
      <c r="P48" s="134">
        <v>0</v>
      </c>
      <c r="Q48" s="102">
        <f t="shared" si="59"/>
        <v>0</v>
      </c>
      <c r="R48" s="131">
        <v>0</v>
      </c>
      <c r="S48" s="139">
        <v>0</v>
      </c>
      <c r="T48" s="140">
        <v>0</v>
      </c>
      <c r="U48" s="102">
        <f t="shared" si="60"/>
        <v>0</v>
      </c>
      <c r="V48" s="140"/>
      <c r="W48" s="140"/>
      <c r="X48" s="140"/>
      <c r="Y48" s="102">
        <f t="shared" si="61"/>
        <v>0</v>
      </c>
      <c r="Z48" s="140"/>
      <c r="AA48" s="140"/>
      <c r="AB48" s="140"/>
      <c r="AC48" s="102">
        <f t="shared" si="62"/>
        <v>0</v>
      </c>
      <c r="AD48" s="140"/>
      <c r="AE48" s="140"/>
      <c r="AF48" s="140"/>
      <c r="AG48" s="102">
        <f t="shared" si="63"/>
        <v>0</v>
      </c>
      <c r="AH48" s="140"/>
      <c r="AI48" s="140"/>
      <c r="AJ48" s="140"/>
      <c r="AK48" s="102">
        <f t="shared" si="64"/>
        <v>0</v>
      </c>
      <c r="AL48" s="140"/>
      <c r="AM48" s="140"/>
      <c r="AN48" s="140"/>
      <c r="AO48" s="102">
        <f t="shared" si="65"/>
        <v>0</v>
      </c>
      <c r="AP48" s="140"/>
      <c r="AQ48" s="140"/>
      <c r="AR48" s="140"/>
      <c r="AS48" s="102">
        <f t="shared" si="66"/>
        <v>0</v>
      </c>
      <c r="AT48" s="140"/>
      <c r="AU48" s="140"/>
      <c r="AV48" s="140"/>
      <c r="AW48" s="102">
        <f t="shared" si="67"/>
        <v>0</v>
      </c>
      <c r="AX48" s="140"/>
      <c r="AY48" s="140"/>
      <c r="AZ48" s="140"/>
      <c r="BA48" s="102">
        <f t="shared" si="68"/>
        <v>0</v>
      </c>
      <c r="BB48" s="140"/>
      <c r="BC48" s="140"/>
      <c r="BD48" s="140"/>
      <c r="BE48" s="102">
        <f t="shared" si="69"/>
        <v>0</v>
      </c>
      <c r="BF48" s="140">
        <f t="shared" si="133"/>
        <v>0</v>
      </c>
      <c r="BG48" s="140">
        <f t="shared" si="134"/>
        <v>0</v>
      </c>
      <c r="BH48" s="140">
        <f t="shared" si="135"/>
        <v>0</v>
      </c>
      <c r="BI48" s="102">
        <f t="shared" si="136"/>
        <v>0</v>
      </c>
    </row>
    <row r="49" spans="1:61" ht="29.25" customHeight="1" x14ac:dyDescent="0.25">
      <c r="A49" s="342"/>
      <c r="B49" s="395"/>
      <c r="C49" s="342"/>
      <c r="D49" s="398"/>
      <c r="E49" s="384"/>
      <c r="F49" s="391"/>
      <c r="G49" s="348"/>
      <c r="H49" s="349"/>
      <c r="I49" s="19" t="s">
        <v>53</v>
      </c>
      <c r="J49" s="103">
        <f>SUM(J44:J48)</f>
        <v>9</v>
      </c>
      <c r="K49" s="103">
        <f t="shared" ref="K49" si="138">SUM(K44:K48)</f>
        <v>15</v>
      </c>
      <c r="L49" s="103">
        <f t="shared" ref="L49" si="139">SUM(L44:L48)</f>
        <v>0</v>
      </c>
      <c r="M49" s="102">
        <f>SUM(M44:M48)</f>
        <v>24</v>
      </c>
      <c r="N49" s="103">
        <f>SUM(N44:N48)</f>
        <v>13</v>
      </c>
      <c r="O49" s="103">
        <f t="shared" ref="O49" si="140">SUM(O44:O48)</f>
        <v>23</v>
      </c>
      <c r="P49" s="103">
        <f t="shared" ref="P49" si="141">SUM(P44:P48)</f>
        <v>0</v>
      </c>
      <c r="Q49" s="102">
        <f>SUM(Q44:Q48)</f>
        <v>36</v>
      </c>
      <c r="R49" s="103">
        <f>SUM(R44:R48)</f>
        <v>13</v>
      </c>
      <c r="S49" s="103">
        <f t="shared" ref="S49" si="142">SUM(S44:S48)</f>
        <v>25</v>
      </c>
      <c r="T49" s="103">
        <f t="shared" ref="T49" si="143">SUM(T44:T48)</f>
        <v>0</v>
      </c>
      <c r="U49" s="102">
        <f>SUM(U44:U48)</f>
        <v>38</v>
      </c>
      <c r="V49" s="103">
        <f>SUM(V44:V48)</f>
        <v>0</v>
      </c>
      <c r="W49" s="103">
        <f t="shared" ref="W49" si="144">SUM(W44:W48)</f>
        <v>0</v>
      </c>
      <c r="X49" s="103">
        <f t="shared" ref="X49" si="145">SUM(X44:X48)</f>
        <v>0</v>
      </c>
      <c r="Y49" s="102">
        <f>SUM(Y44:Y48)</f>
        <v>0</v>
      </c>
      <c r="Z49" s="103">
        <f>SUM(Z44:Z48)</f>
        <v>0</v>
      </c>
      <c r="AA49" s="103">
        <f t="shared" ref="AA49" si="146">SUM(AA44:AA48)</f>
        <v>0</v>
      </c>
      <c r="AB49" s="103">
        <f t="shared" ref="AB49" si="147">SUM(AB44:AB48)</f>
        <v>0</v>
      </c>
      <c r="AC49" s="102">
        <f>SUM(AC44:AC48)</f>
        <v>0</v>
      </c>
      <c r="AD49" s="103">
        <f>SUM(AD44:AD48)</f>
        <v>0</v>
      </c>
      <c r="AE49" s="103">
        <f t="shared" ref="AE49" si="148">SUM(AE44:AE48)</f>
        <v>0</v>
      </c>
      <c r="AF49" s="103">
        <f t="shared" ref="AF49" si="149">SUM(AF44:AF48)</f>
        <v>0</v>
      </c>
      <c r="AG49" s="102">
        <f>SUM(AG44:AG48)</f>
        <v>0</v>
      </c>
      <c r="AH49" s="103">
        <f>SUM(AH44:AH48)</f>
        <v>0</v>
      </c>
      <c r="AI49" s="103">
        <f t="shared" ref="AI49" si="150">SUM(AI44:AI48)</f>
        <v>0</v>
      </c>
      <c r="AJ49" s="103">
        <f t="shared" ref="AJ49" si="151">SUM(AJ44:AJ48)</f>
        <v>0</v>
      </c>
      <c r="AK49" s="102">
        <f>SUM(AK44:AK48)</f>
        <v>0</v>
      </c>
      <c r="AL49" s="103">
        <f>SUM(AL44:AL48)</f>
        <v>0</v>
      </c>
      <c r="AM49" s="103">
        <f t="shared" ref="AM49" si="152">SUM(AM44:AM48)</f>
        <v>0</v>
      </c>
      <c r="AN49" s="103">
        <f t="shared" ref="AN49" si="153">SUM(AN44:AN48)</f>
        <v>0</v>
      </c>
      <c r="AO49" s="102">
        <f>SUM(AO44:AO48)</f>
        <v>0</v>
      </c>
      <c r="AP49" s="103">
        <f>SUM(AP44:AP48)</f>
        <v>0</v>
      </c>
      <c r="AQ49" s="103">
        <f t="shared" ref="AQ49" si="154">SUM(AQ44:AQ48)</f>
        <v>0</v>
      </c>
      <c r="AR49" s="103">
        <f t="shared" ref="AR49" si="155">SUM(AR44:AR48)</f>
        <v>0</v>
      </c>
      <c r="AS49" s="102">
        <f>SUM(AS44:AS48)</f>
        <v>0</v>
      </c>
      <c r="AT49" s="103">
        <f>SUM(AT44:AT48)</f>
        <v>0</v>
      </c>
      <c r="AU49" s="103">
        <f t="shared" ref="AU49" si="156">SUM(AU44:AU48)</f>
        <v>0</v>
      </c>
      <c r="AV49" s="103">
        <f t="shared" ref="AV49" si="157">SUM(AV44:AV48)</f>
        <v>0</v>
      </c>
      <c r="AW49" s="102">
        <f>SUM(AW44:AW48)</f>
        <v>0</v>
      </c>
      <c r="AX49" s="103">
        <f>SUM(AX44:AX48)</f>
        <v>0</v>
      </c>
      <c r="AY49" s="103">
        <f t="shared" ref="AY49" si="158">SUM(AY44:AY48)</f>
        <v>0</v>
      </c>
      <c r="AZ49" s="103">
        <f t="shared" ref="AZ49" si="159">SUM(AZ44:AZ48)</f>
        <v>0</v>
      </c>
      <c r="BA49" s="102">
        <f>SUM(BA44:BA48)</f>
        <v>0</v>
      </c>
      <c r="BB49" s="103">
        <f>SUM(BB44:BB48)</f>
        <v>0</v>
      </c>
      <c r="BC49" s="103">
        <f t="shared" ref="BC49" si="160">SUM(BC44:BC48)</f>
        <v>0</v>
      </c>
      <c r="BD49" s="103">
        <f t="shared" ref="BD49" si="161">SUM(BD44:BD48)</f>
        <v>0</v>
      </c>
      <c r="BE49" s="102">
        <f>SUM(BE44:BE48)</f>
        <v>0</v>
      </c>
      <c r="BF49" s="103">
        <f>SUM(BF44:BF48)</f>
        <v>11.666666666666666</v>
      </c>
      <c r="BG49" s="103">
        <f t="shared" ref="BG49:BH49" si="162">SUM(BG44:BG48)</f>
        <v>21</v>
      </c>
      <c r="BH49" s="103">
        <f t="shared" si="162"/>
        <v>0</v>
      </c>
      <c r="BI49" s="102">
        <f>SUM(BI44:BI48)</f>
        <v>32.666666666666664</v>
      </c>
    </row>
    <row r="50" spans="1:61" ht="29.25" customHeight="1" x14ac:dyDescent="0.25">
      <c r="A50" s="342"/>
      <c r="B50" s="395"/>
      <c r="C50" s="342"/>
      <c r="D50" s="398"/>
      <c r="E50" s="384"/>
      <c r="F50" s="391"/>
      <c r="G50" s="348"/>
      <c r="H50" s="350" t="s">
        <v>88</v>
      </c>
      <c r="I50" s="18" t="s">
        <v>54</v>
      </c>
      <c r="J50" s="131">
        <v>9</v>
      </c>
      <c r="K50" s="131">
        <v>15</v>
      </c>
      <c r="L50" s="131">
        <v>0</v>
      </c>
      <c r="M50" s="102">
        <f>SUM(J50:L50)</f>
        <v>24</v>
      </c>
      <c r="N50" s="134">
        <v>13</v>
      </c>
      <c r="O50" s="134">
        <v>23</v>
      </c>
      <c r="P50" s="134">
        <v>0</v>
      </c>
      <c r="Q50" s="102">
        <f t="shared" si="59"/>
        <v>36</v>
      </c>
      <c r="R50" s="131">
        <v>13</v>
      </c>
      <c r="S50" s="139">
        <v>25</v>
      </c>
      <c r="T50" s="140">
        <v>0</v>
      </c>
      <c r="U50" s="102">
        <f t="shared" si="60"/>
        <v>38</v>
      </c>
      <c r="V50" s="140"/>
      <c r="W50" s="140"/>
      <c r="X50" s="140"/>
      <c r="Y50" s="102">
        <f t="shared" si="61"/>
        <v>0</v>
      </c>
      <c r="Z50" s="140"/>
      <c r="AA50" s="140"/>
      <c r="AB50" s="140"/>
      <c r="AC50" s="102">
        <f t="shared" si="62"/>
        <v>0</v>
      </c>
      <c r="AD50" s="140"/>
      <c r="AE50" s="140"/>
      <c r="AF50" s="140"/>
      <c r="AG50" s="102">
        <f t="shared" si="63"/>
        <v>0</v>
      </c>
      <c r="AH50" s="140"/>
      <c r="AI50" s="140"/>
      <c r="AJ50" s="140"/>
      <c r="AK50" s="102">
        <f t="shared" si="64"/>
        <v>0</v>
      </c>
      <c r="AL50" s="140"/>
      <c r="AM50" s="140"/>
      <c r="AN50" s="140"/>
      <c r="AO50" s="102">
        <f t="shared" si="65"/>
        <v>0</v>
      </c>
      <c r="AP50" s="140"/>
      <c r="AQ50" s="140"/>
      <c r="AR50" s="140"/>
      <c r="AS50" s="102">
        <f t="shared" si="66"/>
        <v>0</v>
      </c>
      <c r="AT50" s="140"/>
      <c r="AU50" s="140"/>
      <c r="AV50" s="140"/>
      <c r="AW50" s="102">
        <f t="shared" si="67"/>
        <v>0</v>
      </c>
      <c r="AX50" s="140"/>
      <c r="AY50" s="140"/>
      <c r="AZ50" s="140"/>
      <c r="BA50" s="102">
        <f t="shared" si="68"/>
        <v>0</v>
      </c>
      <c r="BB50" s="140"/>
      <c r="BC50" s="140"/>
      <c r="BD50" s="140"/>
      <c r="BE50" s="102">
        <f t="shared" si="69"/>
        <v>0</v>
      </c>
      <c r="BF50" s="140">
        <f>AVERAGE(J50,N50,R50,V50,Z50,AD50,AH50,AL50,AP50,AT50,AX50,BB50)</f>
        <v>11.666666666666666</v>
      </c>
      <c r="BG50" s="140">
        <f t="shared" ref="BG50:BG58" si="163">AVERAGE(K50,O50,S50,W50,AA50,AE50,AI50,AM50,AQ50,AU50,AY50,BC50)</f>
        <v>21</v>
      </c>
      <c r="BH50" s="140">
        <f t="shared" ref="BH50:BH58" si="164">AVERAGE(L50,P50,T50,X50,AB50,AF50,AJ50,AN50,AR50,AV50,AZ50,BD50)</f>
        <v>0</v>
      </c>
      <c r="BI50" s="102">
        <f t="shared" ref="BI50:BI53" si="165">SUM(BF50:BH50)</f>
        <v>32.666666666666664</v>
      </c>
    </row>
    <row r="51" spans="1:61" ht="29.25" customHeight="1" x14ac:dyDescent="0.25">
      <c r="A51" s="342"/>
      <c r="B51" s="395"/>
      <c r="C51" s="342"/>
      <c r="D51" s="398"/>
      <c r="E51" s="384"/>
      <c r="F51" s="391"/>
      <c r="G51" s="348"/>
      <c r="H51" s="349"/>
      <c r="I51" s="18" t="s">
        <v>55</v>
      </c>
      <c r="J51" s="131">
        <v>0</v>
      </c>
      <c r="K51" s="131">
        <v>0</v>
      </c>
      <c r="L51" s="131">
        <v>0</v>
      </c>
      <c r="M51" s="102">
        <f t="shared" ref="M51:M53" si="166">SUM(J51:L51)</f>
        <v>0</v>
      </c>
      <c r="N51" s="134">
        <v>0</v>
      </c>
      <c r="O51" s="134">
        <v>0</v>
      </c>
      <c r="P51" s="134">
        <v>0</v>
      </c>
      <c r="Q51" s="102">
        <f t="shared" si="59"/>
        <v>0</v>
      </c>
      <c r="R51" s="131">
        <v>0</v>
      </c>
      <c r="S51" s="139">
        <v>0</v>
      </c>
      <c r="T51" s="140">
        <v>0</v>
      </c>
      <c r="U51" s="102">
        <f t="shared" si="60"/>
        <v>0</v>
      </c>
      <c r="V51" s="140"/>
      <c r="W51" s="140"/>
      <c r="X51" s="140"/>
      <c r="Y51" s="102">
        <f t="shared" si="61"/>
        <v>0</v>
      </c>
      <c r="Z51" s="140"/>
      <c r="AA51" s="140"/>
      <c r="AB51" s="140"/>
      <c r="AC51" s="102">
        <f t="shared" si="62"/>
        <v>0</v>
      </c>
      <c r="AD51" s="140"/>
      <c r="AE51" s="140"/>
      <c r="AF51" s="140"/>
      <c r="AG51" s="102">
        <f t="shared" si="63"/>
        <v>0</v>
      </c>
      <c r="AH51" s="140"/>
      <c r="AI51" s="140"/>
      <c r="AJ51" s="140"/>
      <c r="AK51" s="102">
        <f t="shared" si="64"/>
        <v>0</v>
      </c>
      <c r="AL51" s="140"/>
      <c r="AM51" s="140"/>
      <c r="AN51" s="140"/>
      <c r="AO51" s="102">
        <f t="shared" si="65"/>
        <v>0</v>
      </c>
      <c r="AP51" s="140"/>
      <c r="AQ51" s="140"/>
      <c r="AR51" s="140"/>
      <c r="AS51" s="102">
        <f t="shared" si="66"/>
        <v>0</v>
      </c>
      <c r="AT51" s="140"/>
      <c r="AU51" s="140"/>
      <c r="AV51" s="140"/>
      <c r="AW51" s="102">
        <f t="shared" si="67"/>
        <v>0</v>
      </c>
      <c r="AX51" s="140"/>
      <c r="AY51" s="140"/>
      <c r="AZ51" s="140"/>
      <c r="BA51" s="102">
        <f t="shared" si="68"/>
        <v>0</v>
      </c>
      <c r="BB51" s="140"/>
      <c r="BC51" s="140"/>
      <c r="BD51" s="140"/>
      <c r="BE51" s="102">
        <f t="shared" si="69"/>
        <v>0</v>
      </c>
      <c r="BF51" s="140">
        <f t="shared" ref="BF51:BF52" si="167">AVERAGE(J51,N51,R51,V51,Z51,AD51,AH51,AL51,AP51,AT51,AX51,BB51)</f>
        <v>0</v>
      </c>
      <c r="BG51" s="140">
        <f t="shared" si="163"/>
        <v>0</v>
      </c>
      <c r="BH51" s="140">
        <f t="shared" si="164"/>
        <v>0</v>
      </c>
      <c r="BI51" s="102">
        <f t="shared" si="165"/>
        <v>0</v>
      </c>
    </row>
    <row r="52" spans="1:61" ht="29.25" customHeight="1" x14ac:dyDescent="0.25">
      <c r="A52" s="342"/>
      <c r="B52" s="395"/>
      <c r="C52" s="342"/>
      <c r="D52" s="398"/>
      <c r="E52" s="384"/>
      <c r="F52" s="391"/>
      <c r="G52" s="348"/>
      <c r="H52" s="350" t="s">
        <v>60</v>
      </c>
      <c r="I52" s="18" t="s">
        <v>56</v>
      </c>
      <c r="J52" s="131">
        <v>0</v>
      </c>
      <c r="K52" s="131">
        <v>0</v>
      </c>
      <c r="L52" s="131">
        <v>0</v>
      </c>
      <c r="M52" s="102">
        <f t="shared" si="166"/>
        <v>0</v>
      </c>
      <c r="N52" s="134">
        <v>0</v>
      </c>
      <c r="O52" s="134">
        <v>0</v>
      </c>
      <c r="P52" s="134">
        <v>0</v>
      </c>
      <c r="Q52" s="102">
        <f t="shared" si="59"/>
        <v>0</v>
      </c>
      <c r="R52" s="131">
        <v>0</v>
      </c>
      <c r="S52" s="139">
        <v>0</v>
      </c>
      <c r="T52" s="140">
        <v>0</v>
      </c>
      <c r="U52" s="102">
        <f t="shared" si="60"/>
        <v>0</v>
      </c>
      <c r="V52" s="140"/>
      <c r="W52" s="140"/>
      <c r="X52" s="140"/>
      <c r="Y52" s="102">
        <f t="shared" si="61"/>
        <v>0</v>
      </c>
      <c r="Z52" s="140"/>
      <c r="AA52" s="140"/>
      <c r="AB52" s="140"/>
      <c r="AC52" s="102">
        <f t="shared" si="62"/>
        <v>0</v>
      </c>
      <c r="AD52" s="140"/>
      <c r="AE52" s="140"/>
      <c r="AF52" s="140"/>
      <c r="AG52" s="102">
        <f t="shared" si="63"/>
        <v>0</v>
      </c>
      <c r="AH52" s="140"/>
      <c r="AI52" s="140"/>
      <c r="AJ52" s="140"/>
      <c r="AK52" s="102">
        <f t="shared" si="64"/>
        <v>0</v>
      </c>
      <c r="AL52" s="140"/>
      <c r="AM52" s="140"/>
      <c r="AN52" s="140"/>
      <c r="AO52" s="102">
        <f t="shared" si="65"/>
        <v>0</v>
      </c>
      <c r="AP52" s="140"/>
      <c r="AQ52" s="140"/>
      <c r="AR52" s="140"/>
      <c r="AS52" s="102">
        <f t="shared" si="66"/>
        <v>0</v>
      </c>
      <c r="AT52" s="140"/>
      <c r="AU52" s="140"/>
      <c r="AV52" s="140"/>
      <c r="AW52" s="102">
        <f t="shared" si="67"/>
        <v>0</v>
      </c>
      <c r="AX52" s="140"/>
      <c r="AY52" s="140"/>
      <c r="AZ52" s="140"/>
      <c r="BA52" s="102">
        <f t="shared" si="68"/>
        <v>0</v>
      </c>
      <c r="BB52" s="140"/>
      <c r="BC52" s="140"/>
      <c r="BD52" s="140"/>
      <c r="BE52" s="102">
        <f t="shared" si="69"/>
        <v>0</v>
      </c>
      <c r="BF52" s="140">
        <f t="shared" si="167"/>
        <v>0</v>
      </c>
      <c r="BG52" s="140">
        <f t="shared" si="163"/>
        <v>0</v>
      </c>
      <c r="BH52" s="140">
        <f t="shared" si="164"/>
        <v>0</v>
      </c>
      <c r="BI52" s="102">
        <f t="shared" si="165"/>
        <v>0</v>
      </c>
    </row>
    <row r="53" spans="1:61" ht="29.25" customHeight="1" thickBot="1" x14ac:dyDescent="0.3">
      <c r="A53" s="343"/>
      <c r="B53" s="400"/>
      <c r="C53" s="343"/>
      <c r="D53" s="399"/>
      <c r="E53" s="385"/>
      <c r="F53" s="392"/>
      <c r="G53" s="357"/>
      <c r="H53" s="357"/>
      <c r="I53" s="31" t="s">
        <v>57</v>
      </c>
      <c r="J53" s="132">
        <v>0</v>
      </c>
      <c r="K53" s="132">
        <v>0</v>
      </c>
      <c r="L53" s="132">
        <v>0</v>
      </c>
      <c r="M53" s="105">
        <f t="shared" si="166"/>
        <v>0</v>
      </c>
      <c r="N53" s="135">
        <v>0</v>
      </c>
      <c r="O53" s="135">
        <v>0</v>
      </c>
      <c r="P53" s="135">
        <v>0</v>
      </c>
      <c r="Q53" s="105">
        <f t="shared" si="59"/>
        <v>0</v>
      </c>
      <c r="R53" s="132">
        <v>0</v>
      </c>
      <c r="S53" s="141">
        <v>0</v>
      </c>
      <c r="T53" s="142">
        <v>0</v>
      </c>
      <c r="U53" s="105">
        <f t="shared" si="60"/>
        <v>0</v>
      </c>
      <c r="V53" s="142"/>
      <c r="W53" s="142"/>
      <c r="X53" s="142"/>
      <c r="Y53" s="105">
        <f t="shared" si="61"/>
        <v>0</v>
      </c>
      <c r="Z53" s="142"/>
      <c r="AA53" s="142"/>
      <c r="AB53" s="142"/>
      <c r="AC53" s="105">
        <f t="shared" si="62"/>
        <v>0</v>
      </c>
      <c r="AD53" s="142"/>
      <c r="AE53" s="142"/>
      <c r="AF53" s="142"/>
      <c r="AG53" s="105">
        <f t="shared" si="63"/>
        <v>0</v>
      </c>
      <c r="AH53" s="142"/>
      <c r="AI53" s="142"/>
      <c r="AJ53" s="142"/>
      <c r="AK53" s="105">
        <f t="shared" si="64"/>
        <v>0</v>
      </c>
      <c r="AL53" s="142"/>
      <c r="AM53" s="142"/>
      <c r="AN53" s="142"/>
      <c r="AO53" s="105">
        <f t="shared" si="65"/>
        <v>0</v>
      </c>
      <c r="AP53" s="142"/>
      <c r="AQ53" s="142"/>
      <c r="AR53" s="142"/>
      <c r="AS53" s="105">
        <f t="shared" si="66"/>
        <v>0</v>
      </c>
      <c r="AT53" s="142"/>
      <c r="AU53" s="142"/>
      <c r="AV53" s="142"/>
      <c r="AW53" s="105">
        <f t="shared" si="67"/>
        <v>0</v>
      </c>
      <c r="AX53" s="142"/>
      <c r="AY53" s="142"/>
      <c r="AZ53" s="142"/>
      <c r="BA53" s="105">
        <f t="shared" si="68"/>
        <v>0</v>
      </c>
      <c r="BB53" s="142"/>
      <c r="BC53" s="142"/>
      <c r="BD53" s="142"/>
      <c r="BE53" s="105">
        <f t="shared" si="69"/>
        <v>0</v>
      </c>
      <c r="BF53" s="142">
        <f>AVERAGE(J53,N53,R53,V53,Z53,AD53,AH53,AL53,AP53,AT53,AX53,BB53)</f>
        <v>0</v>
      </c>
      <c r="BG53" s="142">
        <f t="shared" si="163"/>
        <v>0</v>
      </c>
      <c r="BH53" s="142">
        <f t="shared" si="164"/>
        <v>0</v>
      </c>
      <c r="BI53" s="105">
        <f t="shared" si="165"/>
        <v>0</v>
      </c>
    </row>
    <row r="54" spans="1:61" ht="29.25" customHeight="1" x14ac:dyDescent="0.25">
      <c r="A54" s="362" t="s">
        <v>114</v>
      </c>
      <c r="B54" s="397">
        <v>15312</v>
      </c>
      <c r="C54" s="362" t="s">
        <v>30</v>
      </c>
      <c r="D54" s="361" t="s">
        <v>31</v>
      </c>
      <c r="E54" s="383" t="s">
        <v>77</v>
      </c>
      <c r="F54" s="390" t="s">
        <v>61</v>
      </c>
      <c r="G54" s="421" t="s">
        <v>82</v>
      </c>
      <c r="H54" s="347" t="s">
        <v>58</v>
      </c>
      <c r="I54" s="34" t="s">
        <v>48</v>
      </c>
      <c r="J54" s="39">
        <v>0</v>
      </c>
      <c r="K54" s="39">
        <v>0</v>
      </c>
      <c r="L54" s="39">
        <v>0</v>
      </c>
      <c r="M54" s="104">
        <f>SUM(J54:L54)</f>
        <v>0</v>
      </c>
      <c r="N54" s="35">
        <v>0</v>
      </c>
      <c r="O54" s="35">
        <v>0</v>
      </c>
      <c r="P54" s="35">
        <v>0</v>
      </c>
      <c r="Q54" s="104">
        <f t="shared" si="59"/>
        <v>0</v>
      </c>
      <c r="R54" s="39">
        <v>0</v>
      </c>
      <c r="S54" s="36">
        <v>0</v>
      </c>
      <c r="T54" s="49">
        <v>0</v>
      </c>
      <c r="U54" s="104">
        <f t="shared" si="60"/>
        <v>0</v>
      </c>
      <c r="V54" s="49"/>
      <c r="W54" s="49"/>
      <c r="X54" s="49"/>
      <c r="Y54" s="104">
        <f t="shared" si="61"/>
        <v>0</v>
      </c>
      <c r="Z54" s="49"/>
      <c r="AA54" s="49"/>
      <c r="AB54" s="49"/>
      <c r="AC54" s="104">
        <f t="shared" si="62"/>
        <v>0</v>
      </c>
      <c r="AD54" s="49"/>
      <c r="AE54" s="49"/>
      <c r="AF54" s="49"/>
      <c r="AG54" s="104">
        <f t="shared" si="63"/>
        <v>0</v>
      </c>
      <c r="AH54" s="49"/>
      <c r="AI54" s="49"/>
      <c r="AJ54" s="49"/>
      <c r="AK54" s="104">
        <f t="shared" si="64"/>
        <v>0</v>
      </c>
      <c r="AL54" s="49"/>
      <c r="AM54" s="49"/>
      <c r="AN54" s="49"/>
      <c r="AO54" s="104">
        <f t="shared" si="65"/>
        <v>0</v>
      </c>
      <c r="AP54" s="49"/>
      <c r="AQ54" s="49"/>
      <c r="AR54" s="49"/>
      <c r="AS54" s="104">
        <f t="shared" si="66"/>
        <v>0</v>
      </c>
      <c r="AT54" s="49"/>
      <c r="AU54" s="49"/>
      <c r="AV54" s="49"/>
      <c r="AW54" s="104">
        <f t="shared" si="67"/>
        <v>0</v>
      </c>
      <c r="AX54" s="49"/>
      <c r="AY54" s="49"/>
      <c r="AZ54" s="49"/>
      <c r="BA54" s="104">
        <f t="shared" si="68"/>
        <v>0</v>
      </c>
      <c r="BB54" s="49"/>
      <c r="BC54" s="49"/>
      <c r="BD54" s="49"/>
      <c r="BE54" s="104">
        <f t="shared" si="69"/>
        <v>0</v>
      </c>
      <c r="BF54" s="49">
        <f t="shared" ref="BF54:BF58" si="168">AVERAGE(J54,N54,R54,V54,Z54,AD54,AH54,AL54,AP54,AT54,AX54,BB54)</f>
        <v>0</v>
      </c>
      <c r="BG54" s="49">
        <f t="shared" si="163"/>
        <v>0</v>
      </c>
      <c r="BH54" s="49">
        <f t="shared" si="164"/>
        <v>0</v>
      </c>
      <c r="BI54" s="104">
        <f>SUM(BF54:BH54)</f>
        <v>0</v>
      </c>
    </row>
    <row r="55" spans="1:61" ht="29.25" customHeight="1" x14ac:dyDescent="0.25">
      <c r="A55" s="362"/>
      <c r="B55" s="397"/>
      <c r="C55" s="362"/>
      <c r="D55" s="361"/>
      <c r="E55" s="384"/>
      <c r="F55" s="391"/>
      <c r="G55" s="419"/>
      <c r="H55" s="348"/>
      <c r="I55" s="20" t="s">
        <v>49</v>
      </c>
      <c r="J55" s="37">
        <v>0</v>
      </c>
      <c r="K55" s="37">
        <v>0</v>
      </c>
      <c r="L55" s="37">
        <v>0</v>
      </c>
      <c r="M55" s="102">
        <f t="shared" ref="M55:M58" si="169">SUM(J55:L55)</f>
        <v>0</v>
      </c>
      <c r="N55" s="143">
        <v>0</v>
      </c>
      <c r="O55" s="143">
        <v>0</v>
      </c>
      <c r="P55" s="143">
        <v>0</v>
      </c>
      <c r="Q55" s="102">
        <f t="shared" si="59"/>
        <v>0</v>
      </c>
      <c r="R55" s="143">
        <v>0</v>
      </c>
      <c r="S55" s="143">
        <v>0</v>
      </c>
      <c r="T55" s="143">
        <v>0</v>
      </c>
      <c r="U55" s="102">
        <f t="shared" si="60"/>
        <v>0</v>
      </c>
      <c r="V55" s="143"/>
      <c r="W55" s="143"/>
      <c r="X55" s="143"/>
      <c r="Y55" s="102">
        <f t="shared" si="61"/>
        <v>0</v>
      </c>
      <c r="Z55" s="143"/>
      <c r="AA55" s="143"/>
      <c r="AB55" s="143"/>
      <c r="AC55" s="102">
        <f t="shared" si="62"/>
        <v>0</v>
      </c>
      <c r="AD55" s="143"/>
      <c r="AE55" s="143"/>
      <c r="AF55" s="143"/>
      <c r="AG55" s="102">
        <f t="shared" si="63"/>
        <v>0</v>
      </c>
      <c r="AH55" s="143"/>
      <c r="AI55" s="143"/>
      <c r="AJ55" s="143"/>
      <c r="AK55" s="102">
        <f t="shared" si="64"/>
        <v>0</v>
      </c>
      <c r="AL55" s="143"/>
      <c r="AM55" s="143"/>
      <c r="AN55" s="143"/>
      <c r="AO55" s="102">
        <f t="shared" si="65"/>
        <v>0</v>
      </c>
      <c r="AP55" s="143"/>
      <c r="AQ55" s="143"/>
      <c r="AR55" s="143"/>
      <c r="AS55" s="102">
        <f t="shared" si="66"/>
        <v>0</v>
      </c>
      <c r="AT55" s="143"/>
      <c r="AU55" s="143"/>
      <c r="AV55" s="143"/>
      <c r="AW55" s="102">
        <f t="shared" si="67"/>
        <v>0</v>
      </c>
      <c r="AX55" s="143"/>
      <c r="AY55" s="143"/>
      <c r="AZ55" s="143"/>
      <c r="BA55" s="102">
        <f t="shared" si="68"/>
        <v>0</v>
      </c>
      <c r="BB55" s="143"/>
      <c r="BC55" s="143"/>
      <c r="BD55" s="143"/>
      <c r="BE55" s="102">
        <f t="shared" si="69"/>
        <v>0</v>
      </c>
      <c r="BF55" s="37">
        <f t="shared" si="168"/>
        <v>0</v>
      </c>
      <c r="BG55" s="37">
        <f t="shared" si="163"/>
        <v>0</v>
      </c>
      <c r="BH55" s="37">
        <f t="shared" si="164"/>
        <v>0</v>
      </c>
      <c r="BI55" s="102">
        <f t="shared" ref="BI55:BI58" si="170">SUM(BF55:BH55)</f>
        <v>0</v>
      </c>
    </row>
    <row r="56" spans="1:61" ht="29.25" customHeight="1" x14ac:dyDescent="0.25">
      <c r="A56" s="362"/>
      <c r="B56" s="397"/>
      <c r="C56" s="362"/>
      <c r="D56" s="361"/>
      <c r="E56" s="384"/>
      <c r="F56" s="391"/>
      <c r="G56" s="419"/>
      <c r="H56" s="348"/>
      <c r="I56" s="20" t="s">
        <v>50</v>
      </c>
      <c r="J56" s="37">
        <v>14</v>
      </c>
      <c r="K56" s="37">
        <v>16</v>
      </c>
      <c r="L56" s="37">
        <v>0</v>
      </c>
      <c r="M56" s="102">
        <f t="shared" si="169"/>
        <v>30</v>
      </c>
      <c r="N56" s="143">
        <v>15</v>
      </c>
      <c r="O56" s="143">
        <v>15</v>
      </c>
      <c r="P56" s="143">
        <v>0</v>
      </c>
      <c r="Q56" s="102">
        <f t="shared" si="59"/>
        <v>30</v>
      </c>
      <c r="R56" s="143">
        <v>15</v>
      </c>
      <c r="S56" s="143">
        <v>14</v>
      </c>
      <c r="T56" s="143">
        <v>0</v>
      </c>
      <c r="U56" s="102">
        <f t="shared" si="60"/>
        <v>29</v>
      </c>
      <c r="V56" s="143"/>
      <c r="W56" s="143"/>
      <c r="X56" s="143"/>
      <c r="Y56" s="102">
        <f t="shared" si="61"/>
        <v>0</v>
      </c>
      <c r="Z56" s="143"/>
      <c r="AA56" s="143"/>
      <c r="AB56" s="143"/>
      <c r="AC56" s="102">
        <f t="shared" si="62"/>
        <v>0</v>
      </c>
      <c r="AD56" s="143"/>
      <c r="AE56" s="143"/>
      <c r="AF56" s="143"/>
      <c r="AG56" s="102">
        <f t="shared" si="63"/>
        <v>0</v>
      </c>
      <c r="AH56" s="143"/>
      <c r="AI56" s="143"/>
      <c r="AJ56" s="143"/>
      <c r="AK56" s="102">
        <f t="shared" si="64"/>
        <v>0</v>
      </c>
      <c r="AL56" s="143"/>
      <c r="AM56" s="143"/>
      <c r="AN56" s="143"/>
      <c r="AO56" s="102">
        <f t="shared" si="65"/>
        <v>0</v>
      </c>
      <c r="AP56" s="143"/>
      <c r="AQ56" s="143"/>
      <c r="AR56" s="143"/>
      <c r="AS56" s="102">
        <f t="shared" si="66"/>
        <v>0</v>
      </c>
      <c r="AT56" s="143"/>
      <c r="AU56" s="143"/>
      <c r="AV56" s="143"/>
      <c r="AW56" s="102">
        <f t="shared" si="67"/>
        <v>0</v>
      </c>
      <c r="AX56" s="143"/>
      <c r="AY56" s="143"/>
      <c r="AZ56" s="143"/>
      <c r="BA56" s="102">
        <f t="shared" si="68"/>
        <v>0</v>
      </c>
      <c r="BB56" s="143"/>
      <c r="BC56" s="143"/>
      <c r="BD56" s="143"/>
      <c r="BE56" s="102">
        <f t="shared" si="69"/>
        <v>0</v>
      </c>
      <c r="BF56" s="37">
        <f t="shared" si="168"/>
        <v>14.666666666666666</v>
      </c>
      <c r="BG56" s="37">
        <f t="shared" si="163"/>
        <v>15</v>
      </c>
      <c r="BH56" s="37">
        <f t="shared" si="164"/>
        <v>0</v>
      </c>
      <c r="BI56" s="102">
        <f t="shared" si="170"/>
        <v>29.666666666666664</v>
      </c>
    </row>
    <row r="57" spans="1:61" ht="29.25" customHeight="1" x14ac:dyDescent="0.25">
      <c r="A57" s="362"/>
      <c r="B57" s="397"/>
      <c r="C57" s="362"/>
      <c r="D57" s="361"/>
      <c r="E57" s="384"/>
      <c r="F57" s="391"/>
      <c r="G57" s="419"/>
      <c r="H57" s="348"/>
      <c r="I57" s="20" t="s">
        <v>51</v>
      </c>
      <c r="J57" s="37">
        <v>7</v>
      </c>
      <c r="K57" s="37">
        <v>17</v>
      </c>
      <c r="L57" s="37">
        <v>0</v>
      </c>
      <c r="M57" s="102">
        <f t="shared" si="169"/>
        <v>24</v>
      </c>
      <c r="N57" s="143">
        <v>8</v>
      </c>
      <c r="O57" s="143">
        <v>16</v>
      </c>
      <c r="P57" s="143">
        <v>0</v>
      </c>
      <c r="Q57" s="102">
        <f t="shared" si="59"/>
        <v>24</v>
      </c>
      <c r="R57" s="143">
        <v>8</v>
      </c>
      <c r="S57" s="143">
        <v>16</v>
      </c>
      <c r="T57" s="143">
        <v>0</v>
      </c>
      <c r="U57" s="102">
        <f t="shared" si="60"/>
        <v>24</v>
      </c>
      <c r="V57" s="143"/>
      <c r="W57" s="143"/>
      <c r="X57" s="143"/>
      <c r="Y57" s="102">
        <f t="shared" si="61"/>
        <v>0</v>
      </c>
      <c r="Z57" s="143"/>
      <c r="AA57" s="143"/>
      <c r="AB57" s="143"/>
      <c r="AC57" s="102">
        <f t="shared" si="62"/>
        <v>0</v>
      </c>
      <c r="AD57" s="143"/>
      <c r="AE57" s="143"/>
      <c r="AF57" s="143"/>
      <c r="AG57" s="102">
        <f t="shared" si="63"/>
        <v>0</v>
      </c>
      <c r="AH57" s="143"/>
      <c r="AI57" s="143"/>
      <c r="AJ57" s="143"/>
      <c r="AK57" s="102">
        <f t="shared" si="64"/>
        <v>0</v>
      </c>
      <c r="AL57" s="143"/>
      <c r="AM57" s="143"/>
      <c r="AN57" s="143"/>
      <c r="AO57" s="102">
        <f t="shared" si="65"/>
        <v>0</v>
      </c>
      <c r="AP57" s="143"/>
      <c r="AQ57" s="143"/>
      <c r="AR57" s="143"/>
      <c r="AS57" s="102">
        <f t="shared" si="66"/>
        <v>0</v>
      </c>
      <c r="AT57" s="143"/>
      <c r="AU57" s="143"/>
      <c r="AV57" s="143"/>
      <c r="AW57" s="102">
        <f t="shared" si="67"/>
        <v>0</v>
      </c>
      <c r="AX57" s="143"/>
      <c r="AY57" s="143"/>
      <c r="AZ57" s="143"/>
      <c r="BA57" s="102">
        <f t="shared" si="68"/>
        <v>0</v>
      </c>
      <c r="BB57" s="143"/>
      <c r="BC57" s="143"/>
      <c r="BD57" s="143"/>
      <c r="BE57" s="102">
        <f t="shared" si="69"/>
        <v>0</v>
      </c>
      <c r="BF57" s="37">
        <f t="shared" si="168"/>
        <v>7.666666666666667</v>
      </c>
      <c r="BG57" s="37">
        <f t="shared" si="163"/>
        <v>16.333333333333332</v>
      </c>
      <c r="BH57" s="37">
        <f t="shared" si="164"/>
        <v>0</v>
      </c>
      <c r="BI57" s="102">
        <f t="shared" si="170"/>
        <v>24</v>
      </c>
    </row>
    <row r="58" spans="1:61" ht="29.25" customHeight="1" x14ac:dyDescent="0.25">
      <c r="A58" s="362"/>
      <c r="B58" s="397"/>
      <c r="C58" s="362"/>
      <c r="D58" s="361"/>
      <c r="E58" s="384"/>
      <c r="F58" s="391"/>
      <c r="G58" s="419"/>
      <c r="H58" s="348"/>
      <c r="I58" s="20" t="s">
        <v>52</v>
      </c>
      <c r="J58" s="37">
        <v>0</v>
      </c>
      <c r="K58" s="37">
        <v>0</v>
      </c>
      <c r="L58" s="37">
        <v>0</v>
      </c>
      <c r="M58" s="102">
        <f t="shared" si="169"/>
        <v>0</v>
      </c>
      <c r="N58" s="143">
        <v>0</v>
      </c>
      <c r="O58" s="143">
        <v>0</v>
      </c>
      <c r="P58" s="143">
        <v>0</v>
      </c>
      <c r="Q58" s="102">
        <f t="shared" si="59"/>
        <v>0</v>
      </c>
      <c r="R58" s="143">
        <v>0</v>
      </c>
      <c r="S58" s="143">
        <v>0</v>
      </c>
      <c r="T58" s="143">
        <v>0</v>
      </c>
      <c r="U58" s="102">
        <f t="shared" si="60"/>
        <v>0</v>
      </c>
      <c r="V58" s="143"/>
      <c r="W58" s="143"/>
      <c r="X58" s="143"/>
      <c r="Y58" s="102">
        <f t="shared" si="61"/>
        <v>0</v>
      </c>
      <c r="Z58" s="143"/>
      <c r="AA58" s="143"/>
      <c r="AB58" s="143"/>
      <c r="AC58" s="102">
        <f t="shared" si="62"/>
        <v>0</v>
      </c>
      <c r="AD58" s="143"/>
      <c r="AE58" s="143"/>
      <c r="AF58" s="143"/>
      <c r="AG58" s="102">
        <f t="shared" si="63"/>
        <v>0</v>
      </c>
      <c r="AH58" s="143"/>
      <c r="AI58" s="143"/>
      <c r="AJ58" s="143"/>
      <c r="AK58" s="102">
        <f t="shared" si="64"/>
        <v>0</v>
      </c>
      <c r="AL58" s="143"/>
      <c r="AM58" s="143"/>
      <c r="AN58" s="143"/>
      <c r="AO58" s="102">
        <f t="shared" si="65"/>
        <v>0</v>
      </c>
      <c r="AP58" s="143"/>
      <c r="AQ58" s="143"/>
      <c r="AR58" s="143"/>
      <c r="AS58" s="102">
        <f t="shared" si="66"/>
        <v>0</v>
      </c>
      <c r="AT58" s="143"/>
      <c r="AU58" s="143"/>
      <c r="AV58" s="143"/>
      <c r="AW58" s="102">
        <f t="shared" si="67"/>
        <v>0</v>
      </c>
      <c r="AX58" s="143"/>
      <c r="AY58" s="143"/>
      <c r="AZ58" s="143"/>
      <c r="BA58" s="102">
        <f t="shared" si="68"/>
        <v>0</v>
      </c>
      <c r="BB58" s="143"/>
      <c r="BC58" s="143"/>
      <c r="BD58" s="143"/>
      <c r="BE58" s="102">
        <f t="shared" si="69"/>
        <v>0</v>
      </c>
      <c r="BF58" s="37">
        <f t="shared" si="168"/>
        <v>0</v>
      </c>
      <c r="BG58" s="37">
        <f t="shared" si="163"/>
        <v>0</v>
      </c>
      <c r="BH58" s="37">
        <f t="shared" si="164"/>
        <v>0</v>
      </c>
      <c r="BI58" s="102">
        <f t="shared" si="170"/>
        <v>0</v>
      </c>
    </row>
    <row r="59" spans="1:61" ht="29.25" customHeight="1" x14ac:dyDescent="0.25">
      <c r="A59" s="362"/>
      <c r="B59" s="397"/>
      <c r="C59" s="362"/>
      <c r="D59" s="361"/>
      <c r="E59" s="384"/>
      <c r="F59" s="391"/>
      <c r="G59" s="419"/>
      <c r="H59" s="349"/>
      <c r="I59" s="21" t="s">
        <v>53</v>
      </c>
      <c r="J59" s="103">
        <f>SUM(J54:J58)</f>
        <v>21</v>
      </c>
      <c r="K59" s="103">
        <f t="shared" ref="K59" si="171">SUM(K54:K58)</f>
        <v>33</v>
      </c>
      <c r="L59" s="103">
        <f t="shared" ref="L59" si="172">SUM(L54:L58)</f>
        <v>0</v>
      </c>
      <c r="M59" s="102">
        <f>SUM(M54:M58)</f>
        <v>54</v>
      </c>
      <c r="N59" s="103">
        <f>SUM(N54:N58)</f>
        <v>23</v>
      </c>
      <c r="O59" s="103">
        <f t="shared" ref="O59" si="173">SUM(O54:O58)</f>
        <v>31</v>
      </c>
      <c r="P59" s="103">
        <f t="shared" ref="P59" si="174">SUM(P54:P58)</f>
        <v>0</v>
      </c>
      <c r="Q59" s="102">
        <f>SUM(Q54:Q58)</f>
        <v>54</v>
      </c>
      <c r="R59" s="103">
        <f>SUM(R54:R58)</f>
        <v>23</v>
      </c>
      <c r="S59" s="103">
        <f t="shared" ref="S59" si="175">SUM(S54:S58)</f>
        <v>30</v>
      </c>
      <c r="T59" s="103">
        <f t="shared" ref="T59" si="176">SUM(T54:T58)</f>
        <v>0</v>
      </c>
      <c r="U59" s="102">
        <f>SUM(U54:U58)</f>
        <v>53</v>
      </c>
      <c r="V59" s="103">
        <f>SUM(V54:V58)</f>
        <v>0</v>
      </c>
      <c r="W59" s="103">
        <f t="shared" ref="W59" si="177">SUM(W54:W58)</f>
        <v>0</v>
      </c>
      <c r="X59" s="103">
        <f t="shared" ref="X59" si="178">SUM(X54:X58)</f>
        <v>0</v>
      </c>
      <c r="Y59" s="102">
        <f>SUM(Y54:Y58)</f>
        <v>0</v>
      </c>
      <c r="Z59" s="103">
        <f>SUM(Z54:Z58)</f>
        <v>0</v>
      </c>
      <c r="AA59" s="103">
        <f t="shared" ref="AA59" si="179">SUM(AA54:AA58)</f>
        <v>0</v>
      </c>
      <c r="AB59" s="103">
        <f t="shared" ref="AB59" si="180">SUM(AB54:AB58)</f>
        <v>0</v>
      </c>
      <c r="AC59" s="102">
        <f>SUM(AC54:AC58)</f>
        <v>0</v>
      </c>
      <c r="AD59" s="103">
        <f>SUM(AD54:AD58)</f>
        <v>0</v>
      </c>
      <c r="AE59" s="103">
        <f t="shared" ref="AE59" si="181">SUM(AE54:AE58)</f>
        <v>0</v>
      </c>
      <c r="AF59" s="103">
        <f t="shared" ref="AF59" si="182">SUM(AF54:AF58)</f>
        <v>0</v>
      </c>
      <c r="AG59" s="102">
        <f>SUM(AG54:AG58)</f>
        <v>0</v>
      </c>
      <c r="AH59" s="103">
        <f>SUM(AH54:AH58)</f>
        <v>0</v>
      </c>
      <c r="AI59" s="103">
        <f t="shared" ref="AI59" si="183">SUM(AI54:AI58)</f>
        <v>0</v>
      </c>
      <c r="AJ59" s="103">
        <f t="shared" ref="AJ59" si="184">SUM(AJ54:AJ58)</f>
        <v>0</v>
      </c>
      <c r="AK59" s="102">
        <f>SUM(AK54:AK58)</f>
        <v>0</v>
      </c>
      <c r="AL59" s="103">
        <f>SUM(AL54:AL58)</f>
        <v>0</v>
      </c>
      <c r="AM59" s="103">
        <f t="shared" ref="AM59" si="185">SUM(AM54:AM58)</f>
        <v>0</v>
      </c>
      <c r="AN59" s="103">
        <f t="shared" ref="AN59" si="186">SUM(AN54:AN58)</f>
        <v>0</v>
      </c>
      <c r="AO59" s="102">
        <f>SUM(AO54:AO58)</f>
        <v>0</v>
      </c>
      <c r="AP59" s="103">
        <f>SUM(AP54:AP58)</f>
        <v>0</v>
      </c>
      <c r="AQ59" s="103">
        <f t="shared" ref="AQ59" si="187">SUM(AQ54:AQ58)</f>
        <v>0</v>
      </c>
      <c r="AR59" s="103">
        <f t="shared" ref="AR59" si="188">SUM(AR54:AR58)</f>
        <v>0</v>
      </c>
      <c r="AS59" s="102">
        <f>SUM(AS54:AS58)</f>
        <v>0</v>
      </c>
      <c r="AT59" s="103">
        <f>SUM(AT54:AT58)</f>
        <v>0</v>
      </c>
      <c r="AU59" s="103">
        <f t="shared" ref="AU59" si="189">SUM(AU54:AU58)</f>
        <v>0</v>
      </c>
      <c r="AV59" s="103">
        <f t="shared" ref="AV59" si="190">SUM(AV54:AV58)</f>
        <v>0</v>
      </c>
      <c r="AW59" s="102">
        <f>SUM(AW54:AW58)</f>
        <v>0</v>
      </c>
      <c r="AX59" s="103">
        <f>SUM(AX54:AX58)</f>
        <v>0</v>
      </c>
      <c r="AY59" s="103">
        <f t="shared" ref="AY59" si="191">SUM(AY54:AY58)</f>
        <v>0</v>
      </c>
      <c r="AZ59" s="103">
        <f t="shared" ref="AZ59" si="192">SUM(AZ54:AZ58)</f>
        <v>0</v>
      </c>
      <c r="BA59" s="102">
        <f>SUM(BA54:BA58)</f>
        <v>0</v>
      </c>
      <c r="BB59" s="103">
        <f>SUM(BB54:BB58)</f>
        <v>0</v>
      </c>
      <c r="BC59" s="103">
        <f t="shared" ref="BC59" si="193">SUM(BC54:BC58)</f>
        <v>0</v>
      </c>
      <c r="BD59" s="103">
        <f t="shared" ref="BD59" si="194">SUM(BD54:BD58)</f>
        <v>0</v>
      </c>
      <c r="BE59" s="102">
        <f>SUM(BE54:BE58)</f>
        <v>0</v>
      </c>
      <c r="BF59" s="103">
        <f>SUM(BF54:BF58)</f>
        <v>22.333333333333332</v>
      </c>
      <c r="BG59" s="103">
        <f t="shared" ref="BG59:BH59" si="195">SUM(BG54:BG58)</f>
        <v>31.333333333333332</v>
      </c>
      <c r="BH59" s="103">
        <f t="shared" si="195"/>
        <v>0</v>
      </c>
      <c r="BI59" s="102">
        <f>SUM(BI54:BI58)</f>
        <v>53.666666666666664</v>
      </c>
    </row>
    <row r="60" spans="1:61" ht="29.25" customHeight="1" x14ac:dyDescent="0.25">
      <c r="A60" s="362"/>
      <c r="B60" s="397"/>
      <c r="C60" s="362"/>
      <c r="D60" s="361"/>
      <c r="E60" s="384"/>
      <c r="F60" s="391"/>
      <c r="G60" s="419"/>
      <c r="H60" s="419" t="s">
        <v>88</v>
      </c>
      <c r="I60" s="20" t="s">
        <v>54</v>
      </c>
      <c r="J60" s="37">
        <v>19</v>
      </c>
      <c r="K60" s="37">
        <v>32</v>
      </c>
      <c r="L60" s="37">
        <v>0</v>
      </c>
      <c r="M60" s="102">
        <f>SUM(J60:L60)</f>
        <v>51</v>
      </c>
      <c r="N60" s="143">
        <v>21</v>
      </c>
      <c r="O60" s="143">
        <v>30</v>
      </c>
      <c r="P60" s="143">
        <v>0</v>
      </c>
      <c r="Q60" s="102">
        <f t="shared" si="59"/>
        <v>51</v>
      </c>
      <c r="R60" s="143">
        <v>21</v>
      </c>
      <c r="S60" s="143">
        <v>29</v>
      </c>
      <c r="T60" s="143">
        <v>0</v>
      </c>
      <c r="U60" s="102">
        <f t="shared" si="60"/>
        <v>50</v>
      </c>
      <c r="V60" s="143"/>
      <c r="W60" s="143"/>
      <c r="X60" s="143"/>
      <c r="Y60" s="102">
        <f t="shared" si="61"/>
        <v>0</v>
      </c>
      <c r="Z60" s="143"/>
      <c r="AA60" s="143"/>
      <c r="AB60" s="143"/>
      <c r="AC60" s="102">
        <f t="shared" si="62"/>
        <v>0</v>
      </c>
      <c r="AD60" s="143"/>
      <c r="AE60" s="143"/>
      <c r="AF60" s="143"/>
      <c r="AG60" s="102">
        <f t="shared" si="63"/>
        <v>0</v>
      </c>
      <c r="AH60" s="143"/>
      <c r="AI60" s="143"/>
      <c r="AJ60" s="143"/>
      <c r="AK60" s="102">
        <f t="shared" si="64"/>
        <v>0</v>
      </c>
      <c r="AL60" s="143"/>
      <c r="AM60" s="143"/>
      <c r="AN60" s="143"/>
      <c r="AO60" s="102">
        <f t="shared" si="65"/>
        <v>0</v>
      </c>
      <c r="AP60" s="143"/>
      <c r="AQ60" s="143"/>
      <c r="AR60" s="143"/>
      <c r="AS60" s="102">
        <f t="shared" si="66"/>
        <v>0</v>
      </c>
      <c r="AT60" s="143"/>
      <c r="AU60" s="143"/>
      <c r="AV60" s="143"/>
      <c r="AW60" s="102">
        <f t="shared" si="67"/>
        <v>0</v>
      </c>
      <c r="AX60" s="143"/>
      <c r="AY60" s="143"/>
      <c r="AZ60" s="143"/>
      <c r="BA60" s="102">
        <f t="shared" si="68"/>
        <v>0</v>
      </c>
      <c r="BB60" s="143"/>
      <c r="BC60" s="143"/>
      <c r="BD60" s="143"/>
      <c r="BE60" s="102">
        <f t="shared" si="69"/>
        <v>0</v>
      </c>
      <c r="BF60" s="37">
        <f>AVERAGE(J60,N60,R60,V60,Z60,AD60,AH60,AL60,AP60,AT60,AX60,BB60)</f>
        <v>20.333333333333332</v>
      </c>
      <c r="BG60" s="37">
        <f t="shared" ref="BG60:BG63" si="196">AVERAGE(K60,O60,S60,W60,AA60,AE60,AI60,AM60,AQ60,AU60,AY60,BC60)</f>
        <v>30.333333333333332</v>
      </c>
      <c r="BH60" s="37">
        <f t="shared" ref="BH60:BH63" si="197">AVERAGE(L60,P60,T60,X60,AB60,AF60,AJ60,AN60,AR60,AV60,AZ60,BD60)</f>
        <v>0</v>
      </c>
      <c r="BI60" s="102">
        <f t="shared" ref="BI60:BI63" si="198">SUM(BF60:BH60)</f>
        <v>50.666666666666664</v>
      </c>
    </row>
    <row r="61" spans="1:61" ht="29.25" customHeight="1" x14ac:dyDescent="0.25">
      <c r="A61" s="362"/>
      <c r="B61" s="397"/>
      <c r="C61" s="362"/>
      <c r="D61" s="361"/>
      <c r="E61" s="384"/>
      <c r="F61" s="391"/>
      <c r="G61" s="419"/>
      <c r="H61" s="419"/>
      <c r="I61" s="20" t="s">
        <v>55</v>
      </c>
      <c r="J61" s="37">
        <v>2</v>
      </c>
      <c r="K61" s="37">
        <v>1</v>
      </c>
      <c r="L61" s="37">
        <v>0</v>
      </c>
      <c r="M61" s="102">
        <f t="shared" ref="M61:M63" si="199">SUM(J61:L61)</f>
        <v>3</v>
      </c>
      <c r="N61" s="143">
        <v>2</v>
      </c>
      <c r="O61" s="143">
        <v>1</v>
      </c>
      <c r="P61" s="143">
        <v>0</v>
      </c>
      <c r="Q61" s="102">
        <f t="shared" si="59"/>
        <v>3</v>
      </c>
      <c r="R61" s="143">
        <v>2</v>
      </c>
      <c r="S61" s="143">
        <v>1</v>
      </c>
      <c r="T61" s="143">
        <v>0</v>
      </c>
      <c r="U61" s="102">
        <f t="shared" si="60"/>
        <v>3</v>
      </c>
      <c r="V61" s="143"/>
      <c r="W61" s="143"/>
      <c r="X61" s="143"/>
      <c r="Y61" s="102">
        <f t="shared" si="61"/>
        <v>0</v>
      </c>
      <c r="Z61" s="143"/>
      <c r="AA61" s="143"/>
      <c r="AB61" s="143"/>
      <c r="AC61" s="102">
        <f t="shared" si="62"/>
        <v>0</v>
      </c>
      <c r="AD61" s="143"/>
      <c r="AE61" s="143"/>
      <c r="AF61" s="143"/>
      <c r="AG61" s="102">
        <f t="shared" si="63"/>
        <v>0</v>
      </c>
      <c r="AH61" s="143"/>
      <c r="AI61" s="143"/>
      <c r="AJ61" s="143"/>
      <c r="AK61" s="102">
        <f t="shared" si="64"/>
        <v>0</v>
      </c>
      <c r="AL61" s="143"/>
      <c r="AM61" s="143"/>
      <c r="AN61" s="143"/>
      <c r="AO61" s="102">
        <f t="shared" si="65"/>
        <v>0</v>
      </c>
      <c r="AP61" s="143"/>
      <c r="AQ61" s="143"/>
      <c r="AR61" s="143"/>
      <c r="AS61" s="102">
        <f t="shared" si="66"/>
        <v>0</v>
      </c>
      <c r="AT61" s="143"/>
      <c r="AU61" s="143"/>
      <c r="AV61" s="143"/>
      <c r="AW61" s="102">
        <f t="shared" si="67"/>
        <v>0</v>
      </c>
      <c r="AX61" s="143"/>
      <c r="AY61" s="143"/>
      <c r="AZ61" s="143"/>
      <c r="BA61" s="102">
        <f t="shared" si="68"/>
        <v>0</v>
      </c>
      <c r="BB61" s="143"/>
      <c r="BC61" s="143"/>
      <c r="BD61" s="143"/>
      <c r="BE61" s="102">
        <f t="shared" si="69"/>
        <v>0</v>
      </c>
      <c r="BF61" s="37">
        <f t="shared" ref="BF61:BF62" si="200">AVERAGE(J61,N61,R61,V61,Z61,AD61,AH61,AL61,AP61,AT61,AX61,BB61)</f>
        <v>2</v>
      </c>
      <c r="BG61" s="37">
        <f t="shared" si="196"/>
        <v>1</v>
      </c>
      <c r="BH61" s="37">
        <f t="shared" si="197"/>
        <v>0</v>
      </c>
      <c r="BI61" s="102">
        <f t="shared" si="198"/>
        <v>3</v>
      </c>
    </row>
    <row r="62" spans="1:61" ht="29.25" customHeight="1" x14ac:dyDescent="0.25">
      <c r="A62" s="362"/>
      <c r="B62" s="397"/>
      <c r="C62" s="362"/>
      <c r="D62" s="361"/>
      <c r="E62" s="384"/>
      <c r="F62" s="391"/>
      <c r="G62" s="419"/>
      <c r="H62" s="419" t="s">
        <v>60</v>
      </c>
      <c r="I62" s="20" t="s">
        <v>56</v>
      </c>
      <c r="J62" s="37">
        <v>21</v>
      </c>
      <c r="K62" s="37">
        <v>33</v>
      </c>
      <c r="L62" s="37">
        <v>0</v>
      </c>
      <c r="M62" s="102">
        <f t="shared" si="199"/>
        <v>54</v>
      </c>
      <c r="N62" s="143">
        <v>23</v>
      </c>
      <c r="O62" s="143">
        <v>31</v>
      </c>
      <c r="P62" s="143">
        <v>0</v>
      </c>
      <c r="Q62" s="102">
        <f t="shared" si="59"/>
        <v>54</v>
      </c>
      <c r="R62" s="143">
        <v>23</v>
      </c>
      <c r="S62" s="143">
        <v>30</v>
      </c>
      <c r="T62" s="143">
        <v>0</v>
      </c>
      <c r="U62" s="102">
        <f t="shared" si="60"/>
        <v>53</v>
      </c>
      <c r="V62" s="143"/>
      <c r="W62" s="143"/>
      <c r="X62" s="143"/>
      <c r="Y62" s="102">
        <f t="shared" si="61"/>
        <v>0</v>
      </c>
      <c r="Z62" s="143"/>
      <c r="AA62" s="143"/>
      <c r="AB62" s="143"/>
      <c r="AC62" s="102">
        <f t="shared" si="62"/>
        <v>0</v>
      </c>
      <c r="AD62" s="143"/>
      <c r="AE62" s="143"/>
      <c r="AF62" s="143"/>
      <c r="AG62" s="102">
        <f t="shared" si="63"/>
        <v>0</v>
      </c>
      <c r="AH62" s="143"/>
      <c r="AI62" s="143"/>
      <c r="AJ62" s="143"/>
      <c r="AK62" s="102">
        <f t="shared" si="64"/>
        <v>0</v>
      </c>
      <c r="AL62" s="143"/>
      <c r="AM62" s="143"/>
      <c r="AN62" s="143"/>
      <c r="AO62" s="102">
        <f t="shared" si="65"/>
        <v>0</v>
      </c>
      <c r="AP62" s="143"/>
      <c r="AQ62" s="143"/>
      <c r="AR62" s="143"/>
      <c r="AS62" s="102">
        <f t="shared" si="66"/>
        <v>0</v>
      </c>
      <c r="AT62" s="143"/>
      <c r="AU62" s="143"/>
      <c r="AV62" s="143"/>
      <c r="AW62" s="102">
        <f t="shared" si="67"/>
        <v>0</v>
      </c>
      <c r="AX62" s="143"/>
      <c r="AY62" s="143"/>
      <c r="AZ62" s="143"/>
      <c r="BA62" s="102">
        <f t="shared" si="68"/>
        <v>0</v>
      </c>
      <c r="BB62" s="143"/>
      <c r="BC62" s="143"/>
      <c r="BD62" s="143"/>
      <c r="BE62" s="102">
        <f t="shared" si="69"/>
        <v>0</v>
      </c>
      <c r="BF62" s="37">
        <f t="shared" si="200"/>
        <v>22.333333333333332</v>
      </c>
      <c r="BG62" s="37">
        <f t="shared" si="196"/>
        <v>31.333333333333332</v>
      </c>
      <c r="BH62" s="37">
        <f t="shared" si="197"/>
        <v>0</v>
      </c>
      <c r="BI62" s="102">
        <f t="shared" si="198"/>
        <v>53.666666666666664</v>
      </c>
    </row>
    <row r="63" spans="1:61" ht="29.25" customHeight="1" thickBot="1" x14ac:dyDescent="0.3">
      <c r="A63" s="362"/>
      <c r="B63" s="397"/>
      <c r="C63" s="362"/>
      <c r="D63" s="361"/>
      <c r="E63" s="385"/>
      <c r="F63" s="392"/>
      <c r="G63" s="420"/>
      <c r="H63" s="420"/>
      <c r="I63" s="32" t="s">
        <v>57</v>
      </c>
      <c r="J63" s="50">
        <v>0</v>
      </c>
      <c r="K63" s="50">
        <v>0</v>
      </c>
      <c r="L63" s="50">
        <v>0</v>
      </c>
      <c r="M63" s="105">
        <f t="shared" si="199"/>
        <v>0</v>
      </c>
      <c r="N63" s="144">
        <v>0</v>
      </c>
      <c r="O63" s="144">
        <v>0</v>
      </c>
      <c r="P63" s="144">
        <v>0</v>
      </c>
      <c r="Q63" s="105">
        <f t="shared" si="59"/>
        <v>0</v>
      </c>
      <c r="R63" s="144">
        <v>0</v>
      </c>
      <c r="S63" s="144">
        <v>0</v>
      </c>
      <c r="T63" s="144">
        <v>0</v>
      </c>
      <c r="U63" s="105">
        <f t="shared" si="60"/>
        <v>0</v>
      </c>
      <c r="V63" s="144"/>
      <c r="W63" s="144"/>
      <c r="X63" s="144"/>
      <c r="Y63" s="105">
        <f t="shared" si="61"/>
        <v>0</v>
      </c>
      <c r="Z63" s="144"/>
      <c r="AA63" s="144"/>
      <c r="AB63" s="144"/>
      <c r="AC63" s="105">
        <f t="shared" si="62"/>
        <v>0</v>
      </c>
      <c r="AD63" s="144"/>
      <c r="AE63" s="144"/>
      <c r="AF63" s="144"/>
      <c r="AG63" s="105">
        <f t="shared" si="63"/>
        <v>0</v>
      </c>
      <c r="AH63" s="144"/>
      <c r="AI63" s="144"/>
      <c r="AJ63" s="144"/>
      <c r="AK63" s="105">
        <f t="shared" si="64"/>
        <v>0</v>
      </c>
      <c r="AL63" s="144"/>
      <c r="AM63" s="144"/>
      <c r="AN63" s="144"/>
      <c r="AO63" s="105">
        <f t="shared" si="65"/>
        <v>0</v>
      </c>
      <c r="AP63" s="144"/>
      <c r="AQ63" s="144"/>
      <c r="AR63" s="144"/>
      <c r="AS63" s="105">
        <f t="shared" si="66"/>
        <v>0</v>
      </c>
      <c r="AT63" s="144"/>
      <c r="AU63" s="144"/>
      <c r="AV63" s="144"/>
      <c r="AW63" s="105">
        <f t="shared" si="67"/>
        <v>0</v>
      </c>
      <c r="AX63" s="144"/>
      <c r="AY63" s="144"/>
      <c r="AZ63" s="144"/>
      <c r="BA63" s="105">
        <f t="shared" si="68"/>
        <v>0</v>
      </c>
      <c r="BB63" s="144"/>
      <c r="BC63" s="144"/>
      <c r="BD63" s="144"/>
      <c r="BE63" s="105">
        <f t="shared" si="69"/>
        <v>0</v>
      </c>
      <c r="BF63" s="50">
        <f>AVERAGE(J63,N63,R63,V63,Z63,AD63,AH63,AL63,AP63,AT63,AX63,BB63)</f>
        <v>0</v>
      </c>
      <c r="BG63" s="50">
        <f t="shared" si="196"/>
        <v>0</v>
      </c>
      <c r="BH63" s="50">
        <f t="shared" si="197"/>
        <v>0</v>
      </c>
      <c r="BI63" s="105">
        <f t="shared" si="198"/>
        <v>0</v>
      </c>
    </row>
    <row r="64" spans="1:61" x14ac:dyDescent="0.25">
      <c r="Q64" s="181"/>
      <c r="AC64" s="181"/>
    </row>
    <row r="132" spans="13:61" x14ac:dyDescent="0.25">
      <c r="M132" s="217">
        <f>SUM(M20:M21)</f>
        <v>69</v>
      </c>
      <c r="Q132" s="217">
        <f>SUM(Q20:Q21)</f>
        <v>62</v>
      </c>
      <c r="U132" s="217">
        <f>SUM(U20:U21)</f>
        <v>67</v>
      </c>
      <c r="Y132" s="217">
        <f>SUM(Y20:Y21)</f>
        <v>0</v>
      </c>
      <c r="AC132" s="217">
        <f>SUM(AC20:AC21)</f>
        <v>0</v>
      </c>
      <c r="AG132" s="217">
        <f>SUM(AG20:AG21)</f>
        <v>0</v>
      </c>
      <c r="AK132" s="217">
        <f>SUM(AK20:AK21)</f>
        <v>0</v>
      </c>
      <c r="AO132" s="217">
        <f>SUM(AO20:AO21)</f>
        <v>0</v>
      </c>
      <c r="AS132" s="217">
        <f>SUM(AS20:AS21)</f>
        <v>0</v>
      </c>
      <c r="AW132" s="217">
        <f>SUM(AW20:AW21)</f>
        <v>0</v>
      </c>
      <c r="BA132" s="217">
        <f>SUM(BA20:BA21)</f>
        <v>0</v>
      </c>
      <c r="BE132" s="217">
        <f>SUM(BE20:BE21)</f>
        <v>0</v>
      </c>
      <c r="BI132" s="217">
        <f>SUM(BI20:BI21)</f>
        <v>66</v>
      </c>
    </row>
    <row r="133" spans="13:61" x14ac:dyDescent="0.25">
      <c r="M133" s="217">
        <f>SUM(M30:M31)</f>
        <v>0</v>
      </c>
      <c r="Q133" s="217">
        <f>SUM(Q30:Q31)</f>
        <v>551</v>
      </c>
      <c r="U133" s="217">
        <f>SUM(U30:U31)</f>
        <v>0</v>
      </c>
      <c r="Y133" s="217">
        <f>SUM(Y30:Y31)</f>
        <v>0</v>
      </c>
      <c r="AC133" s="217">
        <f>SUM(AC30:AC31)</f>
        <v>0</v>
      </c>
      <c r="AG133" s="217">
        <f>SUM(AG30:AG31)</f>
        <v>0</v>
      </c>
      <c r="AK133" s="217">
        <f>SUM(AK30:AK31)</f>
        <v>0</v>
      </c>
      <c r="AO133" s="217">
        <f>SUM(AO30:AO31)</f>
        <v>0</v>
      </c>
      <c r="AS133" s="217">
        <f>SUM(AS30:AS31)</f>
        <v>0</v>
      </c>
      <c r="AW133" s="217">
        <f>SUM(AW30:AW31)</f>
        <v>0</v>
      </c>
      <c r="BA133" s="217">
        <f>SUM(BA30:BA31)</f>
        <v>0</v>
      </c>
      <c r="BE133" s="217">
        <f>SUM(BE30:BE31)</f>
        <v>0</v>
      </c>
      <c r="BI133" s="217">
        <f>SUM(BI30:BI31)</f>
        <v>551</v>
      </c>
    </row>
    <row r="134" spans="13:61" x14ac:dyDescent="0.25">
      <c r="M134" s="217">
        <f>SUM(M40:M41)</f>
        <v>33</v>
      </c>
      <c r="Q134" s="217">
        <f>SUM(Q40:Q41)</f>
        <v>41</v>
      </c>
      <c r="U134" s="217">
        <f>SUM(U40:U41)</f>
        <v>47</v>
      </c>
      <c r="Y134" s="217">
        <f>SUM(Y40:Y41)</f>
        <v>0</v>
      </c>
      <c r="AC134" s="217">
        <f>SUM(AC40:AC41)</f>
        <v>0</v>
      </c>
      <c r="AG134" s="217">
        <f>SUM(AG40:AG41)</f>
        <v>0</v>
      </c>
      <c r="AK134" s="217">
        <f>SUM(AK40:AK41)</f>
        <v>0</v>
      </c>
      <c r="AO134" s="217">
        <f>SUM(AO40:AO41)</f>
        <v>0</v>
      </c>
      <c r="AS134" s="217">
        <f>SUM(AS40:AS41)</f>
        <v>0</v>
      </c>
      <c r="AW134" s="217">
        <f>SUM(AW40:AW41)</f>
        <v>0</v>
      </c>
      <c r="BA134" s="217">
        <f>SUM(BA40:BA41)</f>
        <v>0</v>
      </c>
      <c r="BE134" s="217">
        <f>SUM(BE40:BE41)</f>
        <v>0</v>
      </c>
      <c r="BI134" s="217">
        <f>SUM(BI40:BI41)</f>
        <v>121</v>
      </c>
    </row>
    <row r="135" spans="13:61" x14ac:dyDescent="0.25">
      <c r="M135" s="217">
        <f>SUM(M50:M51)</f>
        <v>24</v>
      </c>
      <c r="Q135" s="217">
        <f>SUM(Q50:Q51)</f>
        <v>36</v>
      </c>
      <c r="U135" s="217">
        <f>SUM(U50:U51)</f>
        <v>38</v>
      </c>
      <c r="Y135" s="217">
        <f>SUM(Y50:Y51)</f>
        <v>0</v>
      </c>
      <c r="AC135" s="217">
        <f>SUM(AC50:AC51)</f>
        <v>0</v>
      </c>
      <c r="AG135" s="217">
        <f>SUM(AG50:AG51)</f>
        <v>0</v>
      </c>
      <c r="AK135" s="217">
        <f>SUM(AK50:AK51)</f>
        <v>0</v>
      </c>
      <c r="AO135" s="217">
        <f>SUM(AO50:AO51)</f>
        <v>0</v>
      </c>
      <c r="AS135" s="217">
        <f>SUM(AS50:AS51)</f>
        <v>0</v>
      </c>
      <c r="AW135" s="217">
        <f>SUM(AW50:AW51)</f>
        <v>0</v>
      </c>
      <c r="BA135" s="217">
        <f>SUM(BA50:BA51)</f>
        <v>0</v>
      </c>
      <c r="BE135" s="217">
        <f>SUM(BE50:BE51)</f>
        <v>0</v>
      </c>
      <c r="BI135" s="217">
        <f>SUM(BI50:BI51)</f>
        <v>32.666666666666664</v>
      </c>
    </row>
    <row r="136" spans="13:61" x14ac:dyDescent="0.25">
      <c r="M136" s="217">
        <f>SUM(M60:M61)</f>
        <v>54</v>
      </c>
      <c r="Q136" s="217">
        <f>SUM(Q60:Q61)</f>
        <v>54</v>
      </c>
      <c r="U136" s="217">
        <f>SUM(U60:U61)</f>
        <v>53</v>
      </c>
      <c r="Y136" s="217">
        <f>SUM(Y60:Y61)</f>
        <v>0</v>
      </c>
      <c r="AC136" s="217">
        <f>SUM(AC60:AC61)</f>
        <v>0</v>
      </c>
      <c r="AG136" s="217">
        <f>SUM(AG60:AG61)</f>
        <v>0</v>
      </c>
      <c r="AK136" s="217">
        <f>SUM(AK60:AK61)</f>
        <v>0</v>
      </c>
      <c r="AO136" s="217">
        <f>SUM(AO60:AO61)</f>
        <v>0</v>
      </c>
      <c r="AS136" s="217">
        <f>SUM(AS60:AS61)</f>
        <v>0</v>
      </c>
      <c r="AW136" s="217">
        <f>SUM(AW60:AW61)</f>
        <v>0</v>
      </c>
      <c r="BA136" s="217">
        <f>SUM(BA60:BA61)</f>
        <v>0</v>
      </c>
      <c r="BE136" s="217">
        <f>SUM(BE60:BE61)</f>
        <v>0</v>
      </c>
      <c r="BI136" s="217">
        <f>SUM(BI60:BI61)</f>
        <v>53.666666666666664</v>
      </c>
    </row>
  </sheetData>
  <sheetProtection password="D19B" sheet="1" objects="1" scenarios="1" formatCells="0" formatColumns="0" formatRows="0"/>
  <protectedRanges>
    <protectedRange sqref="V14:X18 V20:X28 V30:X38 V40:X48 V50:X58 V60:X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2" priority="66" operator="notEqual">
      <formula>$M$132</formula>
    </cfRule>
  </conditionalFormatting>
  <conditionalFormatting sqref="M29">
    <cfRule type="cellIs" dxfId="201" priority="65" operator="notEqual">
      <formula>$M$133</formula>
    </cfRule>
  </conditionalFormatting>
  <conditionalFormatting sqref="M39">
    <cfRule type="cellIs" dxfId="200" priority="64" operator="notEqual">
      <formula>$M$134</formula>
    </cfRule>
  </conditionalFormatting>
  <conditionalFormatting sqref="M49">
    <cfRule type="cellIs" dxfId="199" priority="63" operator="notEqual">
      <formula>$M$135</formula>
    </cfRule>
  </conditionalFormatting>
  <conditionalFormatting sqref="M59">
    <cfRule type="cellIs" dxfId="198" priority="62" operator="notEqual">
      <formula>$M$136</formula>
    </cfRule>
  </conditionalFormatting>
  <conditionalFormatting sqref="Q19">
    <cfRule type="cellIs" dxfId="197" priority="61" operator="notEqual">
      <formula>$Q$132</formula>
    </cfRule>
  </conditionalFormatting>
  <conditionalFormatting sqref="Q29">
    <cfRule type="cellIs" dxfId="196" priority="60" operator="notEqual">
      <formula>$Q$133</formula>
    </cfRule>
  </conditionalFormatting>
  <conditionalFormatting sqref="Q39">
    <cfRule type="cellIs" dxfId="195" priority="59" operator="notEqual">
      <formula>$Q$134</formula>
    </cfRule>
  </conditionalFormatting>
  <conditionalFormatting sqref="Q49">
    <cfRule type="cellIs" dxfId="194" priority="58" operator="notEqual">
      <formula>$Q$135</formula>
    </cfRule>
  </conditionalFormatting>
  <conditionalFormatting sqref="Q59">
    <cfRule type="cellIs" dxfId="193" priority="57" operator="notEqual">
      <formula>$Q$136</formula>
    </cfRule>
  </conditionalFormatting>
  <conditionalFormatting sqref="U19">
    <cfRule type="cellIs" dxfId="192" priority="56" operator="notEqual">
      <formula>$U$132</formula>
    </cfRule>
  </conditionalFormatting>
  <conditionalFormatting sqref="U29">
    <cfRule type="cellIs" dxfId="191" priority="55" operator="notEqual">
      <formula>$U$133</formula>
    </cfRule>
  </conditionalFormatting>
  <conditionalFormatting sqref="U39">
    <cfRule type="cellIs" dxfId="190" priority="54" operator="notEqual">
      <formula>$U$134</formula>
    </cfRule>
  </conditionalFormatting>
  <conditionalFormatting sqref="U49">
    <cfRule type="cellIs" dxfId="189" priority="53" operator="notEqual">
      <formula>$U$135</formula>
    </cfRule>
  </conditionalFormatting>
  <conditionalFormatting sqref="U59">
    <cfRule type="cellIs" dxfId="188" priority="52" operator="notEqual">
      <formula>$U$136</formula>
    </cfRule>
  </conditionalFormatting>
  <conditionalFormatting sqref="Y19">
    <cfRule type="cellIs" dxfId="187" priority="51" operator="notEqual">
      <formula>$Y$132</formula>
    </cfRule>
  </conditionalFormatting>
  <conditionalFormatting sqref="Y29">
    <cfRule type="cellIs" dxfId="186" priority="50" operator="notEqual">
      <formula>$Y$133</formula>
    </cfRule>
  </conditionalFormatting>
  <conditionalFormatting sqref="Y39">
    <cfRule type="cellIs" dxfId="185" priority="49" operator="notEqual">
      <formula>$Y$134</formula>
    </cfRule>
  </conditionalFormatting>
  <conditionalFormatting sqref="Y49">
    <cfRule type="cellIs" dxfId="184" priority="48" operator="notEqual">
      <formula>$Y$135</formula>
    </cfRule>
  </conditionalFormatting>
  <conditionalFormatting sqref="Y59">
    <cfRule type="cellIs" dxfId="183" priority="47" operator="notEqual">
      <formula>$Y$136</formula>
    </cfRule>
  </conditionalFormatting>
  <conditionalFormatting sqref="AC19">
    <cfRule type="cellIs" dxfId="182" priority="46" operator="notEqual">
      <formula>$AC$132</formula>
    </cfRule>
  </conditionalFormatting>
  <conditionalFormatting sqref="AC29">
    <cfRule type="cellIs" dxfId="181" priority="45" operator="notEqual">
      <formula>$AC$133</formula>
    </cfRule>
  </conditionalFormatting>
  <conditionalFormatting sqref="AC39">
    <cfRule type="cellIs" dxfId="180" priority="44" operator="notEqual">
      <formula>$AC$134</formula>
    </cfRule>
  </conditionalFormatting>
  <conditionalFormatting sqref="AC49">
    <cfRule type="cellIs" dxfId="179" priority="43" operator="notEqual">
      <formula>$AC$135</formula>
    </cfRule>
  </conditionalFormatting>
  <conditionalFormatting sqref="AC59">
    <cfRule type="cellIs" dxfId="178" priority="42" operator="notEqual">
      <formula>$AC$136</formula>
    </cfRule>
  </conditionalFormatting>
  <conditionalFormatting sqref="AG19">
    <cfRule type="cellIs" dxfId="177" priority="41" operator="notEqual">
      <formula>$AG$132</formula>
    </cfRule>
  </conditionalFormatting>
  <conditionalFormatting sqref="AG29">
    <cfRule type="cellIs" dxfId="176" priority="40" operator="notEqual">
      <formula>$AG$133</formula>
    </cfRule>
  </conditionalFormatting>
  <conditionalFormatting sqref="AG39">
    <cfRule type="cellIs" dxfId="175" priority="39" operator="notEqual">
      <formula>$AG$134</formula>
    </cfRule>
  </conditionalFormatting>
  <conditionalFormatting sqref="AG49">
    <cfRule type="cellIs" dxfId="174" priority="38" operator="notEqual">
      <formula>$AG$135</formula>
    </cfRule>
  </conditionalFormatting>
  <conditionalFormatting sqref="AG59">
    <cfRule type="cellIs" dxfId="173" priority="37" operator="notEqual">
      <formula>$AG$136</formula>
    </cfRule>
  </conditionalFormatting>
  <conditionalFormatting sqref="AK19">
    <cfRule type="cellIs" dxfId="172" priority="36" operator="notEqual">
      <formula>$AK$132</formula>
    </cfRule>
  </conditionalFormatting>
  <conditionalFormatting sqref="AK29">
    <cfRule type="cellIs" dxfId="171" priority="35" operator="notEqual">
      <formula>$AK$133</formula>
    </cfRule>
  </conditionalFormatting>
  <conditionalFormatting sqref="AK39">
    <cfRule type="cellIs" dxfId="170" priority="34" operator="notEqual">
      <formula>$AK$134</formula>
    </cfRule>
  </conditionalFormatting>
  <conditionalFormatting sqref="AK49">
    <cfRule type="cellIs" dxfId="169" priority="33" operator="notEqual">
      <formula>$AK$135</formula>
    </cfRule>
  </conditionalFormatting>
  <conditionalFormatting sqref="AK59">
    <cfRule type="cellIs" dxfId="168" priority="32" operator="notEqual">
      <formula>$AK$136</formula>
    </cfRule>
  </conditionalFormatting>
  <conditionalFormatting sqref="AO19">
    <cfRule type="cellIs" dxfId="167" priority="31" operator="notEqual">
      <formula>$AO$132</formula>
    </cfRule>
  </conditionalFormatting>
  <conditionalFormatting sqref="AO29">
    <cfRule type="cellIs" dxfId="166" priority="30" operator="notEqual">
      <formula>$AO$133</formula>
    </cfRule>
  </conditionalFormatting>
  <conditionalFormatting sqref="AO39">
    <cfRule type="cellIs" dxfId="165" priority="29" operator="notEqual">
      <formula>$AO$134</formula>
    </cfRule>
  </conditionalFormatting>
  <conditionalFormatting sqref="AO49">
    <cfRule type="cellIs" dxfId="164" priority="28" operator="notEqual">
      <formula>$AO$135</formula>
    </cfRule>
  </conditionalFormatting>
  <conditionalFormatting sqref="AO59">
    <cfRule type="cellIs" dxfId="163" priority="27" operator="notEqual">
      <formula>$AO$136</formula>
    </cfRule>
  </conditionalFormatting>
  <conditionalFormatting sqref="AS19">
    <cfRule type="cellIs" dxfId="162" priority="26" operator="notEqual">
      <formula>$AS$132</formula>
    </cfRule>
  </conditionalFormatting>
  <conditionalFormatting sqref="AS29">
    <cfRule type="cellIs" dxfId="161" priority="25" operator="notEqual">
      <formula>$AS$133</formula>
    </cfRule>
  </conditionalFormatting>
  <conditionalFormatting sqref="AS39">
    <cfRule type="cellIs" dxfId="160" priority="24" operator="notEqual">
      <formula>$AS$134</formula>
    </cfRule>
  </conditionalFormatting>
  <conditionalFormatting sqref="AS49">
    <cfRule type="cellIs" dxfId="159" priority="23" operator="notEqual">
      <formula>$AS$135</formula>
    </cfRule>
  </conditionalFormatting>
  <conditionalFormatting sqref="AS59">
    <cfRule type="cellIs" dxfId="158" priority="22" operator="notEqual">
      <formula>$AS$136</formula>
    </cfRule>
  </conditionalFormatting>
  <conditionalFormatting sqref="AW19">
    <cfRule type="cellIs" dxfId="157" priority="21" operator="notEqual">
      <formula>$AW$132</formula>
    </cfRule>
  </conditionalFormatting>
  <conditionalFormatting sqref="AW29">
    <cfRule type="cellIs" dxfId="156" priority="20" operator="notEqual">
      <formula>$AW$133</formula>
    </cfRule>
  </conditionalFormatting>
  <conditionalFormatting sqref="AW39">
    <cfRule type="cellIs" dxfId="155" priority="19" operator="notEqual">
      <formula>$AW$134</formula>
    </cfRule>
  </conditionalFormatting>
  <conditionalFormatting sqref="AW49">
    <cfRule type="cellIs" dxfId="154" priority="18" operator="notEqual">
      <formula>$AW$135</formula>
    </cfRule>
  </conditionalFormatting>
  <conditionalFormatting sqref="AW59">
    <cfRule type="cellIs" dxfId="153" priority="17" operator="notEqual">
      <formula>$AW$136</formula>
    </cfRule>
  </conditionalFormatting>
  <conditionalFormatting sqref="BA19">
    <cfRule type="cellIs" dxfId="152" priority="16" operator="notEqual">
      <formula>$BA$132</formula>
    </cfRule>
  </conditionalFormatting>
  <conditionalFormatting sqref="BA29">
    <cfRule type="cellIs" dxfId="151" priority="15" operator="notEqual">
      <formula>$BA$133</formula>
    </cfRule>
  </conditionalFormatting>
  <conditionalFormatting sqref="BA39">
    <cfRule type="cellIs" dxfId="150" priority="14" operator="notEqual">
      <formula>$BA$134</formula>
    </cfRule>
  </conditionalFormatting>
  <conditionalFormatting sqref="BA49">
    <cfRule type="cellIs" dxfId="149" priority="13" operator="notEqual">
      <formula>$BA$135</formula>
    </cfRule>
  </conditionalFormatting>
  <conditionalFormatting sqref="BA59">
    <cfRule type="cellIs" dxfId="148" priority="12" operator="notEqual">
      <formula>$BA$136</formula>
    </cfRule>
  </conditionalFormatting>
  <conditionalFormatting sqref="BE19">
    <cfRule type="cellIs" dxfId="147" priority="11" operator="notEqual">
      <formula>$BE$132</formula>
    </cfRule>
  </conditionalFormatting>
  <conditionalFormatting sqref="BE29">
    <cfRule type="cellIs" dxfId="146" priority="10" operator="notEqual">
      <formula>$BE$133</formula>
    </cfRule>
  </conditionalFormatting>
  <conditionalFormatting sqref="BE39">
    <cfRule type="cellIs" dxfId="145" priority="9" operator="notEqual">
      <formula>$BE$134</formula>
    </cfRule>
  </conditionalFormatting>
  <conditionalFormatting sqref="BE49">
    <cfRule type="cellIs" dxfId="144" priority="8" operator="notEqual">
      <formula>$BE$135</formula>
    </cfRule>
  </conditionalFormatting>
  <conditionalFormatting sqref="BE59">
    <cfRule type="cellIs" dxfId="143" priority="7" operator="notEqual">
      <formula>$BE$136</formula>
    </cfRule>
  </conditionalFormatting>
  <conditionalFormatting sqref="BI19">
    <cfRule type="cellIs" dxfId="142" priority="6" operator="notEqual">
      <formula>$BI$132</formula>
    </cfRule>
  </conditionalFormatting>
  <conditionalFormatting sqref="BI39">
    <cfRule type="cellIs" dxfId="141" priority="4" operator="notEqual">
      <formula>$BI$134</formula>
    </cfRule>
  </conditionalFormatting>
  <conditionalFormatting sqref="BI49">
    <cfRule type="cellIs" dxfId="140" priority="3" operator="notEqual">
      <formula>$BI$135</formula>
    </cfRule>
  </conditionalFormatting>
  <conditionalFormatting sqref="BI59">
    <cfRule type="cellIs" dxfId="139" priority="2" operator="notEqual">
      <formula>$BI$136</formula>
    </cfRule>
  </conditionalFormatting>
  <conditionalFormatting sqref="BI29">
    <cfRule type="cellIs" dxfId="138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416"/>
  <sheetViews>
    <sheetView topLeftCell="A106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422" t="s">
        <v>45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x14ac:dyDescent="0.2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3" x14ac:dyDescent="0.25">
      <c r="F3" s="222"/>
      <c r="G3" s="223"/>
      <c r="H3" s="222"/>
    </row>
    <row r="4" spans="1:13" x14ac:dyDescent="0.25">
      <c r="F4" s="222"/>
      <c r="G4" s="223"/>
      <c r="H4" s="222"/>
    </row>
    <row r="5" spans="1:13" x14ac:dyDescent="0.25">
      <c r="F5" s="222"/>
      <c r="G5" s="223"/>
      <c r="H5" s="222"/>
    </row>
    <row r="6" spans="1:13" x14ac:dyDescent="0.25">
      <c r="F6" s="222"/>
      <c r="G6" s="223"/>
      <c r="H6" s="222"/>
    </row>
    <row r="7" spans="1:13" x14ac:dyDescent="0.25">
      <c r="F7" s="222"/>
      <c r="G7" s="223"/>
      <c r="H7" s="222"/>
    </row>
    <row r="8" spans="1:13" x14ac:dyDescent="0.25">
      <c r="F8" s="222"/>
      <c r="G8" s="223"/>
      <c r="H8" s="222"/>
    </row>
    <row r="9" spans="1:13" x14ac:dyDescent="0.25">
      <c r="F9" s="222"/>
      <c r="G9" s="223"/>
      <c r="H9" s="222"/>
    </row>
    <row r="10" spans="1:13" x14ac:dyDescent="0.25">
      <c r="F10" s="222"/>
      <c r="G10" s="223"/>
      <c r="H10" s="222"/>
    </row>
    <row r="11" spans="1:13" x14ac:dyDescent="0.25">
      <c r="F11" s="222"/>
      <c r="G11" s="222"/>
      <c r="H11" s="222"/>
    </row>
    <row r="12" spans="1:13" x14ac:dyDescent="0.25">
      <c r="F12" s="222"/>
      <c r="G12" s="222"/>
      <c r="H12" s="222"/>
    </row>
    <row r="13" spans="1:13" x14ac:dyDescent="0.25">
      <c r="F13" s="222"/>
      <c r="G13" s="222"/>
      <c r="H13" s="222"/>
    </row>
    <row r="39" spans="10:10" x14ac:dyDescent="0.25">
      <c r="J39" s="217">
        <f>(DISCAPACIDAD!BI19-(DISCAPACIDAD!BI22+DISCAPACIDAD!BI23))</f>
        <v>2</v>
      </c>
    </row>
    <row r="40" spans="10:10" x14ac:dyDescent="0.25">
      <c r="J40" s="217">
        <f>SUM(DISCAPACIDAD!BF22:BH22)</f>
        <v>64</v>
      </c>
    </row>
    <row r="41" spans="10:10" x14ac:dyDescent="0.25">
      <c r="J41" s="217">
        <f>SUM(DISCAPACIDAD!BF23:BH23)</f>
        <v>0</v>
      </c>
    </row>
    <row r="71" spans="1:13" x14ac:dyDescent="0.2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</row>
    <row r="72" spans="1:13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3" x14ac:dyDescent="0.2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</row>
    <row r="74" spans="1:13" x14ac:dyDescent="0.2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90" spans="1:13" x14ac:dyDescent="0.25">
      <c r="A90" s="351" t="s">
        <v>46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</row>
    <row r="91" spans="1:13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</row>
    <row r="131" spans="9:9" x14ac:dyDescent="0.25">
      <c r="I131" s="217">
        <f>(DISCAPACIDAD!BI29-I132)</f>
        <v>67</v>
      </c>
    </row>
    <row r="132" spans="9:9" x14ac:dyDescent="0.25">
      <c r="I132" s="217">
        <f>SUM(DISCAPACIDAD!BF32:BH32)</f>
        <v>484</v>
      </c>
    </row>
    <row r="148" spans="2:2" x14ac:dyDescent="0.25">
      <c r="B148" s="217">
        <f>(DISCAPACIDAD!BI29-B149)</f>
        <v>441</v>
      </c>
    </row>
    <row r="149" spans="2:2" x14ac:dyDescent="0.25">
      <c r="B149" s="217">
        <f>SUM(DISCAPACIDAD!BF33:BH33)</f>
        <v>110</v>
      </c>
    </row>
    <row r="179" spans="1:13" x14ac:dyDescent="0.25">
      <c r="A179" s="351" t="s">
        <v>47</v>
      </c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</row>
    <row r="180" spans="1:13" x14ac:dyDescent="0.25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</row>
    <row r="218" spans="10:10" x14ac:dyDescent="0.25">
      <c r="J218" s="217">
        <f>(DISCAPACIDAD!BI39-DISCAPACIDAD!BI42)</f>
        <v>15</v>
      </c>
    </row>
    <row r="219" spans="10:10" x14ac:dyDescent="0.25">
      <c r="J219" s="217">
        <f>SUM(DISCAPACIDAD!BF42:BH42)</f>
        <v>106</v>
      </c>
    </row>
    <row r="235" spans="2:2" x14ac:dyDescent="0.25">
      <c r="B235" s="217">
        <f>(DISCAPACIDAD!BI39-DISCAPACIDAD!BI43)</f>
        <v>91</v>
      </c>
    </row>
    <row r="236" spans="2:2" x14ac:dyDescent="0.25">
      <c r="B236" s="217">
        <f>SUM(DISCAPACIDAD!BF43:BH43)</f>
        <v>30</v>
      </c>
    </row>
    <row r="268" spans="1:13" x14ac:dyDescent="0.25">
      <c r="A268" s="351" t="s">
        <v>94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</row>
    <row r="269" spans="1:13" x14ac:dyDescent="0.25">
      <c r="A269" s="351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</row>
    <row r="307" spans="10:10" x14ac:dyDescent="0.25">
      <c r="J307" s="217">
        <f>(DISCAPACIDAD!BI49-DISCAPACIDAD!BI52)</f>
        <v>32.666666666666664</v>
      </c>
    </row>
    <row r="308" spans="10:10" x14ac:dyDescent="0.25">
      <c r="J308" s="217">
        <f>SUM(DISCAPACIDAD!BF52:BH52)</f>
        <v>0</v>
      </c>
    </row>
    <row r="324" spans="3:3" x14ac:dyDescent="0.25">
      <c r="C324" s="217">
        <f>(DISCAPACIDAD!BI49-DISCAPACIDAD!BI53)</f>
        <v>32.666666666666664</v>
      </c>
    </row>
    <row r="325" spans="3:3" x14ac:dyDescent="0.25">
      <c r="C325" s="217">
        <f>SUM(DISCAPACIDAD!BF53:BH53)</f>
        <v>0</v>
      </c>
    </row>
    <row r="357" spans="1:13" x14ac:dyDescent="0.25">
      <c r="A357" s="351" t="s">
        <v>61</v>
      </c>
      <c r="B357" s="351"/>
      <c r="C357" s="351"/>
      <c r="D357" s="351"/>
      <c r="E357" s="351"/>
      <c r="F357" s="351"/>
      <c r="G357" s="351"/>
      <c r="H357" s="351"/>
      <c r="I357" s="351"/>
      <c r="J357" s="351"/>
      <c r="K357" s="351"/>
      <c r="L357" s="351"/>
      <c r="M357" s="351"/>
    </row>
    <row r="358" spans="1:13" x14ac:dyDescent="0.25">
      <c r="A358" s="351"/>
      <c r="B358" s="351"/>
      <c r="C358" s="351"/>
      <c r="D358" s="351"/>
      <c r="E358" s="351"/>
      <c r="F358" s="351"/>
      <c r="G358" s="351"/>
      <c r="H358" s="351"/>
      <c r="I358" s="351"/>
      <c r="J358" s="351"/>
      <c r="K358" s="351"/>
      <c r="L358" s="351"/>
      <c r="M358" s="351"/>
    </row>
    <row r="413" spans="3:10" x14ac:dyDescent="0.25">
      <c r="C413" s="217">
        <f>(DISCAPACIDAD!BI59-DISCAPACIDAD!BI62)</f>
        <v>0</v>
      </c>
    </row>
    <row r="414" spans="3:10" x14ac:dyDescent="0.25">
      <c r="C414" s="217">
        <f>SUM(DISCAPACIDAD!BF62:BH62)</f>
        <v>53.666666666666664</v>
      </c>
    </row>
    <row r="415" spans="3:10" x14ac:dyDescent="0.25">
      <c r="J415" s="217">
        <f>(DISCAPACIDAD!BI59-DISCAPACIDAD!BI63)</f>
        <v>53.666666666666664</v>
      </c>
    </row>
    <row r="416" spans="3:10" x14ac:dyDescent="0.25">
      <c r="J416" s="217">
        <f>SUM(DISCAPACIDAD!BF63:BH63)</f>
        <v>0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112"/>
  <sheetViews>
    <sheetView topLeftCell="B1" zoomScale="70" zoomScaleNormal="70" workbookViewId="0">
      <selection activeCell="F24" sqref="F24:F3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4" t="s">
        <v>4</v>
      </c>
      <c r="B7" s="354" t="s">
        <v>5</v>
      </c>
      <c r="C7" s="355"/>
      <c r="D7" s="5" t="s">
        <v>6</v>
      </c>
      <c r="E7" s="3"/>
    </row>
    <row r="8" spans="1:61" ht="15.75" thickBot="1" x14ac:dyDescent="0.3">
      <c r="A8" s="8" t="s">
        <v>7</v>
      </c>
      <c r="B8" s="352" t="s">
        <v>90</v>
      </c>
      <c r="C8" s="353"/>
      <c r="D8" s="9" t="s">
        <v>92</v>
      </c>
    </row>
    <row r="9" spans="1:61" x14ac:dyDescent="0.25"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</row>
    <row r="10" spans="1:61" ht="30.75" customHeight="1" thickBot="1" x14ac:dyDescent="0.3">
      <c r="A10" s="429" t="s">
        <v>8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</row>
    <row r="11" spans="1:61" ht="27" thickBot="1" x14ac:dyDescent="0.3">
      <c r="A11" s="328" t="s">
        <v>9</v>
      </c>
      <c r="B11" s="328" t="s">
        <v>10</v>
      </c>
      <c r="C11" s="328" t="s">
        <v>11</v>
      </c>
      <c r="D11" s="328" t="s">
        <v>12</v>
      </c>
      <c r="E11" s="328" t="s">
        <v>13</v>
      </c>
      <c r="F11" s="328" t="s">
        <v>14</v>
      </c>
      <c r="G11" s="328" t="s">
        <v>27</v>
      </c>
      <c r="H11" s="328" t="s">
        <v>39</v>
      </c>
      <c r="I11" s="328" t="s">
        <v>40</v>
      </c>
      <c r="J11" s="326" t="s">
        <v>19</v>
      </c>
      <c r="K11" s="326"/>
      <c r="L11" s="326"/>
      <c r="M11" s="430"/>
      <c r="N11" s="426" t="s">
        <v>20</v>
      </c>
      <c r="O11" s="427"/>
      <c r="P11" s="427"/>
      <c r="Q11" s="428"/>
      <c r="R11" s="426" t="s">
        <v>21</v>
      </c>
      <c r="S11" s="427"/>
      <c r="T11" s="427"/>
      <c r="U11" s="428"/>
      <c r="V11" s="426" t="s">
        <v>22</v>
      </c>
      <c r="W11" s="427"/>
      <c r="X11" s="427"/>
      <c r="Y11" s="428"/>
      <c r="Z11" s="426" t="s">
        <v>23</v>
      </c>
      <c r="AA11" s="427"/>
      <c r="AB11" s="427"/>
      <c r="AC11" s="428"/>
      <c r="AD11" s="426" t="s">
        <v>24</v>
      </c>
      <c r="AE11" s="427"/>
      <c r="AF11" s="427"/>
      <c r="AG11" s="428"/>
      <c r="AH11" s="426" t="s">
        <v>25</v>
      </c>
      <c r="AI11" s="427"/>
      <c r="AJ11" s="427"/>
      <c r="AK11" s="428"/>
      <c r="AL11" s="426" t="s">
        <v>26</v>
      </c>
      <c r="AM11" s="427"/>
      <c r="AN11" s="427"/>
      <c r="AO11" s="428"/>
      <c r="AP11" s="426" t="s">
        <v>15</v>
      </c>
      <c r="AQ11" s="427"/>
      <c r="AR11" s="427"/>
      <c r="AS11" s="428"/>
      <c r="AT11" s="426" t="s">
        <v>16</v>
      </c>
      <c r="AU11" s="427"/>
      <c r="AV11" s="427"/>
      <c r="AW11" s="428"/>
      <c r="AX11" s="426" t="s">
        <v>17</v>
      </c>
      <c r="AY11" s="427"/>
      <c r="AZ11" s="427"/>
      <c r="BA11" s="428"/>
      <c r="BB11" s="426" t="s">
        <v>18</v>
      </c>
      <c r="BC11" s="427"/>
      <c r="BD11" s="427"/>
      <c r="BE11" s="428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5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29.25" customHeight="1" x14ac:dyDescent="0.25">
      <c r="A14" s="433" t="s">
        <v>115</v>
      </c>
      <c r="B14" s="431">
        <v>15222</v>
      </c>
      <c r="C14" s="439" t="s">
        <v>116</v>
      </c>
      <c r="D14" s="423" t="s">
        <v>117</v>
      </c>
      <c r="E14" s="436" t="s">
        <v>135</v>
      </c>
      <c r="F14" s="344" t="s">
        <v>143</v>
      </c>
      <c r="G14" s="347" t="s">
        <v>82</v>
      </c>
      <c r="H14" s="347" t="s">
        <v>58</v>
      </c>
      <c r="I14" s="17" t="s">
        <v>48</v>
      </c>
      <c r="J14" s="145">
        <v>82</v>
      </c>
      <c r="K14" s="145">
        <v>133</v>
      </c>
      <c r="L14" s="145">
        <v>0</v>
      </c>
      <c r="M14" s="104">
        <f>SUM(J14:L14)</f>
        <v>215</v>
      </c>
      <c r="N14" s="148">
        <v>64</v>
      </c>
      <c r="O14" s="145">
        <v>123</v>
      </c>
      <c r="P14" s="149">
        <v>0</v>
      </c>
      <c r="Q14" s="104">
        <f>SUM(N14:P14)</f>
        <v>187</v>
      </c>
      <c r="R14" s="149">
        <v>82</v>
      </c>
      <c r="S14" s="145">
        <v>121</v>
      </c>
      <c r="T14" s="145">
        <v>0</v>
      </c>
      <c r="U14" s="104">
        <f>SUM(R14:T14)</f>
        <v>203</v>
      </c>
      <c r="V14" s="71"/>
      <c r="W14" s="71"/>
      <c r="X14" s="145"/>
      <c r="Y14" s="104">
        <f>SUM(V14:X14)</f>
        <v>0</v>
      </c>
      <c r="Z14" s="71"/>
      <c r="AA14" s="71"/>
      <c r="AB14" s="71"/>
      <c r="AC14" s="104">
        <f>SUM(Z14:AB14)</f>
        <v>0</v>
      </c>
      <c r="AD14" s="71"/>
      <c r="AE14" s="71"/>
      <c r="AF14" s="71"/>
      <c r="AG14" s="104">
        <f>SUM(AD14:AF14)</f>
        <v>0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51">
        <f>AVERAGE(J14,N14,R14,V14,Z14,AD14,AH14,AL14,AP14,AT14,AX14,BB14)</f>
        <v>76</v>
      </c>
      <c r="BG14" s="51">
        <f>AVERAGE(K14,O14,S14,W14,AA14,AE14,AI14,AM14,AQ14,AU14,AY14,BC14)</f>
        <v>125.66666666666667</v>
      </c>
      <c r="BH14" s="51">
        <f>AVERAGE(L14,P14,T14,X14,AB14,AF14,AJ14,AN14,AR14,AV14,AZ14,BD14)</f>
        <v>0</v>
      </c>
      <c r="BI14" s="174">
        <f t="shared" ref="BI14:BI23" si="0">SUM(BF14:BH14)</f>
        <v>201.66666666666669</v>
      </c>
    </row>
    <row r="15" spans="1:61" ht="29.25" customHeight="1" x14ac:dyDescent="0.25">
      <c r="A15" s="434"/>
      <c r="B15" s="363"/>
      <c r="C15" s="362"/>
      <c r="D15" s="424"/>
      <c r="E15" s="437"/>
      <c r="F15" s="345"/>
      <c r="G15" s="348"/>
      <c r="H15" s="348"/>
      <c r="I15" s="18" t="s">
        <v>49</v>
      </c>
      <c r="J15" s="54">
        <v>25</v>
      </c>
      <c r="K15" s="54">
        <v>19</v>
      </c>
      <c r="L15" s="54">
        <v>0</v>
      </c>
      <c r="M15" s="102">
        <f t="shared" ref="M15:M18" si="1">SUM(J15:L15)</f>
        <v>44</v>
      </c>
      <c r="N15" s="150">
        <v>29</v>
      </c>
      <c r="O15" s="54">
        <v>26</v>
      </c>
      <c r="P15" s="151">
        <v>0</v>
      </c>
      <c r="Q15" s="102">
        <f t="shared" ref="Q15:Q18" si="2">SUM(N15:P15)</f>
        <v>55</v>
      </c>
      <c r="R15" s="151">
        <v>25</v>
      </c>
      <c r="S15" s="54">
        <v>46</v>
      </c>
      <c r="T15" s="154">
        <v>0</v>
      </c>
      <c r="U15" s="102">
        <f t="shared" ref="U15:U18" si="3">SUM(R15:T15)</f>
        <v>71</v>
      </c>
      <c r="V15" s="72"/>
      <c r="W15" s="72"/>
      <c r="X15" s="154"/>
      <c r="Y15" s="102">
        <f t="shared" ref="Y15:Y18" si="4">SUM(V15:X15)</f>
        <v>0</v>
      </c>
      <c r="Z15" s="72"/>
      <c r="AA15" s="72"/>
      <c r="AB15" s="72"/>
      <c r="AC15" s="102">
        <f t="shared" ref="AC15:AC18" si="5">SUM(Z15:AB15)</f>
        <v>0</v>
      </c>
      <c r="AD15" s="72"/>
      <c r="AE15" s="72"/>
      <c r="AF15" s="72"/>
      <c r="AG15" s="102">
        <f t="shared" ref="AG15:AG18" si="6">SUM(AD15:AF15)</f>
        <v>0</v>
      </c>
      <c r="AH15" s="72"/>
      <c r="AI15" s="72"/>
      <c r="AJ15" s="72"/>
      <c r="AK15" s="102">
        <f t="shared" ref="AK15:AK18" si="7">SUM(AH15:AJ15)</f>
        <v>0</v>
      </c>
      <c r="AL15" s="72"/>
      <c r="AM15" s="72"/>
      <c r="AN15" s="72"/>
      <c r="AO15" s="102">
        <f t="shared" ref="AO15:AO18" si="8">SUM(AL15:AN15)</f>
        <v>0</v>
      </c>
      <c r="AP15" s="72"/>
      <c r="AQ15" s="72"/>
      <c r="AR15" s="72"/>
      <c r="AS15" s="102">
        <f t="shared" ref="AS15:AS18" si="9">SUM(AP15:AR15)</f>
        <v>0</v>
      </c>
      <c r="AT15" s="72"/>
      <c r="AU15" s="72"/>
      <c r="AV15" s="72"/>
      <c r="AW15" s="102">
        <f t="shared" ref="AW15:AW18" si="10">SUM(AT15:AV15)</f>
        <v>0</v>
      </c>
      <c r="AX15" s="72"/>
      <c r="AY15" s="72"/>
      <c r="AZ15" s="72"/>
      <c r="BA15" s="102">
        <f t="shared" ref="BA15:BA18" si="11">SUM(AX15:AZ15)</f>
        <v>0</v>
      </c>
      <c r="BB15" s="72"/>
      <c r="BC15" s="72"/>
      <c r="BD15" s="68"/>
      <c r="BE15" s="102">
        <f t="shared" ref="BE15:BE18" si="12">SUM(BB15:BD15)</f>
        <v>0</v>
      </c>
      <c r="BF15" s="51">
        <f t="shared" ref="BF15:BF18" si="13">AVERAGE(J15,N15,R15,V15,Z15,AD15,AH15,AL15,AP15,AT15,AX15,BB15)</f>
        <v>26.333333333333332</v>
      </c>
      <c r="BG15" s="51">
        <f t="shared" ref="BG15:BG18" si="14">AVERAGE(K15,O15,S15,W15,AA15,AE15,AI15,AM15,AQ15,AU15,AY15,BC15)</f>
        <v>30.333333333333332</v>
      </c>
      <c r="BH15" s="51">
        <f t="shared" ref="BH15:BH18" si="15">AVERAGE(L15,P15,T15,X15,AB15,AF15,AJ15,AN15,AR15,AV15,AZ15,BD15)</f>
        <v>0</v>
      </c>
      <c r="BI15" s="174">
        <f t="shared" si="0"/>
        <v>56.666666666666664</v>
      </c>
    </row>
    <row r="16" spans="1:61" ht="29.25" customHeight="1" x14ac:dyDescent="0.25">
      <c r="A16" s="434"/>
      <c r="B16" s="363"/>
      <c r="C16" s="362"/>
      <c r="D16" s="424"/>
      <c r="E16" s="437"/>
      <c r="F16" s="345"/>
      <c r="G16" s="348"/>
      <c r="H16" s="348"/>
      <c r="I16" s="18" t="s">
        <v>50</v>
      </c>
      <c r="J16" s="54">
        <v>101</v>
      </c>
      <c r="K16" s="54">
        <v>76</v>
      </c>
      <c r="L16" s="54">
        <v>0</v>
      </c>
      <c r="M16" s="102">
        <f t="shared" si="1"/>
        <v>177</v>
      </c>
      <c r="N16" s="150">
        <v>77</v>
      </c>
      <c r="O16" s="54">
        <v>76</v>
      </c>
      <c r="P16" s="151">
        <v>0</v>
      </c>
      <c r="Q16" s="102">
        <f t="shared" si="2"/>
        <v>153</v>
      </c>
      <c r="R16" s="151">
        <v>102</v>
      </c>
      <c r="S16" s="54">
        <v>60</v>
      </c>
      <c r="T16" s="154">
        <v>0</v>
      </c>
      <c r="U16" s="102">
        <f t="shared" si="3"/>
        <v>162</v>
      </c>
      <c r="V16" s="72"/>
      <c r="W16" s="72"/>
      <c r="X16" s="154"/>
      <c r="Y16" s="102">
        <f t="shared" si="4"/>
        <v>0</v>
      </c>
      <c r="Z16" s="72"/>
      <c r="AA16" s="72"/>
      <c r="AB16" s="72"/>
      <c r="AC16" s="102">
        <f t="shared" si="5"/>
        <v>0</v>
      </c>
      <c r="AD16" s="72"/>
      <c r="AE16" s="72"/>
      <c r="AF16" s="72"/>
      <c r="AG16" s="102">
        <f t="shared" si="6"/>
        <v>0</v>
      </c>
      <c r="AH16" s="72"/>
      <c r="AI16" s="72"/>
      <c r="AJ16" s="72"/>
      <c r="AK16" s="102">
        <f t="shared" si="7"/>
        <v>0</v>
      </c>
      <c r="AL16" s="72"/>
      <c r="AM16" s="72"/>
      <c r="AN16" s="72"/>
      <c r="AO16" s="102">
        <f t="shared" si="8"/>
        <v>0</v>
      </c>
      <c r="AP16" s="72"/>
      <c r="AQ16" s="72"/>
      <c r="AR16" s="72"/>
      <c r="AS16" s="102">
        <f t="shared" si="9"/>
        <v>0</v>
      </c>
      <c r="AT16" s="72"/>
      <c r="AU16" s="72"/>
      <c r="AV16" s="72"/>
      <c r="AW16" s="102">
        <f t="shared" si="10"/>
        <v>0</v>
      </c>
      <c r="AX16" s="72"/>
      <c r="AY16" s="72"/>
      <c r="AZ16" s="72"/>
      <c r="BA16" s="102">
        <f t="shared" si="11"/>
        <v>0</v>
      </c>
      <c r="BB16" s="72"/>
      <c r="BC16" s="72"/>
      <c r="BD16" s="68"/>
      <c r="BE16" s="102">
        <f t="shared" si="12"/>
        <v>0</v>
      </c>
      <c r="BF16" s="51">
        <f t="shared" si="13"/>
        <v>93.333333333333329</v>
      </c>
      <c r="BG16" s="51">
        <f t="shared" si="14"/>
        <v>70.666666666666671</v>
      </c>
      <c r="BH16" s="51">
        <f t="shared" si="15"/>
        <v>0</v>
      </c>
      <c r="BI16" s="174">
        <f t="shared" si="0"/>
        <v>164</v>
      </c>
    </row>
    <row r="17" spans="1:61" ht="29.25" customHeight="1" x14ac:dyDescent="0.25">
      <c r="A17" s="434"/>
      <c r="B17" s="363"/>
      <c r="C17" s="362"/>
      <c r="D17" s="424"/>
      <c r="E17" s="437"/>
      <c r="F17" s="345"/>
      <c r="G17" s="348"/>
      <c r="H17" s="348"/>
      <c r="I17" s="18" t="s">
        <v>51</v>
      </c>
      <c r="J17" s="54">
        <v>115</v>
      </c>
      <c r="K17" s="54">
        <v>112</v>
      </c>
      <c r="L17" s="54">
        <v>0</v>
      </c>
      <c r="M17" s="102">
        <f t="shared" si="1"/>
        <v>227</v>
      </c>
      <c r="N17" s="150">
        <v>112</v>
      </c>
      <c r="O17" s="54">
        <v>121</v>
      </c>
      <c r="P17" s="151">
        <v>0</v>
      </c>
      <c r="Q17" s="102">
        <f t="shared" si="2"/>
        <v>233</v>
      </c>
      <c r="R17" s="151">
        <v>167</v>
      </c>
      <c r="S17" s="54">
        <v>183</v>
      </c>
      <c r="T17" s="154">
        <v>0</v>
      </c>
      <c r="U17" s="102">
        <f t="shared" si="3"/>
        <v>350</v>
      </c>
      <c r="V17" s="72"/>
      <c r="W17" s="72"/>
      <c r="X17" s="154"/>
      <c r="Y17" s="102">
        <f t="shared" si="4"/>
        <v>0</v>
      </c>
      <c r="Z17" s="72"/>
      <c r="AA17" s="72"/>
      <c r="AB17" s="72"/>
      <c r="AC17" s="102">
        <f t="shared" si="5"/>
        <v>0</v>
      </c>
      <c r="AD17" s="72"/>
      <c r="AE17" s="72"/>
      <c r="AF17" s="72"/>
      <c r="AG17" s="102">
        <f t="shared" si="6"/>
        <v>0</v>
      </c>
      <c r="AH17" s="72"/>
      <c r="AI17" s="72"/>
      <c r="AJ17" s="72"/>
      <c r="AK17" s="102">
        <f t="shared" si="7"/>
        <v>0</v>
      </c>
      <c r="AL17" s="72"/>
      <c r="AM17" s="72"/>
      <c r="AN17" s="72"/>
      <c r="AO17" s="102">
        <f t="shared" si="8"/>
        <v>0</v>
      </c>
      <c r="AP17" s="72"/>
      <c r="AQ17" s="72"/>
      <c r="AR17" s="72"/>
      <c r="AS17" s="102">
        <f t="shared" si="9"/>
        <v>0</v>
      </c>
      <c r="AT17" s="72"/>
      <c r="AU17" s="72"/>
      <c r="AV17" s="72"/>
      <c r="AW17" s="102">
        <f t="shared" si="10"/>
        <v>0</v>
      </c>
      <c r="AX17" s="72"/>
      <c r="AY17" s="72"/>
      <c r="AZ17" s="72"/>
      <c r="BA17" s="102">
        <f t="shared" si="11"/>
        <v>0</v>
      </c>
      <c r="BB17" s="72"/>
      <c r="BC17" s="72"/>
      <c r="BD17" s="68"/>
      <c r="BE17" s="102">
        <f t="shared" si="12"/>
        <v>0</v>
      </c>
      <c r="BF17" s="51">
        <f t="shared" si="13"/>
        <v>131.33333333333334</v>
      </c>
      <c r="BG17" s="51">
        <f t="shared" si="14"/>
        <v>138.66666666666666</v>
      </c>
      <c r="BH17" s="51">
        <f t="shared" si="15"/>
        <v>0</v>
      </c>
      <c r="BI17" s="174">
        <f t="shared" si="0"/>
        <v>270</v>
      </c>
    </row>
    <row r="18" spans="1:61" ht="29.25" customHeight="1" x14ac:dyDescent="0.25">
      <c r="A18" s="434"/>
      <c r="B18" s="363"/>
      <c r="C18" s="362"/>
      <c r="D18" s="424"/>
      <c r="E18" s="437"/>
      <c r="F18" s="345"/>
      <c r="G18" s="348"/>
      <c r="H18" s="348"/>
      <c r="I18" s="18" t="s">
        <v>52</v>
      </c>
      <c r="J18" s="54">
        <v>10</v>
      </c>
      <c r="K18" s="54">
        <v>6</v>
      </c>
      <c r="L18" s="54">
        <v>0</v>
      </c>
      <c r="M18" s="102">
        <f t="shared" si="1"/>
        <v>16</v>
      </c>
      <c r="N18" s="150">
        <v>9</v>
      </c>
      <c r="O18" s="54">
        <v>5</v>
      </c>
      <c r="P18" s="151">
        <v>0</v>
      </c>
      <c r="Q18" s="102">
        <f t="shared" si="2"/>
        <v>14</v>
      </c>
      <c r="R18" s="151">
        <v>14</v>
      </c>
      <c r="S18" s="54">
        <v>10</v>
      </c>
      <c r="T18" s="154">
        <v>0</v>
      </c>
      <c r="U18" s="102">
        <f t="shared" si="3"/>
        <v>24</v>
      </c>
      <c r="V18" s="72"/>
      <c r="W18" s="72"/>
      <c r="X18" s="154"/>
      <c r="Y18" s="102">
        <f t="shared" si="4"/>
        <v>0</v>
      </c>
      <c r="Z18" s="72"/>
      <c r="AA18" s="72"/>
      <c r="AB18" s="72"/>
      <c r="AC18" s="102">
        <f t="shared" si="5"/>
        <v>0</v>
      </c>
      <c r="AD18" s="72"/>
      <c r="AE18" s="72"/>
      <c r="AF18" s="72"/>
      <c r="AG18" s="102">
        <f t="shared" si="6"/>
        <v>0</v>
      </c>
      <c r="AH18" s="72"/>
      <c r="AI18" s="72"/>
      <c r="AJ18" s="72"/>
      <c r="AK18" s="102">
        <f t="shared" si="7"/>
        <v>0</v>
      </c>
      <c r="AL18" s="72"/>
      <c r="AM18" s="72"/>
      <c r="AN18" s="72"/>
      <c r="AO18" s="102">
        <f t="shared" si="8"/>
        <v>0</v>
      </c>
      <c r="AP18" s="72"/>
      <c r="AQ18" s="72"/>
      <c r="AR18" s="72"/>
      <c r="AS18" s="102">
        <f t="shared" si="9"/>
        <v>0</v>
      </c>
      <c r="AT18" s="72"/>
      <c r="AU18" s="72"/>
      <c r="AV18" s="72"/>
      <c r="AW18" s="102">
        <f t="shared" si="10"/>
        <v>0</v>
      </c>
      <c r="AX18" s="72"/>
      <c r="AY18" s="72"/>
      <c r="AZ18" s="72"/>
      <c r="BA18" s="102">
        <f t="shared" si="11"/>
        <v>0</v>
      </c>
      <c r="BB18" s="72"/>
      <c r="BC18" s="72"/>
      <c r="BD18" s="68"/>
      <c r="BE18" s="102">
        <f t="shared" si="12"/>
        <v>0</v>
      </c>
      <c r="BF18" s="51">
        <f t="shared" si="13"/>
        <v>11</v>
      </c>
      <c r="BG18" s="51">
        <f t="shared" si="14"/>
        <v>7</v>
      </c>
      <c r="BH18" s="51">
        <f t="shared" si="15"/>
        <v>0</v>
      </c>
      <c r="BI18" s="174">
        <f t="shared" si="0"/>
        <v>18</v>
      </c>
    </row>
    <row r="19" spans="1:61" ht="29.25" customHeight="1" x14ac:dyDescent="0.25">
      <c r="A19" s="434"/>
      <c r="B19" s="363"/>
      <c r="C19" s="362"/>
      <c r="D19" s="424"/>
      <c r="E19" s="437"/>
      <c r="F19" s="345"/>
      <c r="G19" s="348"/>
      <c r="H19" s="349"/>
      <c r="I19" s="19" t="s">
        <v>53</v>
      </c>
      <c r="J19" s="103">
        <f>SUM(J14:J18)</f>
        <v>333</v>
      </c>
      <c r="K19" s="103">
        <f t="shared" ref="K19:L19" si="16">SUM(K14:K18)</f>
        <v>346</v>
      </c>
      <c r="L19" s="103">
        <f t="shared" si="16"/>
        <v>0</v>
      </c>
      <c r="M19" s="102">
        <f>SUM(M14:M18)</f>
        <v>679</v>
      </c>
      <c r="N19" s="103">
        <f>SUM(N14:N18)</f>
        <v>291</v>
      </c>
      <c r="O19" s="103">
        <f t="shared" ref="O19:P19" si="17">SUM(O14:O18)</f>
        <v>351</v>
      </c>
      <c r="P19" s="103">
        <f t="shared" si="17"/>
        <v>0</v>
      </c>
      <c r="Q19" s="102">
        <f>SUM(Q14:Q18)</f>
        <v>642</v>
      </c>
      <c r="R19" s="103">
        <f>SUM(R14:R18)</f>
        <v>390</v>
      </c>
      <c r="S19" s="103">
        <f t="shared" ref="S19:T19" si="18">SUM(S14:S18)</f>
        <v>420</v>
      </c>
      <c r="T19" s="103">
        <f t="shared" si="18"/>
        <v>0</v>
      </c>
      <c r="U19" s="102">
        <f>SUM(U14:U18)</f>
        <v>810</v>
      </c>
      <c r="V19" s="103">
        <f>SUM(V14:V18)</f>
        <v>0</v>
      </c>
      <c r="W19" s="103">
        <f t="shared" ref="W19:X19" si="19">SUM(W14:W18)</f>
        <v>0</v>
      </c>
      <c r="X19" s="103">
        <f t="shared" si="19"/>
        <v>0</v>
      </c>
      <c r="Y19" s="102">
        <f>SUM(Y14:Y18)</f>
        <v>0</v>
      </c>
      <c r="Z19" s="103">
        <f>SUM(Z14:Z18)</f>
        <v>0</v>
      </c>
      <c r="AA19" s="103">
        <f t="shared" ref="AA19:AB19" si="20">SUM(AA14:AA18)</f>
        <v>0</v>
      </c>
      <c r="AB19" s="103">
        <f t="shared" si="20"/>
        <v>0</v>
      </c>
      <c r="AC19" s="102">
        <f>SUM(AC14:AC18)</f>
        <v>0</v>
      </c>
      <c r="AD19" s="103">
        <f>SUM(AD14:AD18)</f>
        <v>0</v>
      </c>
      <c r="AE19" s="103">
        <f t="shared" ref="AE19:AF19" si="21">SUM(AE14:AE18)</f>
        <v>0</v>
      </c>
      <c r="AF19" s="103">
        <f t="shared" si="21"/>
        <v>0</v>
      </c>
      <c r="AG19" s="102">
        <f>SUM(AG14:AG18)</f>
        <v>0</v>
      </c>
      <c r="AH19" s="103">
        <f>SUM(AH14:AH18)</f>
        <v>0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0</v>
      </c>
      <c r="AL19" s="103">
        <f>SUM(AL14:AL18)</f>
        <v>0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0</v>
      </c>
      <c r="AP19" s="103">
        <f>SUM(AP14:AP18)</f>
        <v>0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0</v>
      </c>
      <c r="AT19" s="103">
        <f>SUM(AT14:AT18)</f>
        <v>0</v>
      </c>
      <c r="AU19" s="103">
        <f t="shared" ref="AU19:AV19" si="25">SUM(AU14:AU18)</f>
        <v>0</v>
      </c>
      <c r="AV19" s="103">
        <f t="shared" si="25"/>
        <v>0</v>
      </c>
      <c r="AW19" s="102">
        <f>SUM(AW14:AW18)</f>
        <v>0</v>
      </c>
      <c r="AX19" s="103">
        <f>SUM(AX14:AX18)</f>
        <v>0</v>
      </c>
      <c r="AY19" s="103">
        <f t="shared" ref="AY19:AZ19" si="26">SUM(AY14:AY18)</f>
        <v>0</v>
      </c>
      <c r="AZ19" s="103">
        <f t="shared" si="26"/>
        <v>0</v>
      </c>
      <c r="BA19" s="102">
        <f>SUM(BA14:BA18)</f>
        <v>0</v>
      </c>
      <c r="BB19" s="103">
        <f>SUM(BB14:BB18)</f>
        <v>0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0</v>
      </c>
      <c r="BF19" s="103">
        <f>SUM(BF14:BF18)</f>
        <v>338</v>
      </c>
      <c r="BG19" s="103">
        <f t="shared" ref="BG19:BH19" si="28">SUM(BG14:BG18)</f>
        <v>372.33333333333337</v>
      </c>
      <c r="BH19" s="103">
        <f t="shared" si="28"/>
        <v>0</v>
      </c>
      <c r="BI19" s="170">
        <f>SUM(BI14:BI18)</f>
        <v>710.33333333333337</v>
      </c>
    </row>
    <row r="20" spans="1:61" ht="29.25" customHeight="1" x14ac:dyDescent="0.25">
      <c r="A20" s="434"/>
      <c r="B20" s="363"/>
      <c r="C20" s="362"/>
      <c r="D20" s="424"/>
      <c r="E20" s="437"/>
      <c r="F20" s="345"/>
      <c r="G20" s="348"/>
      <c r="H20" s="350" t="s">
        <v>88</v>
      </c>
      <c r="I20" s="18" t="s">
        <v>54</v>
      </c>
      <c r="J20" s="146">
        <v>293</v>
      </c>
      <c r="K20" s="146">
        <v>303</v>
      </c>
      <c r="L20" s="146">
        <v>0</v>
      </c>
      <c r="M20" s="102">
        <f>SUM(J20:L20)</f>
        <v>596</v>
      </c>
      <c r="N20" s="150">
        <v>239</v>
      </c>
      <c r="O20" s="54">
        <v>325</v>
      </c>
      <c r="P20" s="151">
        <v>0</v>
      </c>
      <c r="Q20" s="102">
        <f>SUM(N20:P20)</f>
        <v>564</v>
      </c>
      <c r="R20" s="151">
        <v>349</v>
      </c>
      <c r="S20" s="54">
        <v>365</v>
      </c>
      <c r="T20" s="154">
        <v>0</v>
      </c>
      <c r="U20" s="102">
        <f>SUM(R20:T20)</f>
        <v>714</v>
      </c>
      <c r="V20" s="72"/>
      <c r="W20" s="72"/>
      <c r="X20" s="154"/>
      <c r="Y20" s="102">
        <f>SUM(V20:X20)</f>
        <v>0</v>
      </c>
      <c r="Z20" s="72"/>
      <c r="AA20" s="72"/>
      <c r="AB20" s="72"/>
      <c r="AC20" s="102">
        <f>SUM(Z20:AB20)</f>
        <v>0</v>
      </c>
      <c r="AD20" s="72"/>
      <c r="AE20" s="72"/>
      <c r="AF20" s="72"/>
      <c r="AG20" s="102">
        <f>SUM(AD20:AF20)</f>
        <v>0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72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68">
        <f>AVERAGE(J20,N20,R20,V20,Z20,AD20,AH20,AL20,AP20,AT20,AX20,BB20)</f>
        <v>293.66666666666669</v>
      </c>
      <c r="BG20" s="68">
        <f t="shared" ref="BG20:BH20" si="29">AVERAGE(K20,O20,S20,W20,AA20,AE20,AI20,AM20,AQ20,AU20,AY20,BC20)</f>
        <v>331</v>
      </c>
      <c r="BH20" s="68">
        <f t="shared" si="29"/>
        <v>0</v>
      </c>
      <c r="BI20" s="174">
        <f t="shared" si="0"/>
        <v>624.66666666666674</v>
      </c>
    </row>
    <row r="21" spans="1:61" ht="29.25" customHeight="1" x14ac:dyDescent="0.25">
      <c r="A21" s="434"/>
      <c r="B21" s="363"/>
      <c r="C21" s="362"/>
      <c r="D21" s="424"/>
      <c r="E21" s="437"/>
      <c r="F21" s="345"/>
      <c r="G21" s="348"/>
      <c r="H21" s="349"/>
      <c r="I21" s="18" t="s">
        <v>55</v>
      </c>
      <c r="J21" s="146">
        <v>40</v>
      </c>
      <c r="K21" s="146">
        <v>43</v>
      </c>
      <c r="L21" s="146">
        <v>0</v>
      </c>
      <c r="M21" s="102">
        <f>SUM(J21:L21)</f>
        <v>83</v>
      </c>
      <c r="N21" s="150">
        <v>52</v>
      </c>
      <c r="O21" s="54">
        <v>26</v>
      </c>
      <c r="P21" s="151">
        <v>0</v>
      </c>
      <c r="Q21" s="102">
        <f t="shared" ref="Q21:Q23" si="30">SUM(N21:P21)</f>
        <v>78</v>
      </c>
      <c r="R21" s="151">
        <v>41</v>
      </c>
      <c r="S21" s="54">
        <v>55</v>
      </c>
      <c r="T21" s="154">
        <v>0</v>
      </c>
      <c r="U21" s="102">
        <f t="shared" ref="U21:U23" si="31">SUM(R21:T21)</f>
        <v>96</v>
      </c>
      <c r="V21" s="72"/>
      <c r="W21" s="72"/>
      <c r="X21" s="154"/>
      <c r="Y21" s="102">
        <f t="shared" ref="Y21:Y23" si="32">SUM(V21:X21)</f>
        <v>0</v>
      </c>
      <c r="Z21" s="72"/>
      <c r="AA21" s="72"/>
      <c r="AB21" s="72"/>
      <c r="AC21" s="102">
        <f t="shared" ref="AC21:AC23" si="33">SUM(Z21:AB21)</f>
        <v>0</v>
      </c>
      <c r="AD21" s="72"/>
      <c r="AE21" s="72"/>
      <c r="AF21" s="72"/>
      <c r="AG21" s="102">
        <f t="shared" ref="AG21:AG23" si="34">SUM(AD21:AF21)</f>
        <v>0</v>
      </c>
      <c r="AH21" s="72"/>
      <c r="AI21" s="72"/>
      <c r="AJ21" s="72"/>
      <c r="AK21" s="102">
        <f t="shared" ref="AK21:AK23" si="35">SUM(AH21:AJ21)</f>
        <v>0</v>
      </c>
      <c r="AL21" s="72"/>
      <c r="AM21" s="72"/>
      <c r="AN21" s="72"/>
      <c r="AO21" s="102">
        <f t="shared" ref="AO21:AO23" si="36">SUM(AL21:AN21)</f>
        <v>0</v>
      </c>
      <c r="AP21" s="72"/>
      <c r="AQ21" s="72"/>
      <c r="AR21" s="72"/>
      <c r="AS21" s="102">
        <f t="shared" ref="AS21:AS23" si="37">SUM(AP21:AR21)</f>
        <v>0</v>
      </c>
      <c r="AT21" s="72"/>
      <c r="AU21" s="72"/>
      <c r="AV21" s="72"/>
      <c r="AW21" s="102">
        <f t="shared" ref="AW21:AW23" si="38">SUM(AT21:AV21)</f>
        <v>0</v>
      </c>
      <c r="AX21" s="72"/>
      <c r="AY21" s="72"/>
      <c r="AZ21" s="72"/>
      <c r="BA21" s="102">
        <f>SUM(AX21:AZ21)</f>
        <v>0</v>
      </c>
      <c r="BB21" s="72"/>
      <c r="BC21" s="72"/>
      <c r="BD21" s="68"/>
      <c r="BE21" s="102">
        <f>SUM(BB21:BD21)</f>
        <v>0</v>
      </c>
      <c r="BF21" s="68">
        <f t="shared" ref="BF21:BF23" si="39">AVERAGE(J21,N21,R21,V21,Z21,AD21,AH21,AL21,AP21,AT21,AX21,BB21)</f>
        <v>44.333333333333336</v>
      </c>
      <c r="BG21" s="68">
        <f t="shared" ref="BG21:BG23" si="40">AVERAGE(K21,O21,S21,W21,AA21,AE21,AI21,AM21,AQ21,AU21,AY21,BC21)</f>
        <v>41.333333333333336</v>
      </c>
      <c r="BH21" s="68">
        <f t="shared" ref="BH21:BH23" si="41">AVERAGE(L21,P21,T21,X21,AB21,AF21,AJ21,AN21,AR21,AV21,AZ21,BD21)</f>
        <v>0</v>
      </c>
      <c r="BI21" s="174">
        <f t="shared" si="0"/>
        <v>85.666666666666671</v>
      </c>
    </row>
    <row r="22" spans="1:61" ht="29.25" customHeight="1" x14ac:dyDescent="0.25">
      <c r="A22" s="434"/>
      <c r="B22" s="363"/>
      <c r="C22" s="362"/>
      <c r="D22" s="424"/>
      <c r="E22" s="437"/>
      <c r="F22" s="345"/>
      <c r="G22" s="348"/>
      <c r="H22" s="350" t="s">
        <v>60</v>
      </c>
      <c r="I22" s="18" t="s">
        <v>56</v>
      </c>
      <c r="J22" s="146">
        <v>0</v>
      </c>
      <c r="K22" s="146">
        <v>0</v>
      </c>
      <c r="L22" s="146">
        <v>0</v>
      </c>
      <c r="M22" s="102">
        <f t="shared" ref="M22:M23" si="42">SUM(J22:L22)</f>
        <v>0</v>
      </c>
      <c r="N22" s="150">
        <v>0</v>
      </c>
      <c r="O22" s="54">
        <v>0</v>
      </c>
      <c r="P22" s="151">
        <v>0</v>
      </c>
      <c r="Q22" s="102">
        <f t="shared" si="30"/>
        <v>0</v>
      </c>
      <c r="R22" s="151">
        <v>0</v>
      </c>
      <c r="S22" s="54">
        <v>0</v>
      </c>
      <c r="T22" s="154">
        <v>0</v>
      </c>
      <c r="U22" s="102">
        <f t="shared" si="31"/>
        <v>0</v>
      </c>
      <c r="V22" s="72"/>
      <c r="W22" s="54"/>
      <c r="X22" s="154"/>
      <c r="Y22" s="102">
        <f t="shared" si="32"/>
        <v>0</v>
      </c>
      <c r="Z22" s="72"/>
      <c r="AA22" s="72"/>
      <c r="AB22" s="72"/>
      <c r="AC22" s="102">
        <f t="shared" si="33"/>
        <v>0</v>
      </c>
      <c r="AD22" s="72"/>
      <c r="AE22" s="72"/>
      <c r="AF22" s="72"/>
      <c r="AG22" s="102">
        <f t="shared" si="34"/>
        <v>0</v>
      </c>
      <c r="AH22" s="72"/>
      <c r="AI22" s="72"/>
      <c r="AJ22" s="72"/>
      <c r="AK22" s="102">
        <f t="shared" si="35"/>
        <v>0</v>
      </c>
      <c r="AL22" s="72"/>
      <c r="AM22" s="72"/>
      <c r="AN22" s="72"/>
      <c r="AO22" s="102">
        <f t="shared" si="36"/>
        <v>0</v>
      </c>
      <c r="AP22" s="72"/>
      <c r="AQ22" s="72"/>
      <c r="AR22" s="72"/>
      <c r="AS22" s="102">
        <f t="shared" si="37"/>
        <v>0</v>
      </c>
      <c r="AT22" s="72"/>
      <c r="AU22" s="72"/>
      <c r="AV22" s="72"/>
      <c r="AW22" s="102">
        <f t="shared" si="38"/>
        <v>0</v>
      </c>
      <c r="AX22" s="72"/>
      <c r="AY22" s="72"/>
      <c r="AZ22" s="72"/>
      <c r="BA22" s="102">
        <f>SUM(AX22:AZ22)</f>
        <v>0</v>
      </c>
      <c r="BB22" s="72"/>
      <c r="BC22" s="72"/>
      <c r="BD22" s="68"/>
      <c r="BE22" s="102">
        <f>SUM(BB22:BD22)</f>
        <v>0</v>
      </c>
      <c r="BF22" s="68">
        <f t="shared" si="39"/>
        <v>0</v>
      </c>
      <c r="BG22" s="68">
        <f t="shared" si="40"/>
        <v>0</v>
      </c>
      <c r="BH22" s="68">
        <f t="shared" si="41"/>
        <v>0</v>
      </c>
      <c r="BI22" s="174">
        <f t="shared" si="0"/>
        <v>0</v>
      </c>
    </row>
    <row r="23" spans="1:61" ht="29.25" customHeight="1" thickBot="1" x14ac:dyDescent="0.3">
      <c r="A23" s="434"/>
      <c r="B23" s="363"/>
      <c r="C23" s="362"/>
      <c r="D23" s="424"/>
      <c r="E23" s="438"/>
      <c r="F23" s="389"/>
      <c r="G23" s="357"/>
      <c r="H23" s="357"/>
      <c r="I23" s="32" t="s">
        <v>57</v>
      </c>
      <c r="J23" s="147">
        <v>0</v>
      </c>
      <c r="K23" s="147">
        <v>0</v>
      </c>
      <c r="L23" s="147">
        <v>0</v>
      </c>
      <c r="M23" s="105">
        <f t="shared" si="42"/>
        <v>0</v>
      </c>
      <c r="N23" s="152">
        <v>0</v>
      </c>
      <c r="O23" s="56">
        <v>0</v>
      </c>
      <c r="P23" s="153">
        <v>0</v>
      </c>
      <c r="Q23" s="105">
        <f t="shared" si="30"/>
        <v>0</v>
      </c>
      <c r="R23" s="153">
        <v>0</v>
      </c>
      <c r="S23" s="56">
        <v>0</v>
      </c>
      <c r="T23" s="155">
        <v>0</v>
      </c>
      <c r="U23" s="105">
        <f t="shared" si="31"/>
        <v>0</v>
      </c>
      <c r="V23" s="73"/>
      <c r="W23" s="56"/>
      <c r="X23" s="155"/>
      <c r="Y23" s="105">
        <f t="shared" si="32"/>
        <v>0</v>
      </c>
      <c r="Z23" s="73"/>
      <c r="AA23" s="73"/>
      <c r="AB23" s="73"/>
      <c r="AC23" s="105">
        <f t="shared" si="33"/>
        <v>0</v>
      </c>
      <c r="AD23" s="73"/>
      <c r="AE23" s="73"/>
      <c r="AF23" s="73"/>
      <c r="AG23" s="105">
        <f t="shared" si="34"/>
        <v>0</v>
      </c>
      <c r="AH23" s="73"/>
      <c r="AI23" s="73"/>
      <c r="AJ23" s="73"/>
      <c r="AK23" s="105">
        <f t="shared" si="35"/>
        <v>0</v>
      </c>
      <c r="AL23" s="73"/>
      <c r="AM23" s="73"/>
      <c r="AN23" s="73"/>
      <c r="AO23" s="105">
        <f t="shared" si="36"/>
        <v>0</v>
      </c>
      <c r="AP23" s="73"/>
      <c r="AQ23" s="73"/>
      <c r="AR23" s="73"/>
      <c r="AS23" s="105">
        <f t="shared" si="37"/>
        <v>0</v>
      </c>
      <c r="AT23" s="73"/>
      <c r="AU23" s="73"/>
      <c r="AV23" s="73"/>
      <c r="AW23" s="105">
        <f t="shared" si="38"/>
        <v>0</v>
      </c>
      <c r="AX23" s="73"/>
      <c r="AY23" s="73"/>
      <c r="AZ23" s="73"/>
      <c r="BA23" s="105">
        <f>SUM(AX23:AZ23)</f>
        <v>0</v>
      </c>
      <c r="BB23" s="73"/>
      <c r="BC23" s="73"/>
      <c r="BD23" s="70"/>
      <c r="BE23" s="105">
        <f>SUM(BB23:BD23)</f>
        <v>0</v>
      </c>
      <c r="BF23" s="68">
        <f t="shared" si="39"/>
        <v>0</v>
      </c>
      <c r="BG23" s="68">
        <f t="shared" si="40"/>
        <v>0</v>
      </c>
      <c r="BH23" s="68">
        <f t="shared" si="41"/>
        <v>0</v>
      </c>
      <c r="BI23" s="105">
        <f t="shared" si="0"/>
        <v>0</v>
      </c>
    </row>
    <row r="24" spans="1:61" ht="29.25" customHeight="1" x14ac:dyDescent="0.25">
      <c r="A24" s="434"/>
      <c r="B24" s="363"/>
      <c r="C24" s="362"/>
      <c r="D24" s="424"/>
      <c r="E24" s="436" t="s">
        <v>137</v>
      </c>
      <c r="F24" s="344" t="s">
        <v>138</v>
      </c>
      <c r="G24" s="347" t="s">
        <v>83</v>
      </c>
      <c r="H24" s="347" t="s">
        <v>58</v>
      </c>
      <c r="I24" s="17" t="s">
        <v>48</v>
      </c>
      <c r="J24" s="156">
        <v>5</v>
      </c>
      <c r="K24" s="156">
        <v>5</v>
      </c>
      <c r="L24" s="156">
        <v>0</v>
      </c>
      <c r="M24" s="104">
        <f>SUM(J24:L24)</f>
        <v>10</v>
      </c>
      <c r="N24" s="159">
        <v>12</v>
      </c>
      <c r="O24" s="156">
        <v>39</v>
      </c>
      <c r="P24" s="160">
        <v>0</v>
      </c>
      <c r="Q24" s="104">
        <f>SUM(N24:P24)</f>
        <v>51</v>
      </c>
      <c r="R24" s="160">
        <v>39</v>
      </c>
      <c r="S24" s="156">
        <v>23</v>
      </c>
      <c r="T24" s="156">
        <v>0</v>
      </c>
      <c r="U24" s="104">
        <f>SUM(R24:T24)</f>
        <v>62</v>
      </c>
      <c r="V24" s="94"/>
      <c r="W24" s="94"/>
      <c r="X24" s="156"/>
      <c r="Y24" s="104">
        <f>SUM(V24:X24)</f>
        <v>0</v>
      </c>
      <c r="Z24" s="94"/>
      <c r="AA24" s="94"/>
      <c r="AB24" s="94"/>
      <c r="AC24" s="104">
        <f>SUM(Z24:AB24)</f>
        <v>0</v>
      </c>
      <c r="AD24" s="94"/>
      <c r="AE24" s="94"/>
      <c r="AF24" s="94"/>
      <c r="AG24" s="104">
        <f>SUM(AD24:AF24)</f>
        <v>0</v>
      </c>
      <c r="AH24" s="94"/>
      <c r="AI24" s="94"/>
      <c r="AJ24" s="94"/>
      <c r="AK24" s="104">
        <f>SUM(AH24:AJ24)</f>
        <v>0</v>
      </c>
      <c r="AL24" s="94"/>
      <c r="AM24" s="94"/>
      <c r="AN24" s="94"/>
      <c r="AO24" s="104">
        <f>SUM(AL24:AN24)</f>
        <v>0</v>
      </c>
      <c r="AP24" s="94"/>
      <c r="AQ24" s="94"/>
      <c r="AR24" s="94"/>
      <c r="AS24" s="104">
        <f>SUM(AP24:AR24)</f>
        <v>0</v>
      </c>
      <c r="AT24" s="94"/>
      <c r="AU24" s="94"/>
      <c r="AV24" s="94"/>
      <c r="AW24" s="104">
        <f>SUM(AT24:AV24)</f>
        <v>0</v>
      </c>
      <c r="AX24" s="94"/>
      <c r="AY24" s="94"/>
      <c r="AZ24" s="94"/>
      <c r="BA24" s="104">
        <f>SUM(AX24:AZ24)</f>
        <v>0</v>
      </c>
      <c r="BB24" s="94"/>
      <c r="BC24" s="94"/>
      <c r="BD24" s="89"/>
      <c r="BE24" s="104">
        <f>SUM(BB24:BD24)</f>
        <v>0</v>
      </c>
      <c r="BF24" s="97">
        <f t="shared" ref="BF24:BH33" si="43">SUM(J24,N24,R24,V24,Z24,AD24,AH24,AL24,AP24,AT24,AX24,BB24)</f>
        <v>56</v>
      </c>
      <c r="BG24" s="97">
        <f t="shared" ref="BG24:BH28" si="44">SUM(K24,O24,S24,W24,AA24,AE24,AI24,AM24,AQ24,AU24,AY24,BC24)</f>
        <v>67</v>
      </c>
      <c r="BH24" s="98">
        <f t="shared" si="44"/>
        <v>0</v>
      </c>
      <c r="BI24" s="174">
        <f>SUM(BF24:BH24)</f>
        <v>123</v>
      </c>
    </row>
    <row r="25" spans="1:61" ht="29.25" customHeight="1" x14ac:dyDescent="0.25">
      <c r="A25" s="434"/>
      <c r="B25" s="363"/>
      <c r="C25" s="362"/>
      <c r="D25" s="424"/>
      <c r="E25" s="437"/>
      <c r="F25" s="345"/>
      <c r="G25" s="348"/>
      <c r="H25" s="348"/>
      <c r="I25" s="18" t="s">
        <v>49</v>
      </c>
      <c r="J25" s="77">
        <v>13</v>
      </c>
      <c r="K25" s="77">
        <v>14</v>
      </c>
      <c r="L25" s="77">
        <v>0</v>
      </c>
      <c r="M25" s="102">
        <f t="shared" ref="M25:M28" si="45">SUM(J25:L25)</f>
        <v>27</v>
      </c>
      <c r="N25" s="76">
        <v>23</v>
      </c>
      <c r="O25" s="77">
        <v>15</v>
      </c>
      <c r="P25" s="161">
        <v>0</v>
      </c>
      <c r="Q25" s="102">
        <f t="shared" ref="Q25:Q28" si="46">SUM(N25:P25)</f>
        <v>38</v>
      </c>
      <c r="R25" s="161">
        <v>16</v>
      </c>
      <c r="S25" s="77">
        <v>12</v>
      </c>
      <c r="T25" s="165">
        <v>0</v>
      </c>
      <c r="U25" s="102">
        <f t="shared" ref="U25:U28" si="47">SUM(R25:T25)</f>
        <v>28</v>
      </c>
      <c r="V25" s="95"/>
      <c r="W25" s="95"/>
      <c r="X25" s="165"/>
      <c r="Y25" s="102">
        <f t="shared" ref="Y25:Y28" si="48">SUM(V25:X25)</f>
        <v>0</v>
      </c>
      <c r="Z25" s="95"/>
      <c r="AA25" s="95"/>
      <c r="AB25" s="95"/>
      <c r="AC25" s="102">
        <f t="shared" ref="AC25:AC28" si="49">SUM(Z25:AB25)</f>
        <v>0</v>
      </c>
      <c r="AD25" s="95"/>
      <c r="AE25" s="95"/>
      <c r="AF25" s="95"/>
      <c r="AG25" s="102">
        <f t="shared" ref="AG25:AG28" si="50">SUM(AD25:AF25)</f>
        <v>0</v>
      </c>
      <c r="AH25" s="95"/>
      <c r="AI25" s="95"/>
      <c r="AJ25" s="95"/>
      <c r="AK25" s="102">
        <f t="shared" ref="AK25:AK28" si="51">SUM(AH25:AJ25)</f>
        <v>0</v>
      </c>
      <c r="AL25" s="95"/>
      <c r="AM25" s="95"/>
      <c r="AN25" s="95"/>
      <c r="AO25" s="102">
        <f t="shared" ref="AO25:AO28" si="52">SUM(AL25:AN25)</f>
        <v>0</v>
      </c>
      <c r="AP25" s="95"/>
      <c r="AQ25" s="95"/>
      <c r="AR25" s="95"/>
      <c r="AS25" s="102">
        <f t="shared" ref="AS25:AS28" si="53">SUM(AP25:AR25)</f>
        <v>0</v>
      </c>
      <c r="AT25" s="95"/>
      <c r="AU25" s="95"/>
      <c r="AV25" s="95"/>
      <c r="AW25" s="102">
        <f t="shared" ref="AW25:AW28" si="54">SUM(AT25:AV25)</f>
        <v>0</v>
      </c>
      <c r="AX25" s="95"/>
      <c r="AY25" s="95"/>
      <c r="AZ25" s="95"/>
      <c r="BA25" s="102">
        <f t="shared" ref="BA25:BA28" si="55">SUM(AX25:AZ25)</f>
        <v>0</v>
      </c>
      <c r="BB25" s="95"/>
      <c r="BC25" s="95"/>
      <c r="BD25" s="91"/>
      <c r="BE25" s="102">
        <f t="shared" ref="BE25:BE28" si="56">SUM(BB25:BD25)</f>
        <v>0</v>
      </c>
      <c r="BF25" s="95">
        <f t="shared" si="43"/>
        <v>52</v>
      </c>
      <c r="BG25" s="95">
        <f t="shared" si="44"/>
        <v>41</v>
      </c>
      <c r="BH25" s="91">
        <f t="shared" si="44"/>
        <v>0</v>
      </c>
      <c r="BI25" s="174">
        <f t="shared" ref="BI25:BI33" si="57">SUM(BF25:BH25)</f>
        <v>93</v>
      </c>
    </row>
    <row r="26" spans="1:61" ht="29.25" customHeight="1" x14ac:dyDescent="0.25">
      <c r="A26" s="434"/>
      <c r="B26" s="363"/>
      <c r="C26" s="362"/>
      <c r="D26" s="424"/>
      <c r="E26" s="437"/>
      <c r="F26" s="345"/>
      <c r="G26" s="348"/>
      <c r="H26" s="348"/>
      <c r="I26" s="18" t="s">
        <v>50</v>
      </c>
      <c r="J26" s="77">
        <v>21</v>
      </c>
      <c r="K26" s="77">
        <v>8</v>
      </c>
      <c r="L26" s="77">
        <v>0</v>
      </c>
      <c r="M26" s="102">
        <f t="shared" si="45"/>
        <v>29</v>
      </c>
      <c r="N26" s="76">
        <v>32</v>
      </c>
      <c r="O26" s="77">
        <v>17</v>
      </c>
      <c r="P26" s="161">
        <v>0</v>
      </c>
      <c r="Q26" s="102">
        <f t="shared" si="46"/>
        <v>49</v>
      </c>
      <c r="R26" s="161">
        <v>31</v>
      </c>
      <c r="S26" s="77">
        <v>56</v>
      </c>
      <c r="T26" s="165">
        <v>0</v>
      </c>
      <c r="U26" s="102">
        <f t="shared" si="47"/>
        <v>87</v>
      </c>
      <c r="V26" s="95"/>
      <c r="W26" s="95"/>
      <c r="X26" s="165"/>
      <c r="Y26" s="102">
        <f t="shared" si="48"/>
        <v>0</v>
      </c>
      <c r="Z26" s="95"/>
      <c r="AA26" s="95"/>
      <c r="AB26" s="95"/>
      <c r="AC26" s="102">
        <f t="shared" si="49"/>
        <v>0</v>
      </c>
      <c r="AD26" s="95"/>
      <c r="AE26" s="95"/>
      <c r="AF26" s="95"/>
      <c r="AG26" s="102">
        <f t="shared" si="50"/>
        <v>0</v>
      </c>
      <c r="AH26" s="95"/>
      <c r="AI26" s="95"/>
      <c r="AJ26" s="95"/>
      <c r="AK26" s="102">
        <f t="shared" si="51"/>
        <v>0</v>
      </c>
      <c r="AL26" s="95"/>
      <c r="AM26" s="95"/>
      <c r="AN26" s="95"/>
      <c r="AO26" s="102">
        <f t="shared" si="52"/>
        <v>0</v>
      </c>
      <c r="AP26" s="95"/>
      <c r="AQ26" s="95"/>
      <c r="AR26" s="95"/>
      <c r="AS26" s="102">
        <f t="shared" si="53"/>
        <v>0</v>
      </c>
      <c r="AT26" s="95"/>
      <c r="AU26" s="95"/>
      <c r="AV26" s="95"/>
      <c r="AW26" s="102">
        <f t="shared" si="54"/>
        <v>0</v>
      </c>
      <c r="AX26" s="95"/>
      <c r="AY26" s="95"/>
      <c r="AZ26" s="95"/>
      <c r="BA26" s="102">
        <f t="shared" si="55"/>
        <v>0</v>
      </c>
      <c r="BB26" s="95"/>
      <c r="BC26" s="95"/>
      <c r="BD26" s="91"/>
      <c r="BE26" s="102">
        <f t="shared" si="56"/>
        <v>0</v>
      </c>
      <c r="BF26" s="95">
        <f t="shared" si="43"/>
        <v>84</v>
      </c>
      <c r="BG26" s="95">
        <f t="shared" si="44"/>
        <v>81</v>
      </c>
      <c r="BH26" s="91">
        <f t="shared" si="44"/>
        <v>0</v>
      </c>
      <c r="BI26" s="174">
        <f t="shared" si="57"/>
        <v>165</v>
      </c>
    </row>
    <row r="27" spans="1:61" ht="29.25" customHeight="1" x14ac:dyDescent="0.25">
      <c r="A27" s="434"/>
      <c r="B27" s="363"/>
      <c r="C27" s="362"/>
      <c r="D27" s="424"/>
      <c r="E27" s="437"/>
      <c r="F27" s="345"/>
      <c r="G27" s="348"/>
      <c r="H27" s="348"/>
      <c r="I27" s="18" t="s">
        <v>51</v>
      </c>
      <c r="J27" s="77">
        <v>42</v>
      </c>
      <c r="K27" s="77">
        <v>32</v>
      </c>
      <c r="L27" s="77">
        <v>0</v>
      </c>
      <c r="M27" s="102">
        <f t="shared" si="45"/>
        <v>74</v>
      </c>
      <c r="N27" s="76">
        <v>71</v>
      </c>
      <c r="O27" s="77">
        <v>65</v>
      </c>
      <c r="P27" s="161">
        <v>0</v>
      </c>
      <c r="Q27" s="102">
        <f t="shared" si="46"/>
        <v>136</v>
      </c>
      <c r="R27" s="161">
        <v>56</v>
      </c>
      <c r="S27" s="77">
        <v>69</v>
      </c>
      <c r="T27" s="165">
        <v>0</v>
      </c>
      <c r="U27" s="102">
        <f t="shared" si="47"/>
        <v>125</v>
      </c>
      <c r="V27" s="95"/>
      <c r="W27" s="95"/>
      <c r="X27" s="165"/>
      <c r="Y27" s="102">
        <f t="shared" si="48"/>
        <v>0</v>
      </c>
      <c r="Z27" s="95"/>
      <c r="AA27" s="95"/>
      <c r="AB27" s="95"/>
      <c r="AC27" s="102">
        <f t="shared" si="49"/>
        <v>0</v>
      </c>
      <c r="AD27" s="95"/>
      <c r="AE27" s="95"/>
      <c r="AF27" s="95"/>
      <c r="AG27" s="102">
        <f t="shared" si="50"/>
        <v>0</v>
      </c>
      <c r="AH27" s="95"/>
      <c r="AI27" s="95"/>
      <c r="AJ27" s="95"/>
      <c r="AK27" s="102">
        <f t="shared" si="51"/>
        <v>0</v>
      </c>
      <c r="AL27" s="95"/>
      <c r="AM27" s="95"/>
      <c r="AN27" s="95"/>
      <c r="AO27" s="102">
        <f t="shared" si="52"/>
        <v>0</v>
      </c>
      <c r="AP27" s="95"/>
      <c r="AQ27" s="95"/>
      <c r="AR27" s="95"/>
      <c r="AS27" s="102">
        <f t="shared" si="53"/>
        <v>0</v>
      </c>
      <c r="AT27" s="95"/>
      <c r="AU27" s="95"/>
      <c r="AV27" s="95"/>
      <c r="AW27" s="102">
        <f t="shared" si="54"/>
        <v>0</v>
      </c>
      <c r="AX27" s="95"/>
      <c r="AY27" s="95"/>
      <c r="AZ27" s="95"/>
      <c r="BA27" s="102">
        <f t="shared" si="55"/>
        <v>0</v>
      </c>
      <c r="BB27" s="95"/>
      <c r="BC27" s="95"/>
      <c r="BD27" s="91"/>
      <c r="BE27" s="102">
        <f t="shared" si="56"/>
        <v>0</v>
      </c>
      <c r="BF27" s="95">
        <f t="shared" si="43"/>
        <v>169</v>
      </c>
      <c r="BG27" s="95">
        <f t="shared" si="44"/>
        <v>166</v>
      </c>
      <c r="BH27" s="91">
        <f t="shared" si="44"/>
        <v>0</v>
      </c>
      <c r="BI27" s="174">
        <f t="shared" si="57"/>
        <v>335</v>
      </c>
    </row>
    <row r="28" spans="1:61" ht="29.25" customHeight="1" x14ac:dyDescent="0.25">
      <c r="A28" s="434"/>
      <c r="B28" s="363"/>
      <c r="C28" s="362"/>
      <c r="D28" s="424"/>
      <c r="E28" s="437"/>
      <c r="F28" s="345"/>
      <c r="G28" s="348"/>
      <c r="H28" s="348"/>
      <c r="I28" s="18" t="s">
        <v>52</v>
      </c>
      <c r="J28" s="77">
        <v>16</v>
      </c>
      <c r="K28" s="77">
        <v>13</v>
      </c>
      <c r="L28" s="77">
        <v>0</v>
      </c>
      <c r="M28" s="102">
        <f t="shared" si="45"/>
        <v>29</v>
      </c>
      <c r="N28" s="76">
        <v>27</v>
      </c>
      <c r="O28" s="77">
        <v>23</v>
      </c>
      <c r="P28" s="161">
        <v>0</v>
      </c>
      <c r="Q28" s="102">
        <f t="shared" si="46"/>
        <v>50</v>
      </c>
      <c r="R28" s="161">
        <v>47</v>
      </c>
      <c r="S28" s="77">
        <v>73</v>
      </c>
      <c r="T28" s="165">
        <v>0</v>
      </c>
      <c r="U28" s="102">
        <f t="shared" si="47"/>
        <v>120</v>
      </c>
      <c r="V28" s="95"/>
      <c r="W28" s="95"/>
      <c r="X28" s="165"/>
      <c r="Y28" s="102">
        <f t="shared" si="48"/>
        <v>0</v>
      </c>
      <c r="Z28" s="95"/>
      <c r="AA28" s="95"/>
      <c r="AB28" s="95"/>
      <c r="AC28" s="102">
        <f t="shared" si="49"/>
        <v>0</v>
      </c>
      <c r="AD28" s="95"/>
      <c r="AE28" s="95"/>
      <c r="AF28" s="95"/>
      <c r="AG28" s="102">
        <f t="shared" si="50"/>
        <v>0</v>
      </c>
      <c r="AH28" s="95"/>
      <c r="AI28" s="95"/>
      <c r="AJ28" s="95"/>
      <c r="AK28" s="102">
        <f t="shared" si="51"/>
        <v>0</v>
      </c>
      <c r="AL28" s="95"/>
      <c r="AM28" s="95"/>
      <c r="AN28" s="95"/>
      <c r="AO28" s="102">
        <f t="shared" si="52"/>
        <v>0</v>
      </c>
      <c r="AP28" s="95"/>
      <c r="AQ28" s="95"/>
      <c r="AR28" s="95"/>
      <c r="AS28" s="102">
        <f t="shared" si="53"/>
        <v>0</v>
      </c>
      <c r="AT28" s="95"/>
      <c r="AU28" s="95"/>
      <c r="AV28" s="95"/>
      <c r="AW28" s="102">
        <f t="shared" si="54"/>
        <v>0</v>
      </c>
      <c r="AX28" s="95"/>
      <c r="AY28" s="95"/>
      <c r="AZ28" s="95"/>
      <c r="BA28" s="102">
        <f t="shared" si="55"/>
        <v>0</v>
      </c>
      <c r="BB28" s="95"/>
      <c r="BC28" s="95"/>
      <c r="BD28" s="91"/>
      <c r="BE28" s="102">
        <f t="shared" si="56"/>
        <v>0</v>
      </c>
      <c r="BF28" s="95">
        <f t="shared" si="43"/>
        <v>90</v>
      </c>
      <c r="BG28" s="95">
        <f t="shared" si="44"/>
        <v>109</v>
      </c>
      <c r="BH28" s="91">
        <f t="shared" si="44"/>
        <v>0</v>
      </c>
      <c r="BI28" s="174">
        <f t="shared" si="57"/>
        <v>199</v>
      </c>
    </row>
    <row r="29" spans="1:61" ht="29.25" customHeight="1" x14ac:dyDescent="0.25">
      <c r="A29" s="434"/>
      <c r="B29" s="363"/>
      <c r="C29" s="362"/>
      <c r="D29" s="424"/>
      <c r="E29" s="437"/>
      <c r="F29" s="345"/>
      <c r="G29" s="348"/>
      <c r="H29" s="349"/>
      <c r="I29" s="19" t="s">
        <v>53</v>
      </c>
      <c r="J29" s="103">
        <f>SUM(J24:J28)</f>
        <v>97</v>
      </c>
      <c r="K29" s="103">
        <f t="shared" ref="K29:L29" si="58">SUM(K24:K28)</f>
        <v>72</v>
      </c>
      <c r="L29" s="103">
        <f t="shared" si="58"/>
        <v>0</v>
      </c>
      <c r="M29" s="102">
        <f>SUM(M24:M28)</f>
        <v>169</v>
      </c>
      <c r="N29" s="103">
        <f>SUM(N24:N28)</f>
        <v>165</v>
      </c>
      <c r="O29" s="103">
        <f t="shared" ref="O29:P29" si="59">SUM(O24:O28)</f>
        <v>159</v>
      </c>
      <c r="P29" s="103">
        <f t="shared" si="59"/>
        <v>0</v>
      </c>
      <c r="Q29" s="102">
        <f>SUM(Q24:Q28)</f>
        <v>324</v>
      </c>
      <c r="R29" s="103">
        <f>SUM(R24:R28)</f>
        <v>189</v>
      </c>
      <c r="S29" s="103">
        <f t="shared" ref="S29:T29" si="60">SUM(S24:S28)</f>
        <v>233</v>
      </c>
      <c r="T29" s="103">
        <f t="shared" si="60"/>
        <v>0</v>
      </c>
      <c r="U29" s="102">
        <f>SUM(U24:U28)</f>
        <v>422</v>
      </c>
      <c r="V29" s="103">
        <f>SUM(V24:V28)</f>
        <v>0</v>
      </c>
      <c r="W29" s="103">
        <f t="shared" ref="W29:X29" si="61">SUM(W24:W28)</f>
        <v>0</v>
      </c>
      <c r="X29" s="103">
        <f t="shared" si="61"/>
        <v>0</v>
      </c>
      <c r="Y29" s="102">
        <f>SUM(Y24:Y28)</f>
        <v>0</v>
      </c>
      <c r="Z29" s="103">
        <f>SUM(Z24:Z28)</f>
        <v>0</v>
      </c>
      <c r="AA29" s="103">
        <f t="shared" ref="AA29:AB29" si="62">SUM(AA24:AA28)</f>
        <v>0</v>
      </c>
      <c r="AB29" s="103">
        <f t="shared" si="62"/>
        <v>0</v>
      </c>
      <c r="AC29" s="102">
        <f>SUM(AC24:AC28)</f>
        <v>0</v>
      </c>
      <c r="AD29" s="103">
        <f>SUM(AD24:AD28)</f>
        <v>0</v>
      </c>
      <c r="AE29" s="103">
        <f t="shared" ref="AE29:AF29" si="63">SUM(AE24:AE28)</f>
        <v>0</v>
      </c>
      <c r="AF29" s="103">
        <f t="shared" si="63"/>
        <v>0</v>
      </c>
      <c r="AG29" s="102">
        <f>SUM(AG24:AG28)</f>
        <v>0</v>
      </c>
      <c r="AH29" s="103">
        <f>SUM(AH24:AH28)</f>
        <v>0</v>
      </c>
      <c r="AI29" s="103">
        <f t="shared" ref="AI29:AJ29" si="64">SUM(AI24:AI28)</f>
        <v>0</v>
      </c>
      <c r="AJ29" s="103">
        <f t="shared" si="64"/>
        <v>0</v>
      </c>
      <c r="AK29" s="102">
        <f>SUM(AK24:AK28)</f>
        <v>0</v>
      </c>
      <c r="AL29" s="103">
        <f>SUM(AL24:AL28)</f>
        <v>0</v>
      </c>
      <c r="AM29" s="103">
        <f t="shared" ref="AM29:AN29" si="65">SUM(AM24:AM28)</f>
        <v>0</v>
      </c>
      <c r="AN29" s="103">
        <f t="shared" si="65"/>
        <v>0</v>
      </c>
      <c r="AO29" s="102">
        <f>SUM(AO24:AO28)</f>
        <v>0</v>
      </c>
      <c r="AP29" s="103">
        <f>SUM(AP24:AP28)</f>
        <v>0</v>
      </c>
      <c r="AQ29" s="103">
        <f t="shared" ref="AQ29:AR29" si="66">SUM(AQ24:AQ28)</f>
        <v>0</v>
      </c>
      <c r="AR29" s="103">
        <f t="shared" si="66"/>
        <v>0</v>
      </c>
      <c r="AS29" s="102">
        <f>SUM(AS24:AS28)</f>
        <v>0</v>
      </c>
      <c r="AT29" s="103">
        <f>SUM(AT24:AT28)</f>
        <v>0</v>
      </c>
      <c r="AU29" s="103">
        <f t="shared" ref="AU29:AV29" si="67">SUM(AU24:AU28)</f>
        <v>0</v>
      </c>
      <c r="AV29" s="103">
        <f t="shared" si="67"/>
        <v>0</v>
      </c>
      <c r="AW29" s="102">
        <f>SUM(AW24:AW28)</f>
        <v>0</v>
      </c>
      <c r="AX29" s="103">
        <f>SUM(AX24:AX28)</f>
        <v>0</v>
      </c>
      <c r="AY29" s="103">
        <f t="shared" ref="AY29:AZ29" si="68">SUM(AY24:AY28)</f>
        <v>0</v>
      </c>
      <c r="AZ29" s="103">
        <f t="shared" si="68"/>
        <v>0</v>
      </c>
      <c r="BA29" s="102">
        <f>SUM(BA24:BA28)</f>
        <v>0</v>
      </c>
      <c r="BB29" s="103">
        <f>SUM(BB24:BB28)</f>
        <v>0</v>
      </c>
      <c r="BC29" s="103">
        <f t="shared" ref="BC29:BD29" si="69">SUM(BC24:BC28)</f>
        <v>0</v>
      </c>
      <c r="BD29" s="103">
        <f t="shared" si="69"/>
        <v>0</v>
      </c>
      <c r="BE29" s="102">
        <f>SUM(BE24:BE28)</f>
        <v>0</v>
      </c>
      <c r="BF29" s="103">
        <f>SUM(BF24:BF28)</f>
        <v>451</v>
      </c>
      <c r="BG29" s="103">
        <f t="shared" ref="BG29" si="70">SUM(BG24:BG28)</f>
        <v>464</v>
      </c>
      <c r="BH29" s="103">
        <f t="shared" ref="BH29" si="71">SUM(BH24:BH28)</f>
        <v>0</v>
      </c>
      <c r="BI29" s="170">
        <f>SUM(BI24:BI28)</f>
        <v>915</v>
      </c>
    </row>
    <row r="30" spans="1:61" ht="29.25" customHeight="1" x14ac:dyDescent="0.25">
      <c r="A30" s="434"/>
      <c r="B30" s="363"/>
      <c r="C30" s="362"/>
      <c r="D30" s="424"/>
      <c r="E30" s="437"/>
      <c r="F30" s="345"/>
      <c r="G30" s="348"/>
      <c r="H30" s="350" t="s">
        <v>88</v>
      </c>
      <c r="I30" s="18" t="s">
        <v>54</v>
      </c>
      <c r="J30" s="157">
        <v>97</v>
      </c>
      <c r="K30" s="157">
        <v>72</v>
      </c>
      <c r="L30" s="157">
        <v>0</v>
      </c>
      <c r="M30" s="102">
        <f>SUM(J30:L30)</f>
        <v>169</v>
      </c>
      <c r="N30" s="76">
        <v>164</v>
      </c>
      <c r="O30" s="77">
        <v>158</v>
      </c>
      <c r="P30" s="161">
        <v>0</v>
      </c>
      <c r="Q30" s="102">
        <f>SUM(N30:P30)</f>
        <v>322</v>
      </c>
      <c r="R30" s="161">
        <v>172</v>
      </c>
      <c r="S30" s="77">
        <v>225</v>
      </c>
      <c r="T30" s="165">
        <v>0</v>
      </c>
      <c r="U30" s="102">
        <f>SUM(R30:T30)</f>
        <v>397</v>
      </c>
      <c r="V30" s="95"/>
      <c r="W30" s="95"/>
      <c r="X30" s="165"/>
      <c r="Y30" s="102">
        <f>SUM(V30:X30)</f>
        <v>0</v>
      </c>
      <c r="Z30" s="95"/>
      <c r="AA30" s="95"/>
      <c r="AB30" s="95"/>
      <c r="AC30" s="102">
        <f>SUM(Z30:AB30)</f>
        <v>0</v>
      </c>
      <c r="AD30" s="95"/>
      <c r="AE30" s="95"/>
      <c r="AF30" s="95"/>
      <c r="AG30" s="102">
        <f>SUM(AD30:AF30)</f>
        <v>0</v>
      </c>
      <c r="AH30" s="95"/>
      <c r="AI30" s="95"/>
      <c r="AJ30" s="95"/>
      <c r="AK30" s="102">
        <f>SUM(AH30:AJ30)</f>
        <v>0</v>
      </c>
      <c r="AL30" s="95"/>
      <c r="AM30" s="95"/>
      <c r="AN30" s="95"/>
      <c r="AO30" s="102">
        <f>SUM(AL30:AN30)</f>
        <v>0</v>
      </c>
      <c r="AP30" s="95"/>
      <c r="AQ30" s="95"/>
      <c r="AR30" s="95"/>
      <c r="AS30" s="102">
        <f>SUM(AP30:AR30)</f>
        <v>0</v>
      </c>
      <c r="AT30" s="95"/>
      <c r="AU30" s="95"/>
      <c r="AV30" s="95"/>
      <c r="AW30" s="102">
        <f>SUM(AT30:AV30)</f>
        <v>0</v>
      </c>
      <c r="AX30" s="95"/>
      <c r="AY30" s="95"/>
      <c r="AZ30" s="95"/>
      <c r="BA30" s="102">
        <f>SUM(AX30:AZ30)</f>
        <v>0</v>
      </c>
      <c r="BB30" s="95"/>
      <c r="BC30" s="95"/>
      <c r="BD30" s="91"/>
      <c r="BE30" s="102">
        <f>SUM(BB30:BD30)</f>
        <v>0</v>
      </c>
      <c r="BF30" s="95">
        <f t="shared" si="43"/>
        <v>433</v>
      </c>
      <c r="BG30" s="95">
        <f t="shared" si="43"/>
        <v>455</v>
      </c>
      <c r="BH30" s="91">
        <f t="shared" si="43"/>
        <v>0</v>
      </c>
      <c r="BI30" s="174">
        <f t="shared" si="57"/>
        <v>888</v>
      </c>
    </row>
    <row r="31" spans="1:61" ht="29.25" customHeight="1" x14ac:dyDescent="0.25">
      <c r="A31" s="434"/>
      <c r="B31" s="363"/>
      <c r="C31" s="362"/>
      <c r="D31" s="424"/>
      <c r="E31" s="437"/>
      <c r="F31" s="345"/>
      <c r="G31" s="348"/>
      <c r="H31" s="349"/>
      <c r="I31" s="18" t="s">
        <v>55</v>
      </c>
      <c r="J31" s="157">
        <v>0</v>
      </c>
      <c r="K31" s="157">
        <v>0</v>
      </c>
      <c r="L31" s="157">
        <v>0</v>
      </c>
      <c r="M31" s="102">
        <f>SUM(J31:L31)</f>
        <v>0</v>
      </c>
      <c r="N31" s="76">
        <v>1</v>
      </c>
      <c r="O31" s="77">
        <v>1</v>
      </c>
      <c r="P31" s="161">
        <v>0</v>
      </c>
      <c r="Q31" s="102">
        <f t="shared" ref="Q31:Q33" si="72">SUM(N31:P31)</f>
        <v>2</v>
      </c>
      <c r="R31" s="161">
        <v>17</v>
      </c>
      <c r="S31" s="77">
        <v>8</v>
      </c>
      <c r="T31" s="165">
        <v>0</v>
      </c>
      <c r="U31" s="102">
        <f t="shared" ref="U31:U33" si="73">SUM(R31:T31)</f>
        <v>25</v>
      </c>
      <c r="V31" s="95"/>
      <c r="W31" s="95"/>
      <c r="X31" s="165"/>
      <c r="Y31" s="102">
        <f t="shared" ref="Y31:Y33" si="74">SUM(V31:X31)</f>
        <v>0</v>
      </c>
      <c r="Z31" s="95"/>
      <c r="AA31" s="95"/>
      <c r="AB31" s="95"/>
      <c r="AC31" s="102">
        <f t="shared" ref="AC31:AC33" si="75">SUM(Z31:AB31)</f>
        <v>0</v>
      </c>
      <c r="AD31" s="95"/>
      <c r="AE31" s="95"/>
      <c r="AF31" s="95"/>
      <c r="AG31" s="102">
        <f t="shared" ref="AG31:AG33" si="76">SUM(AD31:AF31)</f>
        <v>0</v>
      </c>
      <c r="AH31" s="95"/>
      <c r="AI31" s="95"/>
      <c r="AJ31" s="95"/>
      <c r="AK31" s="102">
        <f t="shared" ref="AK31:AK33" si="77">SUM(AH31:AJ31)</f>
        <v>0</v>
      </c>
      <c r="AL31" s="95"/>
      <c r="AM31" s="95"/>
      <c r="AN31" s="95"/>
      <c r="AO31" s="102">
        <f t="shared" ref="AO31:AO33" si="78">SUM(AL31:AN31)</f>
        <v>0</v>
      </c>
      <c r="AP31" s="95"/>
      <c r="AQ31" s="95"/>
      <c r="AR31" s="95"/>
      <c r="AS31" s="102">
        <f t="shared" ref="AS31:AS33" si="79">SUM(AP31:AR31)</f>
        <v>0</v>
      </c>
      <c r="AT31" s="95"/>
      <c r="AU31" s="95"/>
      <c r="AV31" s="95"/>
      <c r="AW31" s="102">
        <f t="shared" ref="AW31:AW33" si="80">SUM(AT31:AV31)</f>
        <v>0</v>
      </c>
      <c r="AX31" s="95"/>
      <c r="AY31" s="95"/>
      <c r="AZ31" s="95"/>
      <c r="BA31" s="102">
        <f t="shared" ref="BA31:BA33" si="81">SUM(AX31:AZ31)</f>
        <v>0</v>
      </c>
      <c r="BB31" s="95"/>
      <c r="BC31" s="95"/>
      <c r="BD31" s="91"/>
      <c r="BE31" s="102">
        <f t="shared" ref="BE31:BE33" si="82">SUM(BB31:BD31)</f>
        <v>0</v>
      </c>
      <c r="BF31" s="95">
        <f t="shared" si="43"/>
        <v>18</v>
      </c>
      <c r="BG31" s="95">
        <f t="shared" si="43"/>
        <v>9</v>
      </c>
      <c r="BH31" s="91">
        <f t="shared" si="43"/>
        <v>0</v>
      </c>
      <c r="BI31" s="174">
        <f t="shared" si="57"/>
        <v>27</v>
      </c>
    </row>
    <row r="32" spans="1:61" ht="29.25" customHeight="1" x14ac:dyDescent="0.25">
      <c r="A32" s="434"/>
      <c r="B32" s="363"/>
      <c r="C32" s="362"/>
      <c r="D32" s="424"/>
      <c r="E32" s="437"/>
      <c r="F32" s="345"/>
      <c r="G32" s="348"/>
      <c r="H32" s="350" t="s">
        <v>60</v>
      </c>
      <c r="I32" s="18" t="s">
        <v>56</v>
      </c>
      <c r="J32" s="157">
        <v>0</v>
      </c>
      <c r="K32" s="157">
        <v>0</v>
      </c>
      <c r="L32" s="157">
        <v>0</v>
      </c>
      <c r="M32" s="102">
        <f t="shared" ref="M32:M33" si="83">SUM(J32:L32)</f>
        <v>0</v>
      </c>
      <c r="N32" s="76">
        <v>0</v>
      </c>
      <c r="O32" s="77">
        <v>1</v>
      </c>
      <c r="P32" s="161">
        <v>0</v>
      </c>
      <c r="Q32" s="102">
        <f t="shared" si="72"/>
        <v>1</v>
      </c>
      <c r="R32" s="161">
        <v>0</v>
      </c>
      <c r="S32" s="77">
        <v>1</v>
      </c>
      <c r="T32" s="165">
        <v>0</v>
      </c>
      <c r="U32" s="102">
        <f t="shared" si="73"/>
        <v>1</v>
      </c>
      <c r="V32" s="95"/>
      <c r="W32" s="95"/>
      <c r="X32" s="165"/>
      <c r="Y32" s="102">
        <f t="shared" si="74"/>
        <v>0</v>
      </c>
      <c r="Z32" s="95"/>
      <c r="AA32" s="95"/>
      <c r="AB32" s="95"/>
      <c r="AC32" s="102">
        <f t="shared" si="75"/>
        <v>0</v>
      </c>
      <c r="AD32" s="95"/>
      <c r="AE32" s="95"/>
      <c r="AF32" s="95"/>
      <c r="AG32" s="102">
        <f t="shared" si="76"/>
        <v>0</v>
      </c>
      <c r="AH32" s="95"/>
      <c r="AI32" s="95"/>
      <c r="AJ32" s="95"/>
      <c r="AK32" s="102">
        <f t="shared" si="77"/>
        <v>0</v>
      </c>
      <c r="AL32" s="95"/>
      <c r="AM32" s="95"/>
      <c r="AN32" s="95"/>
      <c r="AO32" s="102">
        <f t="shared" si="78"/>
        <v>0</v>
      </c>
      <c r="AP32" s="95"/>
      <c r="AQ32" s="95"/>
      <c r="AR32" s="95"/>
      <c r="AS32" s="102">
        <f t="shared" si="79"/>
        <v>0</v>
      </c>
      <c r="AT32" s="95"/>
      <c r="AU32" s="95"/>
      <c r="AV32" s="95"/>
      <c r="AW32" s="102">
        <f t="shared" si="80"/>
        <v>0</v>
      </c>
      <c r="AX32" s="95"/>
      <c r="AY32" s="95"/>
      <c r="AZ32" s="95"/>
      <c r="BA32" s="102">
        <f t="shared" si="81"/>
        <v>0</v>
      </c>
      <c r="BB32" s="95"/>
      <c r="BC32" s="95"/>
      <c r="BD32" s="91"/>
      <c r="BE32" s="102">
        <f t="shared" si="82"/>
        <v>0</v>
      </c>
      <c r="BF32" s="95">
        <f t="shared" si="43"/>
        <v>0</v>
      </c>
      <c r="BG32" s="95">
        <f t="shared" si="43"/>
        <v>2</v>
      </c>
      <c r="BH32" s="91">
        <f t="shared" si="43"/>
        <v>0</v>
      </c>
      <c r="BI32" s="174">
        <f t="shared" si="57"/>
        <v>2</v>
      </c>
    </row>
    <row r="33" spans="1:61" ht="29.25" customHeight="1" thickBot="1" x14ac:dyDescent="0.3">
      <c r="A33" s="434"/>
      <c r="B33" s="363"/>
      <c r="C33" s="362"/>
      <c r="D33" s="424"/>
      <c r="E33" s="438"/>
      <c r="F33" s="389"/>
      <c r="G33" s="357"/>
      <c r="H33" s="357"/>
      <c r="I33" s="32" t="s">
        <v>57</v>
      </c>
      <c r="J33" s="158">
        <v>0</v>
      </c>
      <c r="K33" s="158">
        <v>0</v>
      </c>
      <c r="L33" s="158">
        <v>0</v>
      </c>
      <c r="M33" s="105">
        <f t="shared" si="83"/>
        <v>0</v>
      </c>
      <c r="N33" s="162">
        <v>0</v>
      </c>
      <c r="O33" s="163">
        <v>0</v>
      </c>
      <c r="P33" s="164">
        <v>0</v>
      </c>
      <c r="Q33" s="105">
        <f t="shared" si="72"/>
        <v>0</v>
      </c>
      <c r="R33" s="164">
        <v>0</v>
      </c>
      <c r="S33" s="163">
        <v>0</v>
      </c>
      <c r="T33" s="166">
        <v>0</v>
      </c>
      <c r="U33" s="105">
        <f t="shared" si="73"/>
        <v>0</v>
      </c>
      <c r="V33" s="96"/>
      <c r="W33" s="96"/>
      <c r="X33" s="166"/>
      <c r="Y33" s="105">
        <f t="shared" si="74"/>
        <v>0</v>
      </c>
      <c r="Z33" s="96"/>
      <c r="AA33" s="96"/>
      <c r="AB33" s="96"/>
      <c r="AC33" s="105">
        <f t="shared" si="75"/>
        <v>0</v>
      </c>
      <c r="AD33" s="96"/>
      <c r="AE33" s="96"/>
      <c r="AF33" s="96"/>
      <c r="AG33" s="105">
        <f t="shared" si="76"/>
        <v>0</v>
      </c>
      <c r="AH33" s="96"/>
      <c r="AI33" s="96"/>
      <c r="AJ33" s="96"/>
      <c r="AK33" s="105">
        <f t="shared" si="77"/>
        <v>0</v>
      </c>
      <c r="AL33" s="96"/>
      <c r="AM33" s="96"/>
      <c r="AN33" s="96"/>
      <c r="AO33" s="105">
        <f t="shared" si="78"/>
        <v>0</v>
      </c>
      <c r="AP33" s="96"/>
      <c r="AQ33" s="96"/>
      <c r="AR33" s="96"/>
      <c r="AS33" s="105">
        <f t="shared" si="79"/>
        <v>0</v>
      </c>
      <c r="AT33" s="96"/>
      <c r="AU33" s="96"/>
      <c r="AV33" s="96"/>
      <c r="AW33" s="105">
        <f t="shared" si="80"/>
        <v>0</v>
      </c>
      <c r="AX33" s="96"/>
      <c r="AY33" s="96"/>
      <c r="AZ33" s="96"/>
      <c r="BA33" s="105">
        <f t="shared" si="81"/>
        <v>0</v>
      </c>
      <c r="BB33" s="96"/>
      <c r="BC33" s="96"/>
      <c r="BD33" s="93"/>
      <c r="BE33" s="105">
        <f t="shared" si="82"/>
        <v>0</v>
      </c>
      <c r="BF33" s="225">
        <f t="shared" si="43"/>
        <v>0</v>
      </c>
      <c r="BG33" s="225">
        <f t="shared" si="43"/>
        <v>0</v>
      </c>
      <c r="BH33" s="226">
        <f t="shared" si="43"/>
        <v>0</v>
      </c>
      <c r="BI33" s="174">
        <f t="shared" si="57"/>
        <v>0</v>
      </c>
    </row>
    <row r="34" spans="1:61" ht="29.25" customHeight="1" x14ac:dyDescent="0.25">
      <c r="A34" s="434"/>
      <c r="B34" s="363"/>
      <c r="C34" s="362"/>
      <c r="D34" s="424"/>
      <c r="E34" s="436" t="s">
        <v>140</v>
      </c>
      <c r="F34" s="344" t="s">
        <v>68</v>
      </c>
      <c r="G34" s="347" t="s">
        <v>82</v>
      </c>
      <c r="H34" s="347" t="s">
        <v>58</v>
      </c>
      <c r="I34" s="17" t="s">
        <v>48</v>
      </c>
      <c r="J34" s="294">
        <v>40</v>
      </c>
      <c r="K34" s="294">
        <v>98</v>
      </c>
      <c r="L34" s="294">
        <v>0</v>
      </c>
      <c r="M34" s="104">
        <f>SUM(J34:L34)</f>
        <v>138</v>
      </c>
      <c r="N34" s="301">
        <v>53</v>
      </c>
      <c r="O34" s="293">
        <v>78</v>
      </c>
      <c r="P34" s="302">
        <v>0</v>
      </c>
      <c r="Q34" s="104">
        <f>SUM(N34:P34)</f>
        <v>131</v>
      </c>
      <c r="R34" s="292">
        <v>65</v>
      </c>
      <c r="S34" s="293">
        <v>100</v>
      </c>
      <c r="T34" s="294">
        <v>0</v>
      </c>
      <c r="U34" s="104">
        <f>SUM(R34:T34)</f>
        <v>165</v>
      </c>
      <c r="V34" s="286"/>
      <c r="W34" s="286"/>
      <c r="X34" s="294"/>
      <c r="Y34" s="104">
        <f>SUM(V34:X34)</f>
        <v>0</v>
      </c>
      <c r="Z34" s="286"/>
      <c r="AA34" s="286"/>
      <c r="AB34" s="286"/>
      <c r="AC34" s="104">
        <f>SUM(Z34:AB34)</f>
        <v>0</v>
      </c>
      <c r="AD34" s="286"/>
      <c r="AE34" s="286"/>
      <c r="AF34" s="286"/>
      <c r="AG34" s="104">
        <f>SUM(AD34:AF34)</f>
        <v>0</v>
      </c>
      <c r="AH34" s="286"/>
      <c r="AI34" s="286"/>
      <c r="AJ34" s="286"/>
      <c r="AK34" s="104">
        <f>SUM(AH34:AJ34)</f>
        <v>0</v>
      </c>
      <c r="AL34" s="286"/>
      <c r="AM34" s="286"/>
      <c r="AN34" s="286"/>
      <c r="AO34" s="104">
        <f>SUM(AL34:AN34)</f>
        <v>0</v>
      </c>
      <c r="AP34" s="286"/>
      <c r="AQ34" s="286"/>
      <c r="AR34" s="286"/>
      <c r="AS34" s="104">
        <f>SUM(AP34:AR34)</f>
        <v>0</v>
      </c>
      <c r="AT34" s="286"/>
      <c r="AU34" s="286"/>
      <c r="AV34" s="286"/>
      <c r="AW34" s="104">
        <f>SUM(AT34:AV34)</f>
        <v>0</v>
      </c>
      <c r="AX34" s="286"/>
      <c r="AY34" s="286"/>
      <c r="AZ34" s="286"/>
      <c r="BA34" s="104">
        <f>SUM(AX34:AZ34)</f>
        <v>0</v>
      </c>
      <c r="BB34" s="286"/>
      <c r="BC34" s="286"/>
      <c r="BD34" s="287"/>
      <c r="BE34" s="104">
        <f>SUM(BB34:BD34)</f>
        <v>0</v>
      </c>
      <c r="BF34" s="287">
        <f t="shared" ref="BF34:BH38" si="84">AVERAGE(J34,N34,R34,V34,Z34,AD34,AH34,AL34,AP34,AT34,AX34,BB34)</f>
        <v>52.666666666666664</v>
      </c>
      <c r="BG34" s="287">
        <f t="shared" si="84"/>
        <v>92</v>
      </c>
      <c r="BH34" s="287">
        <f t="shared" si="84"/>
        <v>0</v>
      </c>
      <c r="BI34" s="104">
        <f t="shared" ref="BI34:BI38" si="85">SUM(BF34:BH34)</f>
        <v>144.66666666666666</v>
      </c>
    </row>
    <row r="35" spans="1:61" ht="29.25" customHeight="1" x14ac:dyDescent="0.25">
      <c r="A35" s="434"/>
      <c r="B35" s="363"/>
      <c r="C35" s="362"/>
      <c r="D35" s="424"/>
      <c r="E35" s="437"/>
      <c r="F35" s="345"/>
      <c r="G35" s="348"/>
      <c r="H35" s="348"/>
      <c r="I35" s="18" t="s">
        <v>49</v>
      </c>
      <c r="J35" s="309">
        <v>30</v>
      </c>
      <c r="K35" s="309">
        <v>51</v>
      </c>
      <c r="L35" s="309">
        <v>0</v>
      </c>
      <c r="M35" s="102">
        <f t="shared" ref="M35:M38" si="86">SUM(J35:L35)</f>
        <v>81</v>
      </c>
      <c r="N35" s="303">
        <v>28</v>
      </c>
      <c r="O35" s="296">
        <v>62</v>
      </c>
      <c r="P35" s="304">
        <v>0</v>
      </c>
      <c r="Q35" s="102">
        <f t="shared" ref="Q35:Q38" si="87">SUM(N35:P35)</f>
        <v>90</v>
      </c>
      <c r="R35" s="295">
        <v>34</v>
      </c>
      <c r="S35" s="296">
        <v>58</v>
      </c>
      <c r="T35" s="297">
        <v>0</v>
      </c>
      <c r="U35" s="102">
        <f t="shared" ref="U35:U38" si="88">SUM(R35:T35)</f>
        <v>92</v>
      </c>
      <c r="V35" s="288"/>
      <c r="W35" s="288"/>
      <c r="X35" s="297"/>
      <c r="Y35" s="102">
        <f t="shared" ref="Y35:Y38" si="89">SUM(V35:X35)</f>
        <v>0</v>
      </c>
      <c r="Z35" s="288"/>
      <c r="AA35" s="288"/>
      <c r="AB35" s="288"/>
      <c r="AC35" s="102">
        <f t="shared" ref="AC35:AC38" si="90">SUM(Z35:AB35)</f>
        <v>0</v>
      </c>
      <c r="AD35" s="288"/>
      <c r="AE35" s="288"/>
      <c r="AF35" s="288"/>
      <c r="AG35" s="102">
        <f t="shared" ref="AG35:AG38" si="91">SUM(AD35:AF35)</f>
        <v>0</v>
      </c>
      <c r="AH35" s="288"/>
      <c r="AI35" s="288"/>
      <c r="AJ35" s="288"/>
      <c r="AK35" s="102">
        <f t="shared" ref="AK35:AK38" si="92">SUM(AH35:AJ35)</f>
        <v>0</v>
      </c>
      <c r="AL35" s="288"/>
      <c r="AM35" s="288"/>
      <c r="AN35" s="288"/>
      <c r="AO35" s="102">
        <f t="shared" ref="AO35:AO38" si="93">SUM(AL35:AN35)</f>
        <v>0</v>
      </c>
      <c r="AP35" s="288"/>
      <c r="AQ35" s="288"/>
      <c r="AR35" s="288"/>
      <c r="AS35" s="102">
        <f t="shared" ref="AS35:AS38" si="94">SUM(AP35:AR35)</f>
        <v>0</v>
      </c>
      <c r="AT35" s="288"/>
      <c r="AU35" s="288"/>
      <c r="AV35" s="288"/>
      <c r="AW35" s="102">
        <f t="shared" ref="AW35:AW38" si="95">SUM(AT35:AV35)</f>
        <v>0</v>
      </c>
      <c r="AX35" s="288"/>
      <c r="AY35" s="288"/>
      <c r="AZ35" s="288"/>
      <c r="BA35" s="102">
        <f t="shared" ref="BA35:BA38" si="96">SUM(AX35:AZ35)</f>
        <v>0</v>
      </c>
      <c r="BB35" s="288"/>
      <c r="BC35" s="288"/>
      <c r="BD35" s="289"/>
      <c r="BE35" s="102">
        <f t="shared" ref="BE35:BE38" si="97">SUM(BB35:BD35)</f>
        <v>0</v>
      </c>
      <c r="BF35" s="289">
        <f t="shared" si="84"/>
        <v>30.666666666666668</v>
      </c>
      <c r="BG35" s="289">
        <f t="shared" si="84"/>
        <v>57</v>
      </c>
      <c r="BH35" s="289">
        <f t="shared" si="84"/>
        <v>0</v>
      </c>
      <c r="BI35" s="102">
        <f t="shared" si="85"/>
        <v>87.666666666666671</v>
      </c>
    </row>
    <row r="36" spans="1:61" ht="29.25" customHeight="1" x14ac:dyDescent="0.25">
      <c r="A36" s="434"/>
      <c r="B36" s="363"/>
      <c r="C36" s="362"/>
      <c r="D36" s="424"/>
      <c r="E36" s="437"/>
      <c r="F36" s="345"/>
      <c r="G36" s="348"/>
      <c r="H36" s="348"/>
      <c r="I36" s="18" t="s">
        <v>50</v>
      </c>
      <c r="J36" s="309">
        <v>50</v>
      </c>
      <c r="K36" s="309">
        <v>31</v>
      </c>
      <c r="L36" s="309">
        <v>0</v>
      </c>
      <c r="M36" s="102">
        <f t="shared" si="86"/>
        <v>81</v>
      </c>
      <c r="N36" s="303">
        <v>68</v>
      </c>
      <c r="O36" s="296">
        <v>34</v>
      </c>
      <c r="P36" s="304">
        <v>0</v>
      </c>
      <c r="Q36" s="102">
        <f t="shared" si="87"/>
        <v>102</v>
      </c>
      <c r="R36" s="295">
        <v>78</v>
      </c>
      <c r="S36" s="296">
        <v>54</v>
      </c>
      <c r="T36" s="297">
        <v>0</v>
      </c>
      <c r="U36" s="102">
        <f t="shared" si="88"/>
        <v>132</v>
      </c>
      <c r="V36" s="288"/>
      <c r="W36" s="288"/>
      <c r="X36" s="297"/>
      <c r="Y36" s="102">
        <f t="shared" si="89"/>
        <v>0</v>
      </c>
      <c r="Z36" s="288"/>
      <c r="AA36" s="288"/>
      <c r="AB36" s="288"/>
      <c r="AC36" s="102">
        <f t="shared" si="90"/>
        <v>0</v>
      </c>
      <c r="AD36" s="288"/>
      <c r="AE36" s="288"/>
      <c r="AF36" s="288"/>
      <c r="AG36" s="102">
        <f t="shared" si="91"/>
        <v>0</v>
      </c>
      <c r="AH36" s="288"/>
      <c r="AI36" s="288"/>
      <c r="AJ36" s="288"/>
      <c r="AK36" s="102">
        <f t="shared" si="92"/>
        <v>0</v>
      </c>
      <c r="AL36" s="288"/>
      <c r="AM36" s="288"/>
      <c r="AN36" s="288"/>
      <c r="AO36" s="102">
        <f t="shared" si="93"/>
        <v>0</v>
      </c>
      <c r="AP36" s="288"/>
      <c r="AQ36" s="288"/>
      <c r="AR36" s="288"/>
      <c r="AS36" s="102">
        <f t="shared" si="94"/>
        <v>0</v>
      </c>
      <c r="AT36" s="288"/>
      <c r="AU36" s="288"/>
      <c r="AV36" s="288"/>
      <c r="AW36" s="102">
        <f t="shared" si="95"/>
        <v>0</v>
      </c>
      <c r="AX36" s="288"/>
      <c r="AY36" s="288"/>
      <c r="AZ36" s="288"/>
      <c r="BA36" s="102">
        <f t="shared" si="96"/>
        <v>0</v>
      </c>
      <c r="BB36" s="288"/>
      <c r="BC36" s="288"/>
      <c r="BD36" s="289"/>
      <c r="BE36" s="102">
        <f t="shared" si="97"/>
        <v>0</v>
      </c>
      <c r="BF36" s="289">
        <f t="shared" si="84"/>
        <v>65.333333333333329</v>
      </c>
      <c r="BG36" s="289">
        <f t="shared" si="84"/>
        <v>39.666666666666664</v>
      </c>
      <c r="BH36" s="289">
        <f t="shared" si="84"/>
        <v>0</v>
      </c>
      <c r="BI36" s="102">
        <f t="shared" si="85"/>
        <v>105</v>
      </c>
    </row>
    <row r="37" spans="1:61" ht="29.25" customHeight="1" x14ac:dyDescent="0.25">
      <c r="A37" s="434"/>
      <c r="B37" s="363"/>
      <c r="C37" s="362"/>
      <c r="D37" s="424"/>
      <c r="E37" s="437"/>
      <c r="F37" s="345"/>
      <c r="G37" s="348"/>
      <c r="H37" s="348"/>
      <c r="I37" s="18" t="s">
        <v>51</v>
      </c>
      <c r="J37" s="309">
        <v>123</v>
      </c>
      <c r="K37" s="309">
        <v>132</v>
      </c>
      <c r="L37" s="309">
        <v>0</v>
      </c>
      <c r="M37" s="102">
        <f t="shared" si="86"/>
        <v>255</v>
      </c>
      <c r="N37" s="303">
        <v>117</v>
      </c>
      <c r="O37" s="296">
        <v>133</v>
      </c>
      <c r="P37" s="304">
        <v>0</v>
      </c>
      <c r="Q37" s="102">
        <f t="shared" si="87"/>
        <v>250</v>
      </c>
      <c r="R37" s="295">
        <v>134</v>
      </c>
      <c r="S37" s="296">
        <v>139</v>
      </c>
      <c r="T37" s="297">
        <v>0</v>
      </c>
      <c r="U37" s="102">
        <f t="shared" si="88"/>
        <v>273</v>
      </c>
      <c r="V37" s="288"/>
      <c r="W37" s="288"/>
      <c r="X37" s="297"/>
      <c r="Y37" s="102">
        <f t="shared" si="89"/>
        <v>0</v>
      </c>
      <c r="Z37" s="288"/>
      <c r="AA37" s="288"/>
      <c r="AB37" s="288"/>
      <c r="AC37" s="102">
        <f t="shared" si="90"/>
        <v>0</v>
      </c>
      <c r="AD37" s="288"/>
      <c r="AE37" s="288"/>
      <c r="AF37" s="288"/>
      <c r="AG37" s="102">
        <f t="shared" si="91"/>
        <v>0</v>
      </c>
      <c r="AH37" s="288"/>
      <c r="AI37" s="288"/>
      <c r="AJ37" s="288"/>
      <c r="AK37" s="102">
        <f t="shared" si="92"/>
        <v>0</v>
      </c>
      <c r="AL37" s="288"/>
      <c r="AM37" s="288"/>
      <c r="AN37" s="288"/>
      <c r="AO37" s="102">
        <f t="shared" si="93"/>
        <v>0</v>
      </c>
      <c r="AP37" s="288"/>
      <c r="AQ37" s="288"/>
      <c r="AR37" s="288"/>
      <c r="AS37" s="102">
        <f t="shared" si="94"/>
        <v>0</v>
      </c>
      <c r="AT37" s="288"/>
      <c r="AU37" s="288"/>
      <c r="AV37" s="288"/>
      <c r="AW37" s="102">
        <f t="shared" si="95"/>
        <v>0</v>
      </c>
      <c r="AX37" s="288"/>
      <c r="AY37" s="288"/>
      <c r="AZ37" s="288"/>
      <c r="BA37" s="102">
        <f t="shared" si="96"/>
        <v>0</v>
      </c>
      <c r="BB37" s="288"/>
      <c r="BC37" s="288"/>
      <c r="BD37" s="289"/>
      <c r="BE37" s="102">
        <f t="shared" si="97"/>
        <v>0</v>
      </c>
      <c r="BF37" s="289">
        <f t="shared" si="84"/>
        <v>124.66666666666667</v>
      </c>
      <c r="BG37" s="289">
        <f t="shared" si="84"/>
        <v>134.66666666666666</v>
      </c>
      <c r="BH37" s="289">
        <f t="shared" si="84"/>
        <v>0</v>
      </c>
      <c r="BI37" s="102">
        <f t="shared" si="85"/>
        <v>259.33333333333331</v>
      </c>
    </row>
    <row r="38" spans="1:61" ht="29.25" customHeight="1" x14ac:dyDescent="0.25">
      <c r="A38" s="434"/>
      <c r="B38" s="363"/>
      <c r="C38" s="362"/>
      <c r="D38" s="424"/>
      <c r="E38" s="437"/>
      <c r="F38" s="345"/>
      <c r="G38" s="348"/>
      <c r="H38" s="348"/>
      <c r="I38" s="18" t="s">
        <v>52</v>
      </c>
      <c r="J38" s="309">
        <v>4</v>
      </c>
      <c r="K38" s="309">
        <v>0</v>
      </c>
      <c r="L38" s="309">
        <v>0</v>
      </c>
      <c r="M38" s="102">
        <f t="shared" si="86"/>
        <v>4</v>
      </c>
      <c r="N38" s="303">
        <v>3</v>
      </c>
      <c r="O38" s="296">
        <v>0</v>
      </c>
      <c r="P38" s="304">
        <v>0</v>
      </c>
      <c r="Q38" s="102">
        <f t="shared" si="87"/>
        <v>3</v>
      </c>
      <c r="R38" s="295">
        <v>2</v>
      </c>
      <c r="S38" s="296">
        <v>0</v>
      </c>
      <c r="T38" s="297">
        <v>0</v>
      </c>
      <c r="U38" s="102">
        <f t="shared" si="88"/>
        <v>2</v>
      </c>
      <c r="V38" s="288"/>
      <c r="W38" s="288"/>
      <c r="X38" s="297"/>
      <c r="Y38" s="102">
        <f t="shared" si="89"/>
        <v>0</v>
      </c>
      <c r="Z38" s="288"/>
      <c r="AA38" s="288"/>
      <c r="AB38" s="288"/>
      <c r="AC38" s="102">
        <f t="shared" si="90"/>
        <v>0</v>
      </c>
      <c r="AD38" s="288"/>
      <c r="AE38" s="288"/>
      <c r="AF38" s="288"/>
      <c r="AG38" s="102">
        <f t="shared" si="91"/>
        <v>0</v>
      </c>
      <c r="AH38" s="288"/>
      <c r="AI38" s="288"/>
      <c r="AJ38" s="288"/>
      <c r="AK38" s="102">
        <f t="shared" si="92"/>
        <v>0</v>
      </c>
      <c r="AL38" s="288"/>
      <c r="AM38" s="288"/>
      <c r="AN38" s="288"/>
      <c r="AO38" s="102">
        <f t="shared" si="93"/>
        <v>0</v>
      </c>
      <c r="AP38" s="288"/>
      <c r="AQ38" s="288"/>
      <c r="AR38" s="288"/>
      <c r="AS38" s="102">
        <f t="shared" si="94"/>
        <v>0</v>
      </c>
      <c r="AT38" s="288"/>
      <c r="AU38" s="288"/>
      <c r="AV38" s="288"/>
      <c r="AW38" s="102">
        <f t="shared" si="95"/>
        <v>0</v>
      </c>
      <c r="AX38" s="288"/>
      <c r="AY38" s="288"/>
      <c r="AZ38" s="288"/>
      <c r="BA38" s="102">
        <f t="shared" si="96"/>
        <v>0</v>
      </c>
      <c r="BB38" s="288"/>
      <c r="BC38" s="288"/>
      <c r="BD38" s="289"/>
      <c r="BE38" s="102">
        <f t="shared" si="97"/>
        <v>0</v>
      </c>
      <c r="BF38" s="289">
        <f t="shared" si="84"/>
        <v>3</v>
      </c>
      <c r="BG38" s="289">
        <f t="shared" si="84"/>
        <v>0</v>
      </c>
      <c r="BH38" s="289">
        <f t="shared" si="84"/>
        <v>0</v>
      </c>
      <c r="BI38" s="102">
        <f t="shared" si="85"/>
        <v>3</v>
      </c>
    </row>
    <row r="39" spans="1:61" ht="29.25" customHeight="1" x14ac:dyDescent="0.25">
      <c r="A39" s="434"/>
      <c r="B39" s="363"/>
      <c r="C39" s="362"/>
      <c r="D39" s="424"/>
      <c r="E39" s="437"/>
      <c r="F39" s="345"/>
      <c r="G39" s="348"/>
      <c r="H39" s="349"/>
      <c r="I39" s="19" t="s">
        <v>53</v>
      </c>
      <c r="J39" s="103">
        <f>SUM(J34:J38)</f>
        <v>247</v>
      </c>
      <c r="K39" s="103">
        <f t="shared" ref="K39:L39" si="98">SUM(K34:K38)</f>
        <v>312</v>
      </c>
      <c r="L39" s="103">
        <f t="shared" si="98"/>
        <v>0</v>
      </c>
      <c r="M39" s="102">
        <f>SUM(M34:M38)</f>
        <v>559</v>
      </c>
      <c r="N39" s="103">
        <f>SUM(N34:N38)</f>
        <v>269</v>
      </c>
      <c r="O39" s="103">
        <f t="shared" ref="O39:P39" si="99">SUM(O34:O38)</f>
        <v>307</v>
      </c>
      <c r="P39" s="103">
        <f t="shared" si="99"/>
        <v>0</v>
      </c>
      <c r="Q39" s="102">
        <f>SUM(Q34:Q38)</f>
        <v>576</v>
      </c>
      <c r="R39" s="103">
        <f>SUM(R34:R38)</f>
        <v>313</v>
      </c>
      <c r="S39" s="103">
        <f t="shared" ref="S39:T39" si="100">SUM(S34:S38)</f>
        <v>351</v>
      </c>
      <c r="T39" s="103">
        <f t="shared" si="100"/>
        <v>0</v>
      </c>
      <c r="U39" s="102">
        <f>SUM(U34:U38)</f>
        <v>664</v>
      </c>
      <c r="V39" s="103">
        <f>SUM(V34:V38)</f>
        <v>0</v>
      </c>
      <c r="W39" s="103">
        <f t="shared" ref="W39:X39" si="101">SUM(W34:W38)</f>
        <v>0</v>
      </c>
      <c r="X39" s="103">
        <f t="shared" si="101"/>
        <v>0</v>
      </c>
      <c r="Y39" s="102">
        <f>SUM(Y34:Y38)</f>
        <v>0</v>
      </c>
      <c r="Z39" s="103">
        <f>SUM(Z34:Z38)</f>
        <v>0</v>
      </c>
      <c r="AA39" s="103">
        <f t="shared" ref="AA39:AB39" si="102">SUM(AA34:AA38)</f>
        <v>0</v>
      </c>
      <c r="AB39" s="103">
        <f t="shared" si="102"/>
        <v>0</v>
      </c>
      <c r="AC39" s="102">
        <f>SUM(AC34:AC38)</f>
        <v>0</v>
      </c>
      <c r="AD39" s="103">
        <f>SUM(AD34:AD38)</f>
        <v>0</v>
      </c>
      <c r="AE39" s="103">
        <f t="shared" ref="AE39:AF39" si="103">SUM(AE34:AE38)</f>
        <v>0</v>
      </c>
      <c r="AF39" s="103">
        <f t="shared" si="103"/>
        <v>0</v>
      </c>
      <c r="AG39" s="102">
        <f>SUM(AG34:AG38)</f>
        <v>0</v>
      </c>
      <c r="AH39" s="103">
        <f>SUM(AH34:AH38)</f>
        <v>0</v>
      </c>
      <c r="AI39" s="103">
        <f t="shared" ref="AI39:AJ39" si="104">SUM(AI34:AI38)</f>
        <v>0</v>
      </c>
      <c r="AJ39" s="103">
        <f t="shared" si="104"/>
        <v>0</v>
      </c>
      <c r="AK39" s="102">
        <f>SUM(AK34:AK38)</f>
        <v>0</v>
      </c>
      <c r="AL39" s="103">
        <f>SUM(AL34:AL38)</f>
        <v>0</v>
      </c>
      <c r="AM39" s="103">
        <f t="shared" ref="AM39:AN39" si="105">SUM(AM34:AM38)</f>
        <v>0</v>
      </c>
      <c r="AN39" s="103">
        <f t="shared" si="105"/>
        <v>0</v>
      </c>
      <c r="AO39" s="102">
        <f>SUM(AO34:AO38)</f>
        <v>0</v>
      </c>
      <c r="AP39" s="103">
        <f>SUM(AP34:AP38)</f>
        <v>0</v>
      </c>
      <c r="AQ39" s="103">
        <f t="shared" ref="AQ39:AR39" si="106">SUM(AQ34:AQ38)</f>
        <v>0</v>
      </c>
      <c r="AR39" s="103">
        <f t="shared" si="106"/>
        <v>0</v>
      </c>
      <c r="AS39" s="102">
        <f t="shared" ref="AS39:AS43" si="107">SUM(AP39:AR39)</f>
        <v>0</v>
      </c>
      <c r="AT39" s="103">
        <f>SUM(AT34:AT38)</f>
        <v>0</v>
      </c>
      <c r="AU39" s="103">
        <f t="shared" ref="AU39:AV39" si="108">SUM(AU34:AU38)</f>
        <v>0</v>
      </c>
      <c r="AV39" s="103">
        <f t="shared" si="108"/>
        <v>0</v>
      </c>
      <c r="AW39" s="102">
        <f>SUM(AW34:AW38)</f>
        <v>0</v>
      </c>
      <c r="AX39" s="103">
        <f>SUM(AX34:AX38)</f>
        <v>0</v>
      </c>
      <c r="AY39" s="103">
        <f t="shared" ref="AY39:AZ39" si="109">SUM(AY34:AY38)</f>
        <v>0</v>
      </c>
      <c r="AZ39" s="103">
        <f t="shared" si="109"/>
        <v>0</v>
      </c>
      <c r="BA39" s="102">
        <f>SUM(BA34:BA38)</f>
        <v>0</v>
      </c>
      <c r="BB39" s="103">
        <f>SUM(BB34:BB38)</f>
        <v>0</v>
      </c>
      <c r="BC39" s="103">
        <f t="shared" ref="BC39:BD39" si="110">SUM(BC34:BC38)</f>
        <v>0</v>
      </c>
      <c r="BD39" s="103">
        <f t="shared" si="110"/>
        <v>0</v>
      </c>
      <c r="BE39" s="102">
        <f>SUM(BE34:BE38)</f>
        <v>0</v>
      </c>
      <c r="BF39" s="103">
        <f>SUM(BF34:BF38)</f>
        <v>276.33333333333331</v>
      </c>
      <c r="BG39" s="103">
        <f t="shared" ref="BG39" si="111">SUM(BG34:BG38)</f>
        <v>323.33333333333331</v>
      </c>
      <c r="BH39" s="103">
        <f t="shared" ref="BH39" si="112">SUM(BH34:BH38)</f>
        <v>0</v>
      </c>
      <c r="BI39" s="102">
        <f t="shared" ref="BI39" si="113">SUM(BI34:BI38)</f>
        <v>599.66666666666663</v>
      </c>
    </row>
    <row r="40" spans="1:61" ht="29.25" customHeight="1" x14ac:dyDescent="0.25">
      <c r="A40" s="434"/>
      <c r="B40" s="363"/>
      <c r="C40" s="362"/>
      <c r="D40" s="424"/>
      <c r="E40" s="437"/>
      <c r="F40" s="345"/>
      <c r="G40" s="348"/>
      <c r="H40" s="350" t="s">
        <v>88</v>
      </c>
      <c r="I40" s="18" t="s">
        <v>54</v>
      </c>
      <c r="J40" s="307">
        <v>247</v>
      </c>
      <c r="K40" s="307">
        <v>312</v>
      </c>
      <c r="L40" s="307">
        <v>0</v>
      </c>
      <c r="M40" s="102">
        <f>SUM(J40:L40)</f>
        <v>559</v>
      </c>
      <c r="N40" s="303">
        <v>256</v>
      </c>
      <c r="O40" s="296">
        <v>296</v>
      </c>
      <c r="P40" s="304">
        <v>0</v>
      </c>
      <c r="Q40" s="102">
        <f>SUM(N40:P40)</f>
        <v>552</v>
      </c>
      <c r="R40" s="295">
        <v>306</v>
      </c>
      <c r="S40" s="296">
        <v>342</v>
      </c>
      <c r="T40" s="297">
        <v>0</v>
      </c>
      <c r="U40" s="102">
        <f>SUM(R40:T40)</f>
        <v>648</v>
      </c>
      <c r="V40" s="288"/>
      <c r="W40" s="288"/>
      <c r="X40" s="297"/>
      <c r="Y40" s="102">
        <f>SUM(V40:X40)</f>
        <v>0</v>
      </c>
      <c r="Z40" s="288"/>
      <c r="AA40" s="288"/>
      <c r="AB40" s="288"/>
      <c r="AC40" s="102">
        <f>SUM(Z40:AB40)</f>
        <v>0</v>
      </c>
      <c r="AD40" s="288"/>
      <c r="AE40" s="288"/>
      <c r="AF40" s="288"/>
      <c r="AG40" s="102">
        <f>SUM(AD40:AF40)</f>
        <v>0</v>
      </c>
      <c r="AH40" s="288"/>
      <c r="AI40" s="288"/>
      <c r="AJ40" s="288"/>
      <c r="AK40" s="102">
        <f>SUM(AH40:AJ40)</f>
        <v>0</v>
      </c>
      <c r="AL40" s="288"/>
      <c r="AM40" s="288"/>
      <c r="AN40" s="288"/>
      <c r="AO40" s="102">
        <f>SUM(AL40:AN40)</f>
        <v>0</v>
      </c>
      <c r="AP40" s="288"/>
      <c r="AQ40" s="288"/>
      <c r="AR40" s="288"/>
      <c r="AS40" s="102">
        <f t="shared" si="107"/>
        <v>0</v>
      </c>
      <c r="AT40" s="288"/>
      <c r="AU40" s="288"/>
      <c r="AV40" s="288"/>
      <c r="AW40" s="102">
        <f>SUM(AT40:AV40)</f>
        <v>0</v>
      </c>
      <c r="AX40" s="288"/>
      <c r="AY40" s="288"/>
      <c r="AZ40" s="288"/>
      <c r="BA40" s="102">
        <f>SUM(AX40:AZ40)</f>
        <v>0</v>
      </c>
      <c r="BB40" s="288"/>
      <c r="BC40" s="288"/>
      <c r="BD40" s="289"/>
      <c r="BE40" s="102">
        <f>SUM(BB40:BD40)</f>
        <v>0</v>
      </c>
      <c r="BF40" s="289">
        <f t="shared" ref="BF40:BH43" si="114">AVERAGE(J40,N40,R40,V40,Z40,AD40,AH40,AL40,AP40,AT40,AX40,BB40)</f>
        <v>269.66666666666669</v>
      </c>
      <c r="BG40" s="289">
        <f t="shared" si="114"/>
        <v>316.66666666666669</v>
      </c>
      <c r="BH40" s="289">
        <f t="shared" si="114"/>
        <v>0</v>
      </c>
      <c r="BI40" s="102">
        <f t="shared" ref="BI40:BI43" si="115">SUM(BF40:BH40)</f>
        <v>586.33333333333337</v>
      </c>
    </row>
    <row r="41" spans="1:61" ht="29.25" customHeight="1" x14ac:dyDescent="0.25">
      <c r="A41" s="434"/>
      <c r="B41" s="363"/>
      <c r="C41" s="362"/>
      <c r="D41" s="424"/>
      <c r="E41" s="437"/>
      <c r="F41" s="345"/>
      <c r="G41" s="348"/>
      <c r="H41" s="349"/>
      <c r="I41" s="18" t="s">
        <v>55</v>
      </c>
      <c r="J41" s="307">
        <v>0</v>
      </c>
      <c r="K41" s="307">
        <v>0</v>
      </c>
      <c r="L41" s="307">
        <v>0</v>
      </c>
      <c r="M41" s="102">
        <f>SUM(J41:L41)</f>
        <v>0</v>
      </c>
      <c r="N41" s="303">
        <v>13</v>
      </c>
      <c r="O41" s="296">
        <v>11</v>
      </c>
      <c r="P41" s="304">
        <v>0</v>
      </c>
      <c r="Q41" s="102">
        <f t="shared" ref="Q41:Q43" si="116">SUM(N41:P41)</f>
        <v>24</v>
      </c>
      <c r="R41" s="295">
        <v>7</v>
      </c>
      <c r="S41" s="296">
        <v>9</v>
      </c>
      <c r="T41" s="297">
        <v>0</v>
      </c>
      <c r="U41" s="102">
        <f t="shared" ref="U41:U43" si="117">SUM(R41:T41)</f>
        <v>16</v>
      </c>
      <c r="V41" s="288"/>
      <c r="W41" s="288"/>
      <c r="X41" s="297"/>
      <c r="Y41" s="102">
        <f t="shared" ref="Y41:Y43" si="118">SUM(V41:X41)</f>
        <v>0</v>
      </c>
      <c r="Z41" s="288"/>
      <c r="AA41" s="288"/>
      <c r="AB41" s="288"/>
      <c r="AC41" s="102">
        <f t="shared" ref="AC41:AC43" si="119">SUM(Z41:AB41)</f>
        <v>0</v>
      </c>
      <c r="AD41" s="288"/>
      <c r="AE41" s="288"/>
      <c r="AF41" s="288"/>
      <c r="AG41" s="102">
        <f t="shared" ref="AG41:AG43" si="120">SUM(AD41:AF41)</f>
        <v>0</v>
      </c>
      <c r="AH41" s="288"/>
      <c r="AI41" s="288"/>
      <c r="AJ41" s="288"/>
      <c r="AK41" s="102">
        <f t="shared" ref="AK41:AK43" si="121">SUM(AH41:AJ41)</f>
        <v>0</v>
      </c>
      <c r="AL41" s="288"/>
      <c r="AM41" s="288"/>
      <c r="AN41" s="288"/>
      <c r="AO41" s="102">
        <f t="shared" ref="AO41:AO43" si="122">SUM(AL41:AN41)</f>
        <v>0</v>
      </c>
      <c r="AP41" s="288"/>
      <c r="AQ41" s="288"/>
      <c r="AR41" s="288"/>
      <c r="AS41" s="102">
        <f t="shared" si="107"/>
        <v>0</v>
      </c>
      <c r="AT41" s="288"/>
      <c r="AU41" s="288"/>
      <c r="AV41" s="288"/>
      <c r="AW41" s="102">
        <f t="shared" ref="AW41:AW43" si="123">SUM(AT41:AV41)</f>
        <v>0</v>
      </c>
      <c r="AX41" s="288"/>
      <c r="AY41" s="288"/>
      <c r="AZ41" s="288"/>
      <c r="BA41" s="102">
        <f t="shared" ref="BA41:BA43" si="124">SUM(AX41:AZ41)</f>
        <v>0</v>
      </c>
      <c r="BB41" s="288"/>
      <c r="BC41" s="288"/>
      <c r="BD41" s="289"/>
      <c r="BE41" s="102">
        <f t="shared" ref="BE41:BE43" si="125">SUM(BB41:BD41)</f>
        <v>0</v>
      </c>
      <c r="BF41" s="289">
        <f t="shared" si="114"/>
        <v>6.666666666666667</v>
      </c>
      <c r="BG41" s="289">
        <f t="shared" si="114"/>
        <v>6.666666666666667</v>
      </c>
      <c r="BH41" s="289">
        <f t="shared" si="114"/>
        <v>0</v>
      </c>
      <c r="BI41" s="102">
        <f t="shared" si="115"/>
        <v>13.333333333333334</v>
      </c>
    </row>
    <row r="42" spans="1:61" ht="29.25" customHeight="1" x14ac:dyDescent="0.25">
      <c r="A42" s="434"/>
      <c r="B42" s="363"/>
      <c r="C42" s="362"/>
      <c r="D42" s="424"/>
      <c r="E42" s="437"/>
      <c r="F42" s="345"/>
      <c r="G42" s="348"/>
      <c r="H42" s="350" t="s">
        <v>60</v>
      </c>
      <c r="I42" s="18" t="s">
        <v>56</v>
      </c>
      <c r="J42" s="307">
        <v>3</v>
      </c>
      <c r="K42" s="307">
        <v>0</v>
      </c>
      <c r="L42" s="307">
        <v>0</v>
      </c>
      <c r="M42" s="102">
        <f t="shared" ref="M42:M43" si="126">SUM(J42:L42)</f>
        <v>3</v>
      </c>
      <c r="N42" s="303">
        <v>0</v>
      </c>
      <c r="O42" s="296">
        <v>0</v>
      </c>
      <c r="P42" s="304">
        <v>0</v>
      </c>
      <c r="Q42" s="102">
        <f t="shared" si="116"/>
        <v>0</v>
      </c>
      <c r="R42" s="295">
        <v>0</v>
      </c>
      <c r="S42" s="296">
        <v>0</v>
      </c>
      <c r="T42" s="297">
        <v>0</v>
      </c>
      <c r="U42" s="102">
        <f t="shared" si="117"/>
        <v>0</v>
      </c>
      <c r="V42" s="288"/>
      <c r="W42" s="288"/>
      <c r="X42" s="297"/>
      <c r="Y42" s="102">
        <f t="shared" si="118"/>
        <v>0</v>
      </c>
      <c r="Z42" s="288"/>
      <c r="AA42" s="288"/>
      <c r="AB42" s="288"/>
      <c r="AC42" s="102">
        <f t="shared" si="119"/>
        <v>0</v>
      </c>
      <c r="AD42" s="288"/>
      <c r="AE42" s="288"/>
      <c r="AF42" s="288"/>
      <c r="AG42" s="102">
        <f t="shared" si="120"/>
        <v>0</v>
      </c>
      <c r="AH42" s="288"/>
      <c r="AI42" s="288"/>
      <c r="AJ42" s="288"/>
      <c r="AK42" s="102">
        <f t="shared" si="121"/>
        <v>0</v>
      </c>
      <c r="AL42" s="288"/>
      <c r="AM42" s="288"/>
      <c r="AN42" s="288"/>
      <c r="AO42" s="102">
        <f t="shared" si="122"/>
        <v>0</v>
      </c>
      <c r="AP42" s="288"/>
      <c r="AQ42" s="288"/>
      <c r="AR42" s="288"/>
      <c r="AS42" s="102">
        <f t="shared" si="107"/>
        <v>0</v>
      </c>
      <c r="AT42" s="288"/>
      <c r="AU42" s="288"/>
      <c r="AV42" s="288"/>
      <c r="AW42" s="102">
        <f t="shared" si="123"/>
        <v>0</v>
      </c>
      <c r="AX42" s="288"/>
      <c r="AY42" s="288"/>
      <c r="AZ42" s="288"/>
      <c r="BA42" s="102">
        <f t="shared" si="124"/>
        <v>0</v>
      </c>
      <c r="BB42" s="288"/>
      <c r="BC42" s="288"/>
      <c r="BD42" s="289"/>
      <c r="BE42" s="102">
        <f t="shared" si="125"/>
        <v>0</v>
      </c>
      <c r="BF42" s="289">
        <f t="shared" si="114"/>
        <v>1</v>
      </c>
      <c r="BG42" s="289">
        <f t="shared" si="114"/>
        <v>0</v>
      </c>
      <c r="BH42" s="289">
        <f t="shared" si="114"/>
        <v>0</v>
      </c>
      <c r="BI42" s="102">
        <f t="shared" si="115"/>
        <v>1</v>
      </c>
    </row>
    <row r="43" spans="1:61" ht="29.25" customHeight="1" thickBot="1" x14ac:dyDescent="0.3">
      <c r="A43" s="435"/>
      <c r="B43" s="432"/>
      <c r="C43" s="440"/>
      <c r="D43" s="425"/>
      <c r="E43" s="438"/>
      <c r="F43" s="389"/>
      <c r="G43" s="357"/>
      <c r="H43" s="357"/>
      <c r="I43" s="32" t="s">
        <v>57</v>
      </c>
      <c r="J43" s="308">
        <v>0</v>
      </c>
      <c r="K43" s="308">
        <v>0</v>
      </c>
      <c r="L43" s="308">
        <v>0</v>
      </c>
      <c r="M43" s="105">
        <f t="shared" si="126"/>
        <v>0</v>
      </c>
      <c r="N43" s="305">
        <v>0</v>
      </c>
      <c r="O43" s="299">
        <v>0</v>
      </c>
      <c r="P43" s="306">
        <v>0</v>
      </c>
      <c r="Q43" s="105">
        <f t="shared" si="116"/>
        <v>0</v>
      </c>
      <c r="R43" s="298">
        <v>0</v>
      </c>
      <c r="S43" s="299">
        <v>0</v>
      </c>
      <c r="T43" s="300">
        <v>0</v>
      </c>
      <c r="U43" s="105">
        <f t="shared" si="117"/>
        <v>0</v>
      </c>
      <c r="V43" s="291"/>
      <c r="W43" s="291"/>
      <c r="X43" s="300"/>
      <c r="Y43" s="105">
        <f t="shared" si="118"/>
        <v>0</v>
      </c>
      <c r="Z43" s="291"/>
      <c r="AA43" s="291"/>
      <c r="AB43" s="291"/>
      <c r="AC43" s="105">
        <f t="shared" si="119"/>
        <v>0</v>
      </c>
      <c r="AD43" s="291"/>
      <c r="AE43" s="291"/>
      <c r="AF43" s="291"/>
      <c r="AG43" s="105">
        <f t="shared" si="120"/>
        <v>0</v>
      </c>
      <c r="AH43" s="291"/>
      <c r="AI43" s="291"/>
      <c r="AJ43" s="291"/>
      <c r="AK43" s="105">
        <f t="shared" si="121"/>
        <v>0</v>
      </c>
      <c r="AL43" s="291"/>
      <c r="AM43" s="291"/>
      <c r="AN43" s="291"/>
      <c r="AO43" s="105">
        <f t="shared" si="122"/>
        <v>0</v>
      </c>
      <c r="AP43" s="291"/>
      <c r="AQ43" s="291"/>
      <c r="AR43" s="291"/>
      <c r="AS43" s="105">
        <f t="shared" si="107"/>
        <v>0</v>
      </c>
      <c r="AT43" s="291"/>
      <c r="AU43" s="291"/>
      <c r="AV43" s="291"/>
      <c r="AW43" s="105">
        <f t="shared" si="123"/>
        <v>0</v>
      </c>
      <c r="AX43" s="291"/>
      <c r="AY43" s="291"/>
      <c r="AZ43" s="291"/>
      <c r="BA43" s="105">
        <f t="shared" si="124"/>
        <v>0</v>
      </c>
      <c r="BB43" s="291"/>
      <c r="BC43" s="291"/>
      <c r="BD43" s="290"/>
      <c r="BE43" s="105">
        <f t="shared" si="125"/>
        <v>0</v>
      </c>
      <c r="BF43" s="290">
        <f t="shared" si="114"/>
        <v>0</v>
      </c>
      <c r="BG43" s="290">
        <f t="shared" si="114"/>
        <v>0</v>
      </c>
      <c r="BH43" s="290">
        <f t="shared" si="114"/>
        <v>0</v>
      </c>
      <c r="BI43" s="105">
        <f t="shared" si="115"/>
        <v>0</v>
      </c>
    </row>
    <row r="110" spans="13:61" x14ac:dyDescent="0.25">
      <c r="M110" s="217">
        <f>SUM(M20:M21)</f>
        <v>679</v>
      </c>
      <c r="Q110" s="217">
        <f>SUM(Q20:Q21)</f>
        <v>642</v>
      </c>
      <c r="U110" s="217">
        <f>SUM(U20:U21)</f>
        <v>810</v>
      </c>
      <c r="Y110" s="217">
        <f>SUM(Y20:Y21)</f>
        <v>0</v>
      </c>
      <c r="AC110" s="217">
        <f>SUM(AC20:AC21)</f>
        <v>0</v>
      </c>
      <c r="AG110" s="217">
        <f>SUM(AG20:AG21)</f>
        <v>0</v>
      </c>
      <c r="AK110" s="217">
        <f>SUM(AK20:AK21)</f>
        <v>0</v>
      </c>
      <c r="AO110" s="217">
        <f>SUM(AO20:AO21)</f>
        <v>0</v>
      </c>
      <c r="AS110" s="217">
        <f>SUM(AS20:AS21)</f>
        <v>0</v>
      </c>
      <c r="AW110" s="217">
        <f>SUM(AW20:AW21)</f>
        <v>0</v>
      </c>
      <c r="BA110" s="217">
        <f>SUM(BA20:BA21)</f>
        <v>0</v>
      </c>
      <c r="BE110" s="217">
        <f>SUM(BE20:BE21)</f>
        <v>0</v>
      </c>
      <c r="BI110" s="217">
        <f>SUM(BI20:BI21)</f>
        <v>710.33333333333337</v>
      </c>
    </row>
    <row r="111" spans="13:61" x14ac:dyDescent="0.25">
      <c r="M111" s="217">
        <f>SUM(M30:M31)</f>
        <v>169</v>
      </c>
      <c r="Q111" s="217">
        <f>SUM(Q30:Q31)</f>
        <v>324</v>
      </c>
      <c r="U111" s="217">
        <f>SUM(U30:U31)</f>
        <v>422</v>
      </c>
      <c r="Y111" s="217">
        <f>SUM(Y30:Y31)</f>
        <v>0</v>
      </c>
      <c r="AC111" s="217">
        <f>SUM(AC30:AC31)</f>
        <v>0</v>
      </c>
      <c r="AG111" s="217">
        <f>SUM(AG30:AG31)</f>
        <v>0</v>
      </c>
      <c r="AK111" s="217">
        <f>SUM(AK30:AK31)</f>
        <v>0</v>
      </c>
      <c r="AO111" s="217">
        <f>SUM(AO30:AO31)</f>
        <v>0</v>
      </c>
      <c r="AS111" s="217">
        <f>SUM(AS30:AS31)</f>
        <v>0</v>
      </c>
      <c r="AW111" s="217">
        <f>SUM(AW30:AW31)</f>
        <v>0</v>
      </c>
      <c r="BA111" s="217">
        <f>SUM(BA30:BA31)</f>
        <v>0</v>
      </c>
      <c r="BE111" s="217">
        <f>SUM(BE30:BE31)</f>
        <v>0</v>
      </c>
      <c r="BI111" s="217">
        <f>SUM(BI30:BI31)</f>
        <v>915</v>
      </c>
    </row>
    <row r="112" spans="13:61" x14ac:dyDescent="0.25">
      <c r="M112" s="217">
        <f>SUM(M40:M41)</f>
        <v>559</v>
      </c>
      <c r="Q112" s="217">
        <f>SUM(Q40:Q41)</f>
        <v>576</v>
      </c>
      <c r="U112" s="217">
        <f>SUM(U40:U41)</f>
        <v>664</v>
      </c>
      <c r="Y112" s="217">
        <f>SUM(Y40:Y41)</f>
        <v>0</v>
      </c>
      <c r="AC112" s="217">
        <f>SUM(AC40:AC41)</f>
        <v>0</v>
      </c>
      <c r="AG112" s="217">
        <f>SUM(AG40:AG41)</f>
        <v>0</v>
      </c>
      <c r="AK112" s="217">
        <f>SUM(AK40:AK41)</f>
        <v>0</v>
      </c>
      <c r="AO112" s="217">
        <f>SUM(AO40:AO41)</f>
        <v>0</v>
      </c>
      <c r="AS112" s="217">
        <f>SUM(AS40:AS41)</f>
        <v>0</v>
      </c>
      <c r="AW112" s="217">
        <f>SUM(AW40:AW41)</f>
        <v>0</v>
      </c>
      <c r="BA112" s="217">
        <f>SUM(BA40:BA41)</f>
        <v>0</v>
      </c>
      <c r="BE112" s="217">
        <f>SUM(BE40:BE41)</f>
        <v>0</v>
      </c>
      <c r="BI112" s="217">
        <f>SUM(BI40:BI41)</f>
        <v>599.66666666666674</v>
      </c>
    </row>
  </sheetData>
  <sheetProtection password="D19B" sheet="1" objects="1" scenarios="1" formatCells="0" formatColumns="0" formatRows="0"/>
  <protectedRanges>
    <protectedRange sqref="V14:X18 V20:X28 V30:X38 V40:X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7" priority="66" operator="notEqual">
      <formula>$M$110</formula>
    </cfRule>
  </conditionalFormatting>
  <conditionalFormatting sqref="M29">
    <cfRule type="cellIs" dxfId="136" priority="65" operator="notEqual">
      <formula>$M$111</formula>
    </cfRule>
  </conditionalFormatting>
  <conditionalFormatting sqref="M39">
    <cfRule type="cellIs" dxfId="135" priority="63" operator="notEqual">
      <formula>$M$112</formula>
    </cfRule>
  </conditionalFormatting>
  <conditionalFormatting sqref="Q19">
    <cfRule type="cellIs" dxfId="134" priority="62" operator="notEqual">
      <formula>$Q$110</formula>
    </cfRule>
  </conditionalFormatting>
  <conditionalFormatting sqref="Q29">
    <cfRule type="cellIs" dxfId="133" priority="61" operator="notEqual">
      <formula>$Q$111</formula>
    </cfRule>
  </conditionalFormatting>
  <conditionalFormatting sqref="Q39">
    <cfRule type="cellIs" dxfId="132" priority="59" operator="notEqual">
      <formula>$Q$112</formula>
    </cfRule>
  </conditionalFormatting>
  <conditionalFormatting sqref="U19">
    <cfRule type="cellIs" dxfId="131" priority="58" operator="notEqual">
      <formula>$U$110</formula>
    </cfRule>
  </conditionalFormatting>
  <conditionalFormatting sqref="U29">
    <cfRule type="cellIs" dxfId="130" priority="57" operator="notEqual">
      <formula>$U$111</formula>
    </cfRule>
  </conditionalFormatting>
  <conditionalFormatting sqref="U39">
    <cfRule type="cellIs" dxfId="129" priority="55" operator="notEqual">
      <formula>$U$112</formula>
    </cfRule>
  </conditionalFormatting>
  <conditionalFormatting sqref="Y19">
    <cfRule type="cellIs" dxfId="128" priority="54" operator="notEqual">
      <formula>$Y$110</formula>
    </cfRule>
  </conditionalFormatting>
  <conditionalFormatting sqref="Y29">
    <cfRule type="cellIs" dxfId="127" priority="53" operator="notEqual">
      <formula>$Y$111</formula>
    </cfRule>
  </conditionalFormatting>
  <conditionalFormatting sqref="Y39">
    <cfRule type="cellIs" dxfId="126" priority="50" operator="notEqual">
      <formula>$Y$112</formula>
    </cfRule>
  </conditionalFormatting>
  <conditionalFormatting sqref="AC19">
    <cfRule type="cellIs" dxfId="125" priority="49" operator="notEqual">
      <formula>$AC$110</formula>
    </cfRule>
  </conditionalFormatting>
  <conditionalFormatting sqref="AC29">
    <cfRule type="cellIs" dxfId="124" priority="48" operator="notEqual">
      <formula>$AC$111</formula>
    </cfRule>
  </conditionalFormatting>
  <conditionalFormatting sqref="AC39">
    <cfRule type="cellIs" dxfId="123" priority="46" operator="notEqual">
      <formula>$AC$112</formula>
    </cfRule>
  </conditionalFormatting>
  <conditionalFormatting sqref="AG19">
    <cfRule type="cellIs" dxfId="122" priority="45" operator="notEqual">
      <formula>$AG$110</formula>
    </cfRule>
  </conditionalFormatting>
  <conditionalFormatting sqref="AG29">
    <cfRule type="cellIs" dxfId="121" priority="44" operator="notEqual">
      <formula>$AG$111</formula>
    </cfRule>
  </conditionalFormatting>
  <conditionalFormatting sqref="AG39">
    <cfRule type="cellIs" dxfId="120" priority="42" operator="notEqual">
      <formula>$AG$112</formula>
    </cfRule>
  </conditionalFormatting>
  <conditionalFormatting sqref="AK19">
    <cfRule type="cellIs" dxfId="119" priority="41" operator="notEqual">
      <formula>$AK$110</formula>
    </cfRule>
  </conditionalFormatting>
  <conditionalFormatting sqref="AK29">
    <cfRule type="cellIs" dxfId="118" priority="40" operator="notEqual">
      <formula>$AK$111</formula>
    </cfRule>
  </conditionalFormatting>
  <conditionalFormatting sqref="AK39">
    <cfRule type="cellIs" dxfId="117" priority="38" operator="notEqual">
      <formula>$AK$112</formula>
    </cfRule>
  </conditionalFormatting>
  <conditionalFormatting sqref="AO19">
    <cfRule type="cellIs" dxfId="116" priority="37" operator="notEqual">
      <formula>$AO$110</formula>
    </cfRule>
  </conditionalFormatting>
  <conditionalFormatting sqref="AO29">
    <cfRule type="cellIs" dxfId="115" priority="36" operator="notEqual">
      <formula>$AO$111</formula>
    </cfRule>
  </conditionalFormatting>
  <conditionalFormatting sqref="AO39">
    <cfRule type="cellIs" dxfId="114" priority="34" operator="notEqual">
      <formula>$AO$112</formula>
    </cfRule>
  </conditionalFormatting>
  <conditionalFormatting sqref="AW19">
    <cfRule type="cellIs" dxfId="113" priority="29" operator="notEqual">
      <formula>$AW$110</formula>
    </cfRule>
  </conditionalFormatting>
  <conditionalFormatting sqref="AW29">
    <cfRule type="cellIs" dxfId="112" priority="28" operator="notEqual">
      <formula>$AW$111</formula>
    </cfRule>
  </conditionalFormatting>
  <conditionalFormatting sqref="AW39">
    <cfRule type="cellIs" dxfId="111" priority="26" operator="notEqual">
      <formula>$AW$112</formula>
    </cfRule>
  </conditionalFormatting>
  <conditionalFormatting sqref="BA19">
    <cfRule type="cellIs" dxfId="110" priority="25" operator="notEqual">
      <formula>$BA$110</formula>
    </cfRule>
  </conditionalFormatting>
  <conditionalFormatting sqref="BA29">
    <cfRule type="cellIs" dxfId="109" priority="24" operator="notEqual">
      <formula>$BA$111</formula>
    </cfRule>
  </conditionalFormatting>
  <conditionalFormatting sqref="BA39">
    <cfRule type="cellIs" dxfId="108" priority="22" operator="notEqual">
      <formula>$BA$112</formula>
    </cfRule>
  </conditionalFormatting>
  <conditionalFormatting sqref="BE19">
    <cfRule type="cellIs" dxfId="107" priority="21" operator="notEqual">
      <formula>$BE$110</formula>
    </cfRule>
  </conditionalFormatting>
  <conditionalFormatting sqref="BE39">
    <cfRule type="cellIs" dxfId="106" priority="19" operator="notEqual">
      <formula>$BE$112</formula>
    </cfRule>
  </conditionalFormatting>
  <conditionalFormatting sqref="BI19">
    <cfRule type="cellIs" dxfId="105" priority="18" operator="notEqual">
      <formula>$BI$110</formula>
    </cfRule>
  </conditionalFormatting>
  <conditionalFormatting sqref="BI29">
    <cfRule type="cellIs" dxfId="104" priority="17" operator="notEqual">
      <formula>$BI$111</formula>
    </cfRule>
  </conditionalFormatting>
  <conditionalFormatting sqref="BI39">
    <cfRule type="cellIs" dxfId="103" priority="16" operator="notEqual">
      <formula>$BI$112</formula>
    </cfRule>
  </conditionalFormatting>
  <conditionalFormatting sqref="BE29">
    <cfRule type="cellIs" dxfId="102" priority="14" operator="notEqual">
      <formula>$BE$111</formula>
    </cfRule>
  </conditionalFormatting>
  <conditionalFormatting sqref="AS39">
    <cfRule type="cellIs" dxfId="101" priority="121" operator="notEqual">
      <formula>$AS$112</formula>
    </cfRule>
  </conditionalFormatting>
  <conditionalFormatting sqref="AS19">
    <cfRule type="cellIs" dxfId="100" priority="122" operator="notEqual">
      <formula>$AS$110</formula>
    </cfRule>
  </conditionalFormatting>
  <conditionalFormatting sqref="AS29">
    <cfRule type="cellIs" dxfId="99" priority="123" operator="notEqual">
      <formula>$AS$111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38B"/>
  </sheetPr>
  <dimension ref="A1:M413"/>
  <sheetViews>
    <sheetView workbookViewId="0">
      <selection activeCell="G239" sqref="G239"/>
    </sheetView>
  </sheetViews>
  <sheetFormatPr baseColWidth="10" defaultRowHeight="15" x14ac:dyDescent="0.25"/>
  <sheetData>
    <row r="1" spans="1:13" x14ac:dyDescent="0.25">
      <c r="A1" s="351" t="s">
        <v>136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40" spans="10:10" x14ac:dyDescent="0.25">
      <c r="J40" s="217">
        <f>(JURÍDICO!BI19-JURÍDICO!BI22)</f>
        <v>710.33333333333337</v>
      </c>
    </row>
    <row r="41" spans="10:10" x14ac:dyDescent="0.25">
      <c r="J41" s="1">
        <f>SUM(JURÍDICO!BF22:BH22)</f>
        <v>0</v>
      </c>
    </row>
    <row r="58" spans="3:3" x14ac:dyDescent="0.25">
      <c r="C58" s="217">
        <f>(JURÍDICO!BI19-JURÍDICO!BI23)</f>
        <v>710.33333333333337</v>
      </c>
    </row>
    <row r="59" spans="3:3" x14ac:dyDescent="0.25">
      <c r="C59" s="1">
        <f>SUM(JURÍDICO!BF23:BH23)</f>
        <v>0</v>
      </c>
    </row>
    <row r="90" spans="1:13" x14ac:dyDescent="0.25">
      <c r="A90" s="351" t="s">
        <v>138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</row>
    <row r="91" spans="1:13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</row>
    <row r="129" spans="10:10" x14ac:dyDescent="0.25">
      <c r="J129" s="217"/>
    </row>
    <row r="130" spans="10:10" x14ac:dyDescent="0.25">
      <c r="J130" s="1"/>
    </row>
    <row r="145" spans="3:3" x14ac:dyDescent="0.25">
      <c r="C145" s="217">
        <f>(JURÍDICO!BI29-JURÍDICO!BI33)</f>
        <v>915</v>
      </c>
    </row>
    <row r="146" spans="3:3" x14ac:dyDescent="0.25">
      <c r="C146" s="1">
        <f>SUM(JURÍDICO!BF33:BH33)</f>
        <v>0</v>
      </c>
    </row>
    <row r="179" spans="1:13" x14ac:dyDescent="0.25">
      <c r="A179" s="351" t="s">
        <v>68</v>
      </c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</row>
    <row r="180" spans="1:13" x14ac:dyDescent="0.25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</row>
    <row r="218" spans="10:10" x14ac:dyDescent="0.25">
      <c r="J218" s="217"/>
    </row>
    <row r="219" spans="10:10" x14ac:dyDescent="0.25">
      <c r="J219" s="1"/>
    </row>
    <row r="235" spans="3:3" x14ac:dyDescent="0.25">
      <c r="C235" s="217"/>
    </row>
    <row r="236" spans="3:3" x14ac:dyDescent="0.25">
      <c r="C236" s="1"/>
    </row>
    <row r="268" spans="1:13" x14ac:dyDescent="0.25">
      <c r="A268" s="351"/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</row>
    <row r="269" spans="1:13" x14ac:dyDescent="0.25">
      <c r="A269" s="351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</row>
    <row r="307" spans="10:10" x14ac:dyDescent="0.25">
      <c r="J307" s="217"/>
    </row>
    <row r="308" spans="10:10" x14ac:dyDescent="0.25">
      <c r="J308" s="1"/>
    </row>
    <row r="324" spans="3:3" x14ac:dyDescent="0.25">
      <c r="C324" s="217"/>
    </row>
    <row r="325" spans="3:3" x14ac:dyDescent="0.25">
      <c r="C325" s="1"/>
    </row>
    <row r="355" spans="1:13" x14ac:dyDescent="0.25">
      <c r="A355" s="310"/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</row>
    <row r="356" spans="1:13" x14ac:dyDescent="0.25">
      <c r="A356" s="310"/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</row>
    <row r="392" spans="9:9" x14ac:dyDescent="0.25">
      <c r="I392" s="229"/>
    </row>
    <row r="393" spans="9:9" x14ac:dyDescent="0.25">
      <c r="I393" s="229"/>
    </row>
    <row r="412" spans="2:2" x14ac:dyDescent="0.25">
      <c r="B412" s="229"/>
    </row>
    <row r="413" spans="2:2" x14ac:dyDescent="0.25">
      <c r="B413" s="229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134"/>
  <sheetViews>
    <sheetView topLeftCell="B1" zoomScale="70" zoomScaleNormal="70" workbookViewId="0">
      <selection activeCell="F54" sqref="F54:F6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</row>
    <row r="2" spans="1:61" ht="26.2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2"/>
    </row>
    <row r="3" spans="1:61" ht="26.25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15" t="s">
        <v>3</v>
      </c>
      <c r="B6" s="316"/>
      <c r="C6" s="317"/>
      <c r="D6" s="318"/>
      <c r="E6" s="3"/>
    </row>
    <row r="7" spans="1:61" x14ac:dyDescent="0.25">
      <c r="A7" s="4" t="s">
        <v>4</v>
      </c>
      <c r="B7" s="354" t="s">
        <v>5</v>
      </c>
      <c r="C7" s="355"/>
      <c r="D7" s="5" t="s">
        <v>6</v>
      </c>
      <c r="E7" s="3"/>
    </row>
    <row r="8" spans="1:61" ht="32.25" customHeight="1" thickBot="1" x14ac:dyDescent="0.3">
      <c r="A8" s="8" t="s">
        <v>7</v>
      </c>
      <c r="B8" s="352" t="s">
        <v>90</v>
      </c>
      <c r="C8" s="353"/>
      <c r="D8" s="9" t="s">
        <v>91</v>
      </c>
    </row>
    <row r="9" spans="1:61" ht="15.75" thickBot="1" x14ac:dyDescent="0.3"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</row>
    <row r="10" spans="1:61" ht="30.75" customHeight="1" thickBot="1" x14ac:dyDescent="0.3">
      <c r="A10" s="325" t="s">
        <v>8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</row>
    <row r="11" spans="1:61" ht="27" thickBot="1" x14ac:dyDescent="0.3">
      <c r="A11" s="327" t="s">
        <v>9</v>
      </c>
      <c r="B11" s="327" t="s">
        <v>10</v>
      </c>
      <c r="C11" s="327" t="s">
        <v>11</v>
      </c>
      <c r="D11" s="327" t="s">
        <v>12</v>
      </c>
      <c r="E11" s="327" t="s">
        <v>13</v>
      </c>
      <c r="F11" s="327" t="s">
        <v>14</v>
      </c>
      <c r="G11" s="327" t="s">
        <v>27</v>
      </c>
      <c r="H11" s="327" t="s">
        <v>39</v>
      </c>
      <c r="I11" s="327" t="s">
        <v>40</v>
      </c>
      <c r="J11" s="359" t="s">
        <v>19</v>
      </c>
      <c r="K11" s="359"/>
      <c r="L11" s="359"/>
      <c r="M11" s="360"/>
      <c r="N11" s="321" t="s">
        <v>20</v>
      </c>
      <c r="O11" s="322"/>
      <c r="P11" s="322"/>
      <c r="Q11" s="323"/>
      <c r="R11" s="321" t="s">
        <v>21</v>
      </c>
      <c r="S11" s="322"/>
      <c r="T11" s="322"/>
      <c r="U11" s="323"/>
      <c r="V11" s="321" t="s">
        <v>22</v>
      </c>
      <c r="W11" s="322"/>
      <c r="X11" s="322"/>
      <c r="Y11" s="323"/>
      <c r="Z11" s="321" t="s">
        <v>23</v>
      </c>
      <c r="AA11" s="322"/>
      <c r="AB11" s="322"/>
      <c r="AC11" s="323"/>
      <c r="AD11" s="321" t="s">
        <v>24</v>
      </c>
      <c r="AE11" s="322"/>
      <c r="AF11" s="322"/>
      <c r="AG11" s="323"/>
      <c r="AH11" s="321" t="s">
        <v>25</v>
      </c>
      <c r="AI11" s="322"/>
      <c r="AJ11" s="322"/>
      <c r="AK11" s="323"/>
      <c r="AL11" s="321" t="s">
        <v>26</v>
      </c>
      <c r="AM11" s="322"/>
      <c r="AN11" s="322"/>
      <c r="AO11" s="323"/>
      <c r="AP11" s="321" t="s">
        <v>15</v>
      </c>
      <c r="AQ11" s="322"/>
      <c r="AR11" s="322"/>
      <c r="AS11" s="323"/>
      <c r="AT11" s="321" t="s">
        <v>16</v>
      </c>
      <c r="AU11" s="322"/>
      <c r="AV11" s="322"/>
      <c r="AW11" s="323"/>
      <c r="AX11" s="321" t="s">
        <v>17</v>
      </c>
      <c r="AY11" s="322"/>
      <c r="AZ11" s="322"/>
      <c r="BA11" s="323"/>
      <c r="BB11" s="321" t="s">
        <v>18</v>
      </c>
      <c r="BC11" s="322"/>
      <c r="BD11" s="322"/>
      <c r="BE11" s="323"/>
      <c r="BF11" s="321" t="s">
        <v>93</v>
      </c>
      <c r="BG11" s="322"/>
      <c r="BH11" s="322"/>
      <c r="BI11" s="323"/>
    </row>
    <row r="12" spans="1:61" ht="25.5" customHeight="1" x14ac:dyDescent="0.25">
      <c r="A12" s="328"/>
      <c r="B12" s="328"/>
      <c r="C12" s="328"/>
      <c r="D12" s="328"/>
      <c r="E12" s="328"/>
      <c r="F12" s="328"/>
      <c r="G12" s="328"/>
      <c r="H12" s="328"/>
      <c r="I12" s="328"/>
      <c r="J12" s="333" t="s">
        <v>44</v>
      </c>
      <c r="K12" s="333"/>
      <c r="L12" s="333"/>
      <c r="M12" s="334"/>
      <c r="N12" s="330" t="s">
        <v>44</v>
      </c>
      <c r="O12" s="331"/>
      <c r="P12" s="331"/>
      <c r="Q12" s="332"/>
      <c r="R12" s="330" t="s">
        <v>44</v>
      </c>
      <c r="S12" s="331"/>
      <c r="T12" s="331"/>
      <c r="U12" s="332"/>
      <c r="V12" s="330" t="s">
        <v>44</v>
      </c>
      <c r="W12" s="331"/>
      <c r="X12" s="331"/>
      <c r="Y12" s="332"/>
      <c r="Z12" s="330" t="s">
        <v>44</v>
      </c>
      <c r="AA12" s="331"/>
      <c r="AB12" s="331"/>
      <c r="AC12" s="332"/>
      <c r="AD12" s="330" t="s">
        <v>44</v>
      </c>
      <c r="AE12" s="331"/>
      <c r="AF12" s="331"/>
      <c r="AG12" s="332"/>
      <c r="AH12" s="330" t="s">
        <v>44</v>
      </c>
      <c r="AI12" s="331"/>
      <c r="AJ12" s="331"/>
      <c r="AK12" s="332"/>
      <c r="AL12" s="330" t="s">
        <v>44</v>
      </c>
      <c r="AM12" s="331"/>
      <c r="AN12" s="331"/>
      <c r="AO12" s="332"/>
      <c r="AP12" s="330" t="s">
        <v>44</v>
      </c>
      <c r="AQ12" s="331"/>
      <c r="AR12" s="331"/>
      <c r="AS12" s="332"/>
      <c r="AT12" s="330" t="s">
        <v>44</v>
      </c>
      <c r="AU12" s="331"/>
      <c r="AV12" s="331"/>
      <c r="AW12" s="332"/>
      <c r="AX12" s="330" t="s">
        <v>44</v>
      </c>
      <c r="AY12" s="331"/>
      <c r="AZ12" s="331"/>
      <c r="BA12" s="332"/>
      <c r="BB12" s="330" t="s">
        <v>44</v>
      </c>
      <c r="BC12" s="331"/>
      <c r="BD12" s="331"/>
      <c r="BE12" s="332"/>
      <c r="BF12" s="330" t="s">
        <v>44</v>
      </c>
      <c r="BG12" s="331"/>
      <c r="BH12" s="331"/>
      <c r="BI12" s="332"/>
    </row>
    <row r="13" spans="1:61" ht="15.75" thickBot="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16" t="s">
        <v>41</v>
      </c>
      <c r="K13" s="14" t="s">
        <v>42</v>
      </c>
      <c r="L13" s="15" t="s">
        <v>85</v>
      </c>
      <c r="M13" s="15" t="s">
        <v>43</v>
      </c>
      <c r="N13" s="14" t="s">
        <v>41</v>
      </c>
      <c r="O13" s="14" t="s">
        <v>42</v>
      </c>
      <c r="P13" s="15" t="s">
        <v>85</v>
      </c>
      <c r="Q13" s="15" t="s">
        <v>43</v>
      </c>
      <c r="R13" s="14" t="s">
        <v>41</v>
      </c>
      <c r="S13" s="14" t="s">
        <v>42</v>
      </c>
      <c r="T13" s="15" t="s">
        <v>85</v>
      </c>
      <c r="U13" s="15" t="s">
        <v>43</v>
      </c>
      <c r="V13" s="14" t="s">
        <v>41</v>
      </c>
      <c r="W13" s="14" t="s">
        <v>42</v>
      </c>
      <c r="X13" s="15" t="s">
        <v>85</v>
      </c>
      <c r="Y13" s="15" t="s">
        <v>43</v>
      </c>
      <c r="Z13" s="14" t="s">
        <v>41</v>
      </c>
      <c r="AA13" s="14" t="s">
        <v>42</v>
      </c>
      <c r="AB13" s="15" t="s">
        <v>85</v>
      </c>
      <c r="AC13" s="15" t="s">
        <v>43</v>
      </c>
      <c r="AD13" s="14" t="s">
        <v>41</v>
      </c>
      <c r="AE13" s="14" t="s">
        <v>42</v>
      </c>
      <c r="AF13" s="15" t="s">
        <v>85</v>
      </c>
      <c r="AG13" s="15" t="s">
        <v>43</v>
      </c>
      <c r="AH13" s="14" t="s">
        <v>41</v>
      </c>
      <c r="AI13" s="14" t="s">
        <v>42</v>
      </c>
      <c r="AJ13" s="15" t="s">
        <v>85</v>
      </c>
      <c r="AK13" s="15" t="s">
        <v>43</v>
      </c>
      <c r="AL13" s="14" t="s">
        <v>41</v>
      </c>
      <c r="AM13" s="14" t="s">
        <v>42</v>
      </c>
      <c r="AN13" s="15" t="s">
        <v>85</v>
      </c>
      <c r="AO13" s="15" t="s">
        <v>43</v>
      </c>
      <c r="AP13" s="14" t="s">
        <v>41</v>
      </c>
      <c r="AQ13" s="14" t="s">
        <v>42</v>
      </c>
      <c r="AR13" s="15" t="s">
        <v>85</v>
      </c>
      <c r="AS13" s="15" t="s">
        <v>43</v>
      </c>
      <c r="AT13" s="14" t="s">
        <v>41</v>
      </c>
      <c r="AU13" s="14" t="s">
        <v>42</v>
      </c>
      <c r="AV13" s="15" t="s">
        <v>85</v>
      </c>
      <c r="AW13" s="182" t="s">
        <v>43</v>
      </c>
      <c r="AX13" s="14" t="s">
        <v>41</v>
      </c>
      <c r="AY13" s="14" t="s">
        <v>42</v>
      </c>
      <c r="AZ13" s="15" t="s">
        <v>85</v>
      </c>
      <c r="BA13" s="15" t="s">
        <v>43</v>
      </c>
      <c r="BB13" s="14" t="s">
        <v>41</v>
      </c>
      <c r="BC13" s="14" t="s">
        <v>42</v>
      </c>
      <c r="BD13" s="15" t="s">
        <v>85</v>
      </c>
      <c r="BE13" s="15" t="s">
        <v>43</v>
      </c>
      <c r="BF13" s="14" t="s">
        <v>41</v>
      </c>
      <c r="BG13" s="14" t="s">
        <v>42</v>
      </c>
      <c r="BH13" s="15" t="s">
        <v>85</v>
      </c>
      <c r="BI13" s="216" t="s">
        <v>43</v>
      </c>
    </row>
    <row r="14" spans="1:61" ht="30" customHeight="1" x14ac:dyDescent="0.25">
      <c r="A14" s="442" t="s">
        <v>121</v>
      </c>
      <c r="B14" s="338">
        <v>15528</v>
      </c>
      <c r="C14" s="446" t="s">
        <v>32</v>
      </c>
      <c r="D14" s="446" t="s">
        <v>33</v>
      </c>
      <c r="E14" s="344" t="s">
        <v>78</v>
      </c>
      <c r="F14" s="344" t="s">
        <v>64</v>
      </c>
      <c r="G14" s="347" t="s">
        <v>83</v>
      </c>
      <c r="H14" s="347" t="s">
        <v>58</v>
      </c>
      <c r="I14" s="17" t="s">
        <v>48</v>
      </c>
      <c r="J14" s="71">
        <v>4</v>
      </c>
      <c r="K14" s="71">
        <v>3</v>
      </c>
      <c r="L14" s="71">
        <v>0</v>
      </c>
      <c r="M14" s="104">
        <f>SUM(J14:L14)</f>
        <v>7</v>
      </c>
      <c r="N14" s="71">
        <v>3</v>
      </c>
      <c r="O14" s="71">
        <v>4</v>
      </c>
      <c r="P14" s="71">
        <v>0</v>
      </c>
      <c r="Q14" s="104">
        <f>SUM(N14:P14)</f>
        <v>7</v>
      </c>
      <c r="R14" s="71">
        <v>7</v>
      </c>
      <c r="S14" s="71">
        <v>6</v>
      </c>
      <c r="T14" s="71">
        <v>0</v>
      </c>
      <c r="U14" s="104">
        <f>SUM(R14:T14)</f>
        <v>13</v>
      </c>
      <c r="V14" s="71"/>
      <c r="W14" s="71"/>
      <c r="X14" s="71"/>
      <c r="Y14" s="104">
        <f>SUM(V14:X14)</f>
        <v>0</v>
      </c>
      <c r="Z14" s="71"/>
      <c r="AA14" s="71"/>
      <c r="AB14" s="71"/>
      <c r="AC14" s="104">
        <f>SUM(Z14:AB14)</f>
        <v>0</v>
      </c>
      <c r="AD14" s="71"/>
      <c r="AE14" s="71"/>
      <c r="AF14" s="71"/>
      <c r="AG14" s="104">
        <f>SUM(AD14:AF14)</f>
        <v>0</v>
      </c>
      <c r="AH14" s="71"/>
      <c r="AI14" s="71"/>
      <c r="AJ14" s="71"/>
      <c r="AK14" s="104">
        <f>SUM(AH14:AJ14)</f>
        <v>0</v>
      </c>
      <c r="AL14" s="71"/>
      <c r="AM14" s="71"/>
      <c r="AN14" s="71"/>
      <c r="AO14" s="104">
        <f>SUM(AL14:AN14)</f>
        <v>0</v>
      </c>
      <c r="AP14" s="71"/>
      <c r="AQ14" s="71"/>
      <c r="AR14" s="71"/>
      <c r="AS14" s="104">
        <f>SUM(AP14:AR14)</f>
        <v>0</v>
      </c>
      <c r="AT14" s="71"/>
      <c r="AU14" s="71"/>
      <c r="AV14" s="71"/>
      <c r="AW14" s="104">
        <f>SUM(AT14:AV14)</f>
        <v>0</v>
      </c>
      <c r="AX14" s="71"/>
      <c r="AY14" s="71"/>
      <c r="AZ14" s="71"/>
      <c r="BA14" s="104">
        <f>SUM(AX14:AZ14)</f>
        <v>0</v>
      </c>
      <c r="BB14" s="71"/>
      <c r="BC14" s="71"/>
      <c r="BD14" s="40"/>
      <c r="BE14" s="104">
        <f>SUM(BB14:BD14)</f>
        <v>0</v>
      </c>
      <c r="BF14" s="71">
        <f>SUM(J14,N14,R14,V14,Z14,AD14,AH14,AL14,AP14,AT14,AX14,BB14)</f>
        <v>14</v>
      </c>
      <c r="BG14" s="71">
        <f t="shared" ref="BG14:BH28" si="0">SUM(K14,O14,S14,W14,AA14,AE14,AI14,AM14,AQ14,AU14,AY14,BC14)</f>
        <v>13</v>
      </c>
      <c r="BH14" s="40">
        <f t="shared" si="0"/>
        <v>0</v>
      </c>
      <c r="BI14" s="174">
        <f t="shared" ref="BI14:BI23" si="1">SUM(BF14:BH14)</f>
        <v>27</v>
      </c>
    </row>
    <row r="15" spans="1:61" ht="30" customHeight="1" x14ac:dyDescent="0.25">
      <c r="A15" s="443"/>
      <c r="B15" s="339"/>
      <c r="C15" s="447"/>
      <c r="D15" s="447"/>
      <c r="E15" s="345"/>
      <c r="F15" s="345"/>
      <c r="G15" s="348"/>
      <c r="H15" s="348"/>
      <c r="I15" s="18" t="s">
        <v>49</v>
      </c>
      <c r="J15" s="72">
        <v>2</v>
      </c>
      <c r="K15" s="72">
        <v>1</v>
      </c>
      <c r="L15" s="72">
        <v>0</v>
      </c>
      <c r="M15" s="102">
        <f t="shared" ref="M15:M18" si="2">SUM(J15:L15)</f>
        <v>3</v>
      </c>
      <c r="N15" s="72">
        <v>1</v>
      </c>
      <c r="O15" s="72">
        <v>0</v>
      </c>
      <c r="P15" s="72">
        <v>0</v>
      </c>
      <c r="Q15" s="102">
        <f t="shared" ref="Q15:Q18" si="3">SUM(N15:P15)</f>
        <v>1</v>
      </c>
      <c r="R15" s="72">
        <v>1</v>
      </c>
      <c r="S15" s="72">
        <v>6</v>
      </c>
      <c r="T15" s="72">
        <v>0</v>
      </c>
      <c r="U15" s="102">
        <f t="shared" ref="U15:U18" si="4">SUM(R15:T15)</f>
        <v>7</v>
      </c>
      <c r="V15" s="72"/>
      <c r="W15" s="72"/>
      <c r="X15" s="72"/>
      <c r="Y15" s="102">
        <f t="shared" ref="Y15:Y18" si="5">SUM(V15:X15)</f>
        <v>0</v>
      </c>
      <c r="Z15" s="72"/>
      <c r="AA15" s="72"/>
      <c r="AB15" s="72"/>
      <c r="AC15" s="102">
        <f t="shared" ref="AC15:AC18" si="6">SUM(Z15:AB15)</f>
        <v>0</v>
      </c>
      <c r="AD15" s="72"/>
      <c r="AE15" s="72"/>
      <c r="AF15" s="72"/>
      <c r="AG15" s="102">
        <f t="shared" ref="AG15:AG18" si="7">SUM(AD15:AF15)</f>
        <v>0</v>
      </c>
      <c r="AH15" s="72"/>
      <c r="AI15" s="72"/>
      <c r="AJ15" s="72"/>
      <c r="AK15" s="102">
        <f t="shared" ref="AK15:AK18" si="8">SUM(AH15:AJ15)</f>
        <v>0</v>
      </c>
      <c r="AL15" s="72"/>
      <c r="AM15" s="72"/>
      <c r="AN15" s="72"/>
      <c r="AO15" s="102">
        <f t="shared" ref="AO15:AO18" si="9">SUM(AL15:AN15)</f>
        <v>0</v>
      </c>
      <c r="AP15" s="72"/>
      <c r="AQ15" s="72"/>
      <c r="AR15" s="72"/>
      <c r="AS15" s="102">
        <f t="shared" ref="AS15:AS18" si="10">SUM(AP15:AR15)</f>
        <v>0</v>
      </c>
      <c r="AT15" s="72"/>
      <c r="AU15" s="72"/>
      <c r="AV15" s="72"/>
      <c r="AW15" s="102">
        <f t="shared" ref="AW15:AW18" si="11">SUM(AT15:AV15)</f>
        <v>0</v>
      </c>
      <c r="AX15" s="72"/>
      <c r="AY15" s="72"/>
      <c r="AZ15" s="72"/>
      <c r="BA15" s="102">
        <f t="shared" ref="BA15:BA18" si="12">SUM(AX15:AZ15)</f>
        <v>0</v>
      </c>
      <c r="BB15" s="72"/>
      <c r="BC15" s="72"/>
      <c r="BD15" s="68"/>
      <c r="BE15" s="102">
        <f t="shared" ref="BE15:BE18" si="13">SUM(BB15:BD15)</f>
        <v>0</v>
      </c>
      <c r="BF15" s="72">
        <f t="shared" ref="BF15:BH33" si="14">SUM(J15,N15,R15,V15,Z15,AD15,AH15,AL15,AP15,AT15,AX15,BB15)</f>
        <v>4</v>
      </c>
      <c r="BG15" s="72">
        <f t="shared" si="0"/>
        <v>7</v>
      </c>
      <c r="BH15" s="68">
        <f t="shared" si="0"/>
        <v>0</v>
      </c>
      <c r="BI15" s="174">
        <f t="shared" si="1"/>
        <v>11</v>
      </c>
    </row>
    <row r="16" spans="1:61" ht="30" customHeight="1" x14ac:dyDescent="0.25">
      <c r="A16" s="443"/>
      <c r="B16" s="339"/>
      <c r="C16" s="447"/>
      <c r="D16" s="447"/>
      <c r="E16" s="345"/>
      <c r="F16" s="345"/>
      <c r="G16" s="348"/>
      <c r="H16" s="348"/>
      <c r="I16" s="18" t="s">
        <v>50</v>
      </c>
      <c r="J16" s="72">
        <v>0</v>
      </c>
      <c r="K16" s="72">
        <v>0</v>
      </c>
      <c r="L16" s="72">
        <v>0</v>
      </c>
      <c r="M16" s="102">
        <f t="shared" si="2"/>
        <v>0</v>
      </c>
      <c r="N16" s="72">
        <v>1</v>
      </c>
      <c r="O16" s="72">
        <v>0</v>
      </c>
      <c r="P16" s="72">
        <v>0</v>
      </c>
      <c r="Q16" s="102">
        <f t="shared" si="3"/>
        <v>1</v>
      </c>
      <c r="R16" s="72">
        <v>3</v>
      </c>
      <c r="S16" s="72">
        <v>1</v>
      </c>
      <c r="T16" s="72">
        <v>0</v>
      </c>
      <c r="U16" s="102">
        <f t="shared" si="4"/>
        <v>4</v>
      </c>
      <c r="V16" s="72"/>
      <c r="W16" s="72"/>
      <c r="X16" s="72"/>
      <c r="Y16" s="102">
        <f t="shared" si="5"/>
        <v>0</v>
      </c>
      <c r="Z16" s="72"/>
      <c r="AA16" s="72"/>
      <c r="AB16" s="72"/>
      <c r="AC16" s="102">
        <f t="shared" si="6"/>
        <v>0</v>
      </c>
      <c r="AD16" s="72"/>
      <c r="AE16" s="72"/>
      <c r="AF16" s="72"/>
      <c r="AG16" s="102">
        <f t="shared" si="7"/>
        <v>0</v>
      </c>
      <c r="AH16" s="72"/>
      <c r="AI16" s="72"/>
      <c r="AJ16" s="72"/>
      <c r="AK16" s="102">
        <f t="shared" si="8"/>
        <v>0</v>
      </c>
      <c r="AL16" s="72"/>
      <c r="AM16" s="72"/>
      <c r="AN16" s="72"/>
      <c r="AO16" s="102">
        <f t="shared" si="9"/>
        <v>0</v>
      </c>
      <c r="AP16" s="72"/>
      <c r="AQ16" s="72"/>
      <c r="AR16" s="72"/>
      <c r="AS16" s="102">
        <f t="shared" si="10"/>
        <v>0</v>
      </c>
      <c r="AT16" s="72"/>
      <c r="AU16" s="72"/>
      <c r="AV16" s="72"/>
      <c r="AW16" s="102">
        <f t="shared" si="11"/>
        <v>0</v>
      </c>
      <c r="AX16" s="72"/>
      <c r="AY16" s="72"/>
      <c r="AZ16" s="72"/>
      <c r="BA16" s="102">
        <f t="shared" si="12"/>
        <v>0</v>
      </c>
      <c r="BB16" s="72"/>
      <c r="BC16" s="72"/>
      <c r="BD16" s="68"/>
      <c r="BE16" s="102">
        <f t="shared" si="13"/>
        <v>0</v>
      </c>
      <c r="BF16" s="72">
        <f t="shared" si="14"/>
        <v>4</v>
      </c>
      <c r="BG16" s="72">
        <f t="shared" si="0"/>
        <v>1</v>
      </c>
      <c r="BH16" s="68">
        <f t="shared" si="0"/>
        <v>0</v>
      </c>
      <c r="BI16" s="174">
        <f t="shared" si="1"/>
        <v>5</v>
      </c>
    </row>
    <row r="17" spans="1:61" ht="30" customHeight="1" x14ac:dyDescent="0.25">
      <c r="A17" s="443"/>
      <c r="B17" s="339"/>
      <c r="C17" s="447"/>
      <c r="D17" s="447"/>
      <c r="E17" s="345"/>
      <c r="F17" s="345"/>
      <c r="G17" s="348"/>
      <c r="H17" s="348"/>
      <c r="I17" s="18" t="s">
        <v>51</v>
      </c>
      <c r="J17" s="72">
        <v>7</v>
      </c>
      <c r="K17" s="72">
        <v>3</v>
      </c>
      <c r="L17" s="72">
        <v>0</v>
      </c>
      <c r="M17" s="102">
        <f t="shared" si="2"/>
        <v>10</v>
      </c>
      <c r="N17" s="72">
        <v>2</v>
      </c>
      <c r="O17" s="72">
        <v>3</v>
      </c>
      <c r="P17" s="72">
        <v>0</v>
      </c>
      <c r="Q17" s="102">
        <f t="shared" si="3"/>
        <v>5</v>
      </c>
      <c r="R17" s="72">
        <v>11</v>
      </c>
      <c r="S17" s="72">
        <v>3</v>
      </c>
      <c r="T17" s="72">
        <v>0</v>
      </c>
      <c r="U17" s="102">
        <f t="shared" si="4"/>
        <v>14</v>
      </c>
      <c r="V17" s="72"/>
      <c r="W17" s="72"/>
      <c r="X17" s="72"/>
      <c r="Y17" s="102">
        <f t="shared" si="5"/>
        <v>0</v>
      </c>
      <c r="Z17" s="72"/>
      <c r="AA17" s="72"/>
      <c r="AB17" s="72"/>
      <c r="AC17" s="102">
        <f t="shared" si="6"/>
        <v>0</v>
      </c>
      <c r="AD17" s="72"/>
      <c r="AE17" s="72"/>
      <c r="AF17" s="72"/>
      <c r="AG17" s="102">
        <f t="shared" si="7"/>
        <v>0</v>
      </c>
      <c r="AH17" s="72"/>
      <c r="AI17" s="72"/>
      <c r="AJ17" s="72"/>
      <c r="AK17" s="102">
        <f t="shared" si="8"/>
        <v>0</v>
      </c>
      <c r="AL17" s="72"/>
      <c r="AM17" s="72"/>
      <c r="AN17" s="72"/>
      <c r="AO17" s="102">
        <f t="shared" si="9"/>
        <v>0</v>
      </c>
      <c r="AP17" s="72"/>
      <c r="AQ17" s="72"/>
      <c r="AR17" s="72"/>
      <c r="AS17" s="102">
        <f t="shared" si="10"/>
        <v>0</v>
      </c>
      <c r="AT17" s="72"/>
      <c r="AU17" s="72"/>
      <c r="AV17" s="72"/>
      <c r="AW17" s="102">
        <f t="shared" si="11"/>
        <v>0</v>
      </c>
      <c r="AX17" s="72"/>
      <c r="AY17" s="72"/>
      <c r="AZ17" s="72"/>
      <c r="BA17" s="102">
        <f t="shared" si="12"/>
        <v>0</v>
      </c>
      <c r="BB17" s="72"/>
      <c r="BC17" s="72"/>
      <c r="BD17" s="68"/>
      <c r="BE17" s="102">
        <f t="shared" si="13"/>
        <v>0</v>
      </c>
      <c r="BF17" s="72">
        <f t="shared" si="14"/>
        <v>20</v>
      </c>
      <c r="BG17" s="72">
        <f t="shared" si="0"/>
        <v>9</v>
      </c>
      <c r="BH17" s="68">
        <f t="shared" si="0"/>
        <v>0</v>
      </c>
      <c r="BI17" s="174">
        <f t="shared" si="1"/>
        <v>29</v>
      </c>
    </row>
    <row r="18" spans="1:61" ht="30" customHeight="1" x14ac:dyDescent="0.25">
      <c r="A18" s="443"/>
      <c r="B18" s="339"/>
      <c r="C18" s="447"/>
      <c r="D18" s="447"/>
      <c r="E18" s="345"/>
      <c r="F18" s="345"/>
      <c r="G18" s="348"/>
      <c r="H18" s="348"/>
      <c r="I18" s="18" t="s">
        <v>52</v>
      </c>
      <c r="J18" s="72">
        <v>4</v>
      </c>
      <c r="K18" s="72">
        <v>3</v>
      </c>
      <c r="L18" s="72">
        <v>0</v>
      </c>
      <c r="M18" s="102">
        <f t="shared" si="2"/>
        <v>7</v>
      </c>
      <c r="N18" s="72">
        <v>2</v>
      </c>
      <c r="O18" s="72">
        <v>2</v>
      </c>
      <c r="P18" s="72">
        <v>0</v>
      </c>
      <c r="Q18" s="102">
        <f t="shared" si="3"/>
        <v>4</v>
      </c>
      <c r="R18" s="72">
        <v>0</v>
      </c>
      <c r="S18" s="72">
        <v>5</v>
      </c>
      <c r="T18" s="72">
        <v>0</v>
      </c>
      <c r="U18" s="102">
        <f t="shared" si="4"/>
        <v>5</v>
      </c>
      <c r="V18" s="72"/>
      <c r="W18" s="72"/>
      <c r="X18" s="72"/>
      <c r="Y18" s="102">
        <f t="shared" si="5"/>
        <v>0</v>
      </c>
      <c r="Z18" s="72"/>
      <c r="AA18" s="72"/>
      <c r="AB18" s="72"/>
      <c r="AC18" s="102">
        <f t="shared" si="6"/>
        <v>0</v>
      </c>
      <c r="AD18" s="72"/>
      <c r="AE18" s="72"/>
      <c r="AF18" s="72"/>
      <c r="AG18" s="102">
        <f t="shared" si="7"/>
        <v>0</v>
      </c>
      <c r="AH18" s="72"/>
      <c r="AI18" s="72"/>
      <c r="AJ18" s="72"/>
      <c r="AK18" s="102">
        <f t="shared" si="8"/>
        <v>0</v>
      </c>
      <c r="AL18" s="72"/>
      <c r="AM18" s="72"/>
      <c r="AN18" s="72"/>
      <c r="AO18" s="102">
        <f t="shared" si="9"/>
        <v>0</v>
      </c>
      <c r="AP18" s="72"/>
      <c r="AQ18" s="72"/>
      <c r="AR18" s="72"/>
      <c r="AS18" s="102">
        <f t="shared" si="10"/>
        <v>0</v>
      </c>
      <c r="AT18" s="72"/>
      <c r="AU18" s="72"/>
      <c r="AV18" s="72"/>
      <c r="AW18" s="102">
        <f t="shared" si="11"/>
        <v>0</v>
      </c>
      <c r="AX18" s="72"/>
      <c r="AY18" s="72"/>
      <c r="AZ18" s="72"/>
      <c r="BA18" s="102">
        <f t="shared" si="12"/>
        <v>0</v>
      </c>
      <c r="BB18" s="72"/>
      <c r="BC18" s="72"/>
      <c r="BD18" s="68"/>
      <c r="BE18" s="102">
        <f t="shared" si="13"/>
        <v>0</v>
      </c>
      <c r="BF18" s="72">
        <f t="shared" si="14"/>
        <v>6</v>
      </c>
      <c r="BG18" s="72">
        <f t="shared" si="0"/>
        <v>10</v>
      </c>
      <c r="BH18" s="68">
        <f t="shared" si="0"/>
        <v>0</v>
      </c>
      <c r="BI18" s="174">
        <f t="shared" si="1"/>
        <v>16</v>
      </c>
    </row>
    <row r="19" spans="1:61" ht="30" customHeight="1" x14ac:dyDescent="0.25">
      <c r="A19" s="443"/>
      <c r="B19" s="339"/>
      <c r="C19" s="447"/>
      <c r="D19" s="447"/>
      <c r="E19" s="345"/>
      <c r="F19" s="345"/>
      <c r="G19" s="348"/>
      <c r="H19" s="349"/>
      <c r="I19" s="19" t="s">
        <v>53</v>
      </c>
      <c r="J19" s="103">
        <f>SUM(J14:J18)</f>
        <v>17</v>
      </c>
      <c r="K19" s="103">
        <f t="shared" ref="K19:L19" si="15">SUM(K14:K18)</f>
        <v>10</v>
      </c>
      <c r="L19" s="103">
        <f t="shared" si="15"/>
        <v>0</v>
      </c>
      <c r="M19" s="177">
        <f>SUM(M14:M18)</f>
        <v>27</v>
      </c>
      <c r="N19" s="103">
        <f>SUM(N14:N18)</f>
        <v>9</v>
      </c>
      <c r="O19" s="103">
        <f t="shared" ref="O19:P19" si="16">SUM(O14:O18)</f>
        <v>9</v>
      </c>
      <c r="P19" s="103">
        <f t="shared" si="16"/>
        <v>0</v>
      </c>
      <c r="Q19" s="177">
        <f>SUM(Q14:Q18)</f>
        <v>18</v>
      </c>
      <c r="R19" s="103">
        <f>SUM(R14:R18)</f>
        <v>22</v>
      </c>
      <c r="S19" s="103">
        <f t="shared" ref="S19:T19" si="17">SUM(S14:S18)</f>
        <v>21</v>
      </c>
      <c r="T19" s="103">
        <f t="shared" si="17"/>
        <v>0</v>
      </c>
      <c r="U19" s="102">
        <f>SUM(U14:U18)</f>
        <v>43</v>
      </c>
      <c r="V19" s="103">
        <f>SUM(V14:V18)</f>
        <v>0</v>
      </c>
      <c r="W19" s="103">
        <f t="shared" ref="W19:X19" si="18">SUM(W14:W18)</f>
        <v>0</v>
      </c>
      <c r="X19" s="103">
        <f t="shared" si="18"/>
        <v>0</v>
      </c>
      <c r="Y19" s="102">
        <f>SUM(Y14:Y18)</f>
        <v>0</v>
      </c>
      <c r="Z19" s="103">
        <f>SUM(Z14:Z18)</f>
        <v>0</v>
      </c>
      <c r="AA19" s="103">
        <f t="shared" ref="AA19:AB19" si="19">SUM(AA14:AA18)</f>
        <v>0</v>
      </c>
      <c r="AB19" s="103">
        <f t="shared" si="19"/>
        <v>0</v>
      </c>
      <c r="AC19" s="102">
        <f>SUM(AC14:AC18)</f>
        <v>0</v>
      </c>
      <c r="AD19" s="103">
        <f>SUM(AD14:AD18)</f>
        <v>0</v>
      </c>
      <c r="AE19" s="103">
        <f t="shared" ref="AE19:AF19" si="20">SUM(AE14:AE18)</f>
        <v>0</v>
      </c>
      <c r="AF19" s="103">
        <f t="shared" si="20"/>
        <v>0</v>
      </c>
      <c r="AG19" s="102">
        <f>SUM(AG14:AG18)</f>
        <v>0</v>
      </c>
      <c r="AH19" s="103">
        <f>SUM(AH14:AH18)</f>
        <v>0</v>
      </c>
      <c r="AI19" s="103">
        <f t="shared" ref="AI19:AJ19" si="21">SUM(AI14:AI18)</f>
        <v>0</v>
      </c>
      <c r="AJ19" s="103">
        <f t="shared" si="21"/>
        <v>0</v>
      </c>
      <c r="AK19" s="102">
        <f>SUM(AK14:AK18)</f>
        <v>0</v>
      </c>
      <c r="AL19" s="103">
        <f>SUM(AL14:AL18)</f>
        <v>0</v>
      </c>
      <c r="AM19" s="103">
        <f t="shared" ref="AM19:AN19" si="22">SUM(AM14:AM18)</f>
        <v>0</v>
      </c>
      <c r="AN19" s="103">
        <f t="shared" si="22"/>
        <v>0</v>
      </c>
      <c r="AO19" s="102">
        <f>SUM(AO14:AO18)</f>
        <v>0</v>
      </c>
      <c r="AP19" s="103">
        <f>SUM(AP14:AP18)</f>
        <v>0</v>
      </c>
      <c r="AQ19" s="103">
        <f t="shared" ref="AQ19:AR19" si="23">SUM(AQ14:AQ18)</f>
        <v>0</v>
      </c>
      <c r="AR19" s="103">
        <f t="shared" si="23"/>
        <v>0</v>
      </c>
      <c r="AS19" s="102">
        <f>SUM(AS14:AS18)</f>
        <v>0</v>
      </c>
      <c r="AT19" s="103">
        <f>SUM(AT14:AT18)</f>
        <v>0</v>
      </c>
      <c r="AU19" s="103">
        <f t="shared" ref="AU19:AV19" si="24">SUM(AU14:AU18)</f>
        <v>0</v>
      </c>
      <c r="AV19" s="103">
        <f t="shared" si="24"/>
        <v>0</v>
      </c>
      <c r="AW19" s="102">
        <f>SUM(AW14:AW18)</f>
        <v>0</v>
      </c>
      <c r="AX19" s="103">
        <f>SUM(AX14:AX18)</f>
        <v>0</v>
      </c>
      <c r="AY19" s="103">
        <f t="shared" ref="AY19:AZ19" si="25">SUM(AY14:AY18)</f>
        <v>0</v>
      </c>
      <c r="AZ19" s="103">
        <f t="shared" si="25"/>
        <v>0</v>
      </c>
      <c r="BA19" s="102">
        <f>SUM(BA14:BA18)</f>
        <v>0</v>
      </c>
      <c r="BB19" s="103">
        <f>SUM(BB14:BB18)</f>
        <v>0</v>
      </c>
      <c r="BC19" s="103">
        <f t="shared" ref="BC19:BD19" si="26">SUM(BC14:BC18)</f>
        <v>0</v>
      </c>
      <c r="BD19" s="103">
        <f t="shared" si="26"/>
        <v>0</v>
      </c>
      <c r="BE19" s="102">
        <f>SUM(BE14:BE18)</f>
        <v>0</v>
      </c>
      <c r="BF19" s="103">
        <f>SUM(BF14:BF18)</f>
        <v>48</v>
      </c>
      <c r="BG19" s="103">
        <f t="shared" ref="BG19:BH19" si="27">SUM(BG14:BG18)</f>
        <v>40</v>
      </c>
      <c r="BH19" s="103">
        <f t="shared" si="27"/>
        <v>0</v>
      </c>
      <c r="BI19" s="170">
        <f>SUM(BI14:BI18)</f>
        <v>88</v>
      </c>
    </row>
    <row r="20" spans="1:61" ht="30" customHeight="1" x14ac:dyDescent="0.25">
      <c r="A20" s="443"/>
      <c r="B20" s="339"/>
      <c r="C20" s="447"/>
      <c r="D20" s="447"/>
      <c r="E20" s="345"/>
      <c r="F20" s="345"/>
      <c r="G20" s="348"/>
      <c r="H20" s="350" t="s">
        <v>88</v>
      </c>
      <c r="I20" s="18" t="s">
        <v>54</v>
      </c>
      <c r="J20" s="72">
        <v>16</v>
      </c>
      <c r="K20" s="72">
        <v>10</v>
      </c>
      <c r="L20" s="72">
        <v>0</v>
      </c>
      <c r="M20" s="102">
        <f>SUM(J20:L20)</f>
        <v>26</v>
      </c>
      <c r="N20" s="72">
        <v>9</v>
      </c>
      <c r="O20" s="72">
        <v>9</v>
      </c>
      <c r="P20" s="72">
        <v>0</v>
      </c>
      <c r="Q20" s="102">
        <f>SUM(N20:P20)</f>
        <v>18</v>
      </c>
      <c r="R20" s="72">
        <v>19</v>
      </c>
      <c r="S20" s="72">
        <v>18</v>
      </c>
      <c r="T20" s="72">
        <v>0</v>
      </c>
      <c r="U20" s="102">
        <f>SUM(R20:T20)</f>
        <v>37</v>
      </c>
      <c r="V20" s="72"/>
      <c r="W20" s="72"/>
      <c r="X20" s="72"/>
      <c r="Y20" s="102">
        <f>SUM(V20:X20)</f>
        <v>0</v>
      </c>
      <c r="Z20" s="72"/>
      <c r="AA20" s="72"/>
      <c r="AB20" s="72"/>
      <c r="AC20" s="102">
        <f>SUM(Z20:AB20)</f>
        <v>0</v>
      </c>
      <c r="AD20" s="72"/>
      <c r="AE20" s="72"/>
      <c r="AF20" s="72"/>
      <c r="AG20" s="102">
        <f>SUM(AD20:AF20)</f>
        <v>0</v>
      </c>
      <c r="AH20" s="72"/>
      <c r="AI20" s="72"/>
      <c r="AJ20" s="72"/>
      <c r="AK20" s="102">
        <f>SUM(AH20:AJ20)</f>
        <v>0</v>
      </c>
      <c r="AL20" s="72"/>
      <c r="AM20" s="72"/>
      <c r="AN20" s="72"/>
      <c r="AO20" s="102">
        <f>SUM(AL20:AN20)</f>
        <v>0</v>
      </c>
      <c r="AP20" s="197"/>
      <c r="AQ20" s="72"/>
      <c r="AR20" s="72"/>
      <c r="AS20" s="102">
        <f>SUM(AP20:AR20)</f>
        <v>0</v>
      </c>
      <c r="AT20" s="72"/>
      <c r="AU20" s="72"/>
      <c r="AV20" s="72"/>
      <c r="AW20" s="102">
        <f>SUM(AT20:AV20)</f>
        <v>0</v>
      </c>
      <c r="AX20" s="72"/>
      <c r="AY20" s="72"/>
      <c r="AZ20" s="72"/>
      <c r="BA20" s="102">
        <f>SUM(AX20:AZ20)</f>
        <v>0</v>
      </c>
      <c r="BB20" s="72"/>
      <c r="BC20" s="72"/>
      <c r="BD20" s="68"/>
      <c r="BE20" s="102">
        <f>SUM(BB20:BD20)</f>
        <v>0</v>
      </c>
      <c r="BF20" s="197">
        <f t="shared" si="14"/>
        <v>44</v>
      </c>
      <c r="BG20" s="72">
        <f t="shared" si="0"/>
        <v>37</v>
      </c>
      <c r="BH20" s="68">
        <f t="shared" si="0"/>
        <v>0</v>
      </c>
      <c r="BI20" s="174">
        <f t="shared" si="1"/>
        <v>81</v>
      </c>
    </row>
    <row r="21" spans="1:61" ht="30" customHeight="1" x14ac:dyDescent="0.25">
      <c r="A21" s="443"/>
      <c r="B21" s="339"/>
      <c r="C21" s="447"/>
      <c r="D21" s="447"/>
      <c r="E21" s="345"/>
      <c r="F21" s="345"/>
      <c r="G21" s="348"/>
      <c r="H21" s="349"/>
      <c r="I21" s="18" t="s">
        <v>55</v>
      </c>
      <c r="J21" s="72">
        <v>1</v>
      </c>
      <c r="K21" s="72">
        <v>0</v>
      </c>
      <c r="L21" s="72">
        <v>0</v>
      </c>
      <c r="M21" s="102">
        <f>SUM(J21:L21)</f>
        <v>1</v>
      </c>
      <c r="N21" s="72">
        <v>0</v>
      </c>
      <c r="O21" s="72">
        <v>0</v>
      </c>
      <c r="P21" s="72">
        <v>0</v>
      </c>
      <c r="Q21" s="102">
        <f t="shared" ref="Q21:Q23" si="28">SUM(N21:P21)</f>
        <v>0</v>
      </c>
      <c r="R21" s="72">
        <v>3</v>
      </c>
      <c r="S21" s="72">
        <v>3</v>
      </c>
      <c r="T21" s="72">
        <v>0</v>
      </c>
      <c r="U21" s="102">
        <f t="shared" ref="U21:U23" si="29">SUM(R21:T21)</f>
        <v>6</v>
      </c>
      <c r="V21" s="72"/>
      <c r="W21" s="72"/>
      <c r="X21" s="72"/>
      <c r="Y21" s="102">
        <f t="shared" ref="Y21:Y23" si="30">SUM(V21:X21)</f>
        <v>0</v>
      </c>
      <c r="Z21" s="72"/>
      <c r="AA21" s="72"/>
      <c r="AB21" s="72"/>
      <c r="AC21" s="102">
        <f t="shared" ref="AC21:AC23" si="31">SUM(Z21:AB21)</f>
        <v>0</v>
      </c>
      <c r="AD21" s="72"/>
      <c r="AE21" s="72"/>
      <c r="AF21" s="72"/>
      <c r="AG21" s="102">
        <f t="shared" ref="AG21:AG23" si="32">SUM(AD21:AF21)</f>
        <v>0</v>
      </c>
      <c r="AH21" s="72"/>
      <c r="AI21" s="72"/>
      <c r="AJ21" s="72"/>
      <c r="AK21" s="102">
        <f t="shared" ref="AK21:AK23" si="33">SUM(AH21:AJ21)</f>
        <v>0</v>
      </c>
      <c r="AL21" s="72"/>
      <c r="AM21" s="72"/>
      <c r="AN21" s="72"/>
      <c r="AO21" s="102">
        <f t="shared" ref="AO21:AO23" si="34">SUM(AL21:AN21)</f>
        <v>0</v>
      </c>
      <c r="AP21" s="197"/>
      <c r="AQ21" s="72"/>
      <c r="AR21" s="72"/>
      <c r="AS21" s="102">
        <f t="shared" ref="AS21:AS23" si="35">SUM(AP21:AR21)</f>
        <v>0</v>
      </c>
      <c r="AT21" s="72"/>
      <c r="AU21" s="72"/>
      <c r="AV21" s="72"/>
      <c r="AW21" s="102">
        <f t="shared" ref="AW21:AW23" si="36">SUM(AT21:AV21)</f>
        <v>0</v>
      </c>
      <c r="AX21" s="72"/>
      <c r="AY21" s="72"/>
      <c r="AZ21" s="72"/>
      <c r="BA21" s="102">
        <f t="shared" ref="BA21:BA23" si="37">SUM(AX21:AZ21)</f>
        <v>0</v>
      </c>
      <c r="BB21" s="72"/>
      <c r="BC21" s="72"/>
      <c r="BD21" s="68"/>
      <c r="BE21" s="102">
        <f t="shared" ref="BE21:BE23" si="38">SUM(BB21:BD21)</f>
        <v>0</v>
      </c>
      <c r="BF21" s="72">
        <f t="shared" si="14"/>
        <v>4</v>
      </c>
      <c r="BG21" s="72">
        <f t="shared" si="0"/>
        <v>3</v>
      </c>
      <c r="BH21" s="68">
        <f t="shared" si="0"/>
        <v>0</v>
      </c>
      <c r="BI21" s="174">
        <f t="shared" si="1"/>
        <v>7</v>
      </c>
    </row>
    <row r="22" spans="1:61" ht="30" customHeight="1" x14ac:dyDescent="0.25">
      <c r="A22" s="443"/>
      <c r="B22" s="339"/>
      <c r="C22" s="447"/>
      <c r="D22" s="447"/>
      <c r="E22" s="345"/>
      <c r="F22" s="345"/>
      <c r="G22" s="348"/>
      <c r="H22" s="350" t="s">
        <v>60</v>
      </c>
      <c r="I22" s="18" t="s">
        <v>56</v>
      </c>
      <c r="J22" s="72">
        <v>0</v>
      </c>
      <c r="K22" s="72">
        <v>0</v>
      </c>
      <c r="L22" s="72">
        <v>0</v>
      </c>
      <c r="M22" s="102">
        <f t="shared" ref="M22:M23" si="39">SUM(J22:L22)</f>
        <v>0</v>
      </c>
      <c r="N22" s="72">
        <v>0</v>
      </c>
      <c r="O22" s="72">
        <v>0</v>
      </c>
      <c r="P22" s="72">
        <v>0</v>
      </c>
      <c r="Q22" s="102">
        <f t="shared" si="28"/>
        <v>0</v>
      </c>
      <c r="R22" s="72">
        <v>0</v>
      </c>
      <c r="S22" s="72">
        <v>1</v>
      </c>
      <c r="T22" s="72">
        <v>0</v>
      </c>
      <c r="U22" s="102">
        <f t="shared" si="29"/>
        <v>1</v>
      </c>
      <c r="V22" s="72"/>
      <c r="W22" s="72"/>
      <c r="X22" s="72"/>
      <c r="Y22" s="102">
        <f t="shared" si="30"/>
        <v>0</v>
      </c>
      <c r="Z22" s="72"/>
      <c r="AA22" s="72"/>
      <c r="AB22" s="72"/>
      <c r="AC22" s="102">
        <f t="shared" si="31"/>
        <v>0</v>
      </c>
      <c r="AD22" s="72"/>
      <c r="AE22" s="72"/>
      <c r="AF22" s="72"/>
      <c r="AG22" s="102">
        <f t="shared" si="32"/>
        <v>0</v>
      </c>
      <c r="AH22" s="72"/>
      <c r="AI22" s="72"/>
      <c r="AJ22" s="72"/>
      <c r="AK22" s="102">
        <f t="shared" si="33"/>
        <v>0</v>
      </c>
      <c r="AL22" s="72"/>
      <c r="AM22" s="72"/>
      <c r="AN22" s="72"/>
      <c r="AO22" s="102">
        <f t="shared" si="34"/>
        <v>0</v>
      </c>
      <c r="AP22" s="72"/>
      <c r="AQ22" s="72"/>
      <c r="AR22" s="72"/>
      <c r="AS22" s="102">
        <f t="shared" si="35"/>
        <v>0</v>
      </c>
      <c r="AT22" s="72"/>
      <c r="AU22" s="72"/>
      <c r="AV22" s="72"/>
      <c r="AW22" s="102">
        <f t="shared" si="36"/>
        <v>0</v>
      </c>
      <c r="AX22" s="72"/>
      <c r="AY22" s="72"/>
      <c r="AZ22" s="72"/>
      <c r="BA22" s="102">
        <f t="shared" si="37"/>
        <v>0</v>
      </c>
      <c r="BB22" s="72"/>
      <c r="BC22" s="72"/>
      <c r="BD22" s="68"/>
      <c r="BE22" s="102">
        <f t="shared" si="38"/>
        <v>0</v>
      </c>
      <c r="BF22" s="72">
        <f t="shared" si="14"/>
        <v>0</v>
      </c>
      <c r="BG22" s="72">
        <f t="shared" si="0"/>
        <v>1</v>
      </c>
      <c r="BH22" s="68">
        <f t="shared" si="0"/>
        <v>0</v>
      </c>
      <c r="BI22" s="174">
        <f t="shared" si="1"/>
        <v>1</v>
      </c>
    </row>
    <row r="23" spans="1:61" ht="30" customHeight="1" thickBot="1" x14ac:dyDescent="0.3">
      <c r="A23" s="444"/>
      <c r="B23" s="445"/>
      <c r="C23" s="448"/>
      <c r="D23" s="448"/>
      <c r="E23" s="389"/>
      <c r="F23" s="389"/>
      <c r="G23" s="357"/>
      <c r="H23" s="357"/>
      <c r="I23" s="31" t="s">
        <v>57</v>
      </c>
      <c r="J23" s="73">
        <v>0</v>
      </c>
      <c r="K23" s="73">
        <v>0</v>
      </c>
      <c r="L23" s="73">
        <v>0</v>
      </c>
      <c r="M23" s="105">
        <f t="shared" si="39"/>
        <v>0</v>
      </c>
      <c r="N23" s="73">
        <v>0</v>
      </c>
      <c r="O23" s="73">
        <v>0</v>
      </c>
      <c r="P23" s="73">
        <v>0</v>
      </c>
      <c r="Q23" s="105">
        <f t="shared" si="28"/>
        <v>0</v>
      </c>
      <c r="R23" s="73">
        <v>0</v>
      </c>
      <c r="S23" s="73">
        <v>0</v>
      </c>
      <c r="T23" s="73">
        <v>0</v>
      </c>
      <c r="U23" s="105">
        <f t="shared" si="29"/>
        <v>0</v>
      </c>
      <c r="V23" s="73"/>
      <c r="W23" s="73"/>
      <c r="X23" s="73"/>
      <c r="Y23" s="105">
        <f t="shared" si="30"/>
        <v>0</v>
      </c>
      <c r="Z23" s="73"/>
      <c r="AA23" s="73"/>
      <c r="AB23" s="73"/>
      <c r="AC23" s="105">
        <f t="shared" si="31"/>
        <v>0</v>
      </c>
      <c r="AD23" s="73"/>
      <c r="AE23" s="73"/>
      <c r="AF23" s="73"/>
      <c r="AG23" s="105">
        <f t="shared" si="32"/>
        <v>0</v>
      </c>
      <c r="AH23" s="73"/>
      <c r="AI23" s="73"/>
      <c r="AJ23" s="73"/>
      <c r="AK23" s="105">
        <f t="shared" si="33"/>
        <v>0</v>
      </c>
      <c r="AL23" s="73"/>
      <c r="AM23" s="73"/>
      <c r="AN23" s="73"/>
      <c r="AO23" s="105">
        <f t="shared" si="34"/>
        <v>0</v>
      </c>
      <c r="AP23" s="73"/>
      <c r="AQ23" s="73"/>
      <c r="AR23" s="73"/>
      <c r="AS23" s="105">
        <f t="shared" si="35"/>
        <v>0</v>
      </c>
      <c r="AT23" s="73"/>
      <c r="AU23" s="73"/>
      <c r="AV23" s="73"/>
      <c r="AW23" s="105">
        <f t="shared" si="36"/>
        <v>0</v>
      </c>
      <c r="AX23" s="73"/>
      <c r="AY23" s="73"/>
      <c r="AZ23" s="73"/>
      <c r="BA23" s="105">
        <f t="shared" si="37"/>
        <v>0</v>
      </c>
      <c r="BB23" s="73"/>
      <c r="BC23" s="73"/>
      <c r="BD23" s="70"/>
      <c r="BE23" s="105">
        <f t="shared" si="38"/>
        <v>0</v>
      </c>
      <c r="BF23" s="73">
        <f t="shared" si="14"/>
        <v>0</v>
      </c>
      <c r="BG23" s="73">
        <f t="shared" si="0"/>
        <v>0</v>
      </c>
      <c r="BH23" s="70">
        <f t="shared" si="0"/>
        <v>0</v>
      </c>
      <c r="BI23" s="105">
        <f t="shared" si="1"/>
        <v>0</v>
      </c>
    </row>
    <row r="24" spans="1:61" ht="30" customHeight="1" x14ac:dyDescent="0.25">
      <c r="A24" s="449" t="s">
        <v>111</v>
      </c>
      <c r="B24" s="400">
        <v>15576</v>
      </c>
      <c r="C24" s="453" t="s">
        <v>34</v>
      </c>
      <c r="D24" s="451" t="s">
        <v>122</v>
      </c>
      <c r="E24" s="383" t="s">
        <v>86</v>
      </c>
      <c r="F24" s="390" t="s">
        <v>65</v>
      </c>
      <c r="G24" s="347" t="s">
        <v>83</v>
      </c>
      <c r="H24" s="347" t="s">
        <v>58</v>
      </c>
      <c r="I24" s="17" t="s">
        <v>48</v>
      </c>
      <c r="J24" s="109">
        <v>0</v>
      </c>
      <c r="K24" s="109">
        <v>0</v>
      </c>
      <c r="L24" s="109">
        <v>0</v>
      </c>
      <c r="M24" s="104">
        <f>SUM(J24:L24)</f>
        <v>0</v>
      </c>
      <c r="N24" s="109">
        <v>0</v>
      </c>
      <c r="O24" s="109">
        <v>1</v>
      </c>
      <c r="P24" s="109">
        <v>0</v>
      </c>
      <c r="Q24" s="104">
        <f>SUM(N24:P24)</f>
        <v>1</v>
      </c>
      <c r="R24" s="109">
        <v>0</v>
      </c>
      <c r="S24" s="109">
        <v>0</v>
      </c>
      <c r="T24" s="109">
        <v>0</v>
      </c>
      <c r="U24" s="104">
        <f>SUM(R24:T24)</f>
        <v>0</v>
      </c>
      <c r="V24" s="109"/>
      <c r="W24" s="109"/>
      <c r="X24" s="109"/>
      <c r="Y24" s="104">
        <f>SUM(V24:X24)</f>
        <v>0</v>
      </c>
      <c r="Z24" s="109"/>
      <c r="AA24" s="109"/>
      <c r="AB24" s="109"/>
      <c r="AC24" s="104">
        <f>SUM(Z24:AB24)</f>
        <v>0</v>
      </c>
      <c r="AD24" s="109"/>
      <c r="AE24" s="109"/>
      <c r="AF24" s="109"/>
      <c r="AG24" s="104">
        <f>SUM(AD24:AF24)</f>
        <v>0</v>
      </c>
      <c r="AH24" s="109"/>
      <c r="AI24" s="109"/>
      <c r="AJ24" s="109"/>
      <c r="AK24" s="104">
        <f>SUM(AH24:AJ24)</f>
        <v>0</v>
      </c>
      <c r="AL24" s="109"/>
      <c r="AM24" s="109"/>
      <c r="AN24" s="109"/>
      <c r="AO24" s="104">
        <f>SUM(AL24:AN24)</f>
        <v>0</v>
      </c>
      <c r="AP24" s="109"/>
      <c r="AQ24" s="109"/>
      <c r="AR24" s="109"/>
      <c r="AS24" s="104">
        <f>SUM(AP24:AR24)</f>
        <v>0</v>
      </c>
      <c r="AT24" s="267"/>
      <c r="AU24" s="267"/>
      <c r="AV24" s="267"/>
      <c r="AW24" s="104">
        <f>SUM(AT24:AV24)</f>
        <v>0</v>
      </c>
      <c r="AX24" s="109"/>
      <c r="AY24" s="109"/>
      <c r="AZ24" s="109"/>
      <c r="BA24" s="104">
        <f>SUM(AX24:AZ24)</f>
        <v>0</v>
      </c>
      <c r="BB24" s="109"/>
      <c r="BC24" s="109"/>
      <c r="BD24" s="109"/>
      <c r="BE24" s="104">
        <f>SUM(BB24:BD24)</f>
        <v>0</v>
      </c>
      <c r="BF24" s="97">
        <f t="shared" si="14"/>
        <v>0</v>
      </c>
      <c r="BG24" s="97">
        <f t="shared" si="0"/>
        <v>1</v>
      </c>
      <c r="BH24" s="98">
        <f t="shared" si="0"/>
        <v>0</v>
      </c>
      <c r="BI24" s="174">
        <f>SUM(BF24:BH24)</f>
        <v>1</v>
      </c>
    </row>
    <row r="25" spans="1:61" ht="30" customHeight="1" x14ac:dyDescent="0.25">
      <c r="A25" s="450"/>
      <c r="B25" s="397"/>
      <c r="C25" s="454"/>
      <c r="D25" s="452"/>
      <c r="E25" s="384"/>
      <c r="F25" s="391"/>
      <c r="G25" s="348"/>
      <c r="H25" s="348"/>
      <c r="I25" s="18" t="s">
        <v>49</v>
      </c>
      <c r="J25" s="111">
        <v>0</v>
      </c>
      <c r="K25" s="111">
        <v>0</v>
      </c>
      <c r="L25" s="111">
        <v>0</v>
      </c>
      <c r="M25" s="102">
        <f t="shared" ref="M25:M28" si="40">SUM(J25:L25)</f>
        <v>0</v>
      </c>
      <c r="N25" s="111">
        <v>0</v>
      </c>
      <c r="O25" s="111">
        <v>0</v>
      </c>
      <c r="P25" s="111">
        <v>0</v>
      </c>
      <c r="Q25" s="102">
        <f t="shared" ref="Q25:Q53" si="41">SUM(N25:P25)</f>
        <v>0</v>
      </c>
      <c r="R25" s="111">
        <v>0</v>
      </c>
      <c r="S25" s="111">
        <v>0</v>
      </c>
      <c r="T25" s="111">
        <v>0</v>
      </c>
      <c r="U25" s="102">
        <f t="shared" ref="U25:U53" si="42">SUM(R25:T25)</f>
        <v>0</v>
      </c>
      <c r="V25" s="111"/>
      <c r="W25" s="111"/>
      <c r="X25" s="111"/>
      <c r="Y25" s="102">
        <f t="shared" ref="Y25:Y53" si="43">SUM(V25:X25)</f>
        <v>0</v>
      </c>
      <c r="Z25" s="111"/>
      <c r="AA25" s="111"/>
      <c r="AB25" s="111"/>
      <c r="AC25" s="102">
        <f t="shared" ref="AC25:AC53" si="44">SUM(Z25:AB25)</f>
        <v>0</v>
      </c>
      <c r="AD25" s="111"/>
      <c r="AE25" s="111"/>
      <c r="AF25" s="111"/>
      <c r="AG25" s="102">
        <f t="shared" ref="AG25:AG53" si="45">SUM(AD25:AF25)</f>
        <v>0</v>
      </c>
      <c r="AH25" s="111"/>
      <c r="AI25" s="111"/>
      <c r="AJ25" s="111"/>
      <c r="AK25" s="102">
        <f t="shared" ref="AK25:AK53" si="46">SUM(AH25:AJ25)</f>
        <v>0</v>
      </c>
      <c r="AL25" s="111"/>
      <c r="AM25" s="111"/>
      <c r="AN25" s="111"/>
      <c r="AO25" s="102">
        <f t="shared" ref="AO25:AO53" si="47">SUM(AL25:AN25)</f>
        <v>0</v>
      </c>
      <c r="AP25" s="111"/>
      <c r="AQ25" s="111"/>
      <c r="AR25" s="111"/>
      <c r="AS25" s="102">
        <f t="shared" ref="AS25:AS53" si="48">SUM(AP25:AR25)</f>
        <v>0</v>
      </c>
      <c r="AT25" s="268"/>
      <c r="AU25" s="268"/>
      <c r="AV25" s="268"/>
      <c r="AW25" s="102">
        <f t="shared" ref="AW25:AW53" si="49">SUM(AT25:AV25)</f>
        <v>0</v>
      </c>
      <c r="AX25" s="111"/>
      <c r="AY25" s="111"/>
      <c r="AZ25" s="111"/>
      <c r="BA25" s="102">
        <f t="shared" ref="BA25:BA53" si="50">SUM(AX25:AZ25)</f>
        <v>0</v>
      </c>
      <c r="BB25" s="111"/>
      <c r="BC25" s="111"/>
      <c r="BD25" s="111"/>
      <c r="BE25" s="102">
        <f t="shared" ref="BE25:BE53" si="51">SUM(BB25:BD25)</f>
        <v>0</v>
      </c>
      <c r="BF25" s="95">
        <f t="shared" si="14"/>
        <v>0</v>
      </c>
      <c r="BG25" s="95">
        <f t="shared" si="0"/>
        <v>0</v>
      </c>
      <c r="BH25" s="91">
        <f t="shared" si="0"/>
        <v>0</v>
      </c>
      <c r="BI25" s="174">
        <f t="shared" ref="BI25:BI33" si="52">SUM(BF25:BH25)</f>
        <v>0</v>
      </c>
    </row>
    <row r="26" spans="1:61" ht="30" customHeight="1" x14ac:dyDescent="0.25">
      <c r="A26" s="450"/>
      <c r="B26" s="397"/>
      <c r="C26" s="454"/>
      <c r="D26" s="452"/>
      <c r="E26" s="384"/>
      <c r="F26" s="391"/>
      <c r="G26" s="348"/>
      <c r="H26" s="348"/>
      <c r="I26" s="18" t="s">
        <v>50</v>
      </c>
      <c r="J26" s="111">
        <v>0</v>
      </c>
      <c r="K26" s="111">
        <v>0</v>
      </c>
      <c r="L26" s="111">
        <v>0</v>
      </c>
      <c r="M26" s="102">
        <f t="shared" si="40"/>
        <v>0</v>
      </c>
      <c r="N26" s="111">
        <v>0</v>
      </c>
      <c r="O26" s="111">
        <v>0</v>
      </c>
      <c r="P26" s="111">
        <v>0</v>
      </c>
      <c r="Q26" s="102">
        <f t="shared" si="41"/>
        <v>0</v>
      </c>
      <c r="R26" s="111">
        <v>2</v>
      </c>
      <c r="S26" s="111">
        <v>1</v>
      </c>
      <c r="T26" s="111">
        <v>0</v>
      </c>
      <c r="U26" s="102">
        <f t="shared" si="42"/>
        <v>3</v>
      </c>
      <c r="V26" s="111"/>
      <c r="W26" s="111"/>
      <c r="X26" s="111"/>
      <c r="Y26" s="102">
        <f t="shared" si="43"/>
        <v>0</v>
      </c>
      <c r="Z26" s="111"/>
      <c r="AA26" s="111"/>
      <c r="AB26" s="111"/>
      <c r="AC26" s="102">
        <f t="shared" si="44"/>
        <v>0</v>
      </c>
      <c r="AD26" s="111"/>
      <c r="AE26" s="111"/>
      <c r="AF26" s="111"/>
      <c r="AG26" s="102">
        <f t="shared" si="45"/>
        <v>0</v>
      </c>
      <c r="AH26" s="111"/>
      <c r="AI26" s="111"/>
      <c r="AJ26" s="111"/>
      <c r="AK26" s="102">
        <f t="shared" si="46"/>
        <v>0</v>
      </c>
      <c r="AL26" s="111"/>
      <c r="AM26" s="111"/>
      <c r="AN26" s="111"/>
      <c r="AO26" s="102">
        <f t="shared" si="47"/>
        <v>0</v>
      </c>
      <c r="AP26" s="111"/>
      <c r="AQ26" s="111"/>
      <c r="AR26" s="111"/>
      <c r="AS26" s="102">
        <f t="shared" si="48"/>
        <v>0</v>
      </c>
      <c r="AT26" s="268"/>
      <c r="AU26" s="268"/>
      <c r="AV26" s="268"/>
      <c r="AW26" s="102">
        <f t="shared" si="49"/>
        <v>0</v>
      </c>
      <c r="AX26" s="111"/>
      <c r="AY26" s="111"/>
      <c r="AZ26" s="111"/>
      <c r="BA26" s="102">
        <f t="shared" si="50"/>
        <v>0</v>
      </c>
      <c r="BB26" s="111"/>
      <c r="BC26" s="111"/>
      <c r="BD26" s="111"/>
      <c r="BE26" s="102">
        <f t="shared" si="51"/>
        <v>0</v>
      </c>
      <c r="BF26" s="95">
        <f t="shared" si="14"/>
        <v>2</v>
      </c>
      <c r="BG26" s="95">
        <f t="shared" si="0"/>
        <v>1</v>
      </c>
      <c r="BH26" s="91">
        <f t="shared" si="0"/>
        <v>0</v>
      </c>
      <c r="BI26" s="174">
        <f t="shared" si="52"/>
        <v>3</v>
      </c>
    </row>
    <row r="27" spans="1:61" ht="30" customHeight="1" x14ac:dyDescent="0.25">
      <c r="A27" s="450"/>
      <c r="B27" s="397"/>
      <c r="C27" s="454"/>
      <c r="D27" s="452"/>
      <c r="E27" s="384"/>
      <c r="F27" s="391"/>
      <c r="G27" s="348"/>
      <c r="H27" s="348"/>
      <c r="I27" s="18" t="s">
        <v>51</v>
      </c>
      <c r="J27" s="111">
        <v>1</v>
      </c>
      <c r="K27" s="111">
        <v>0</v>
      </c>
      <c r="L27" s="111">
        <v>0</v>
      </c>
      <c r="M27" s="102">
        <f t="shared" si="40"/>
        <v>1</v>
      </c>
      <c r="N27" s="111">
        <v>0</v>
      </c>
      <c r="O27" s="111">
        <v>1</v>
      </c>
      <c r="P27" s="111">
        <v>0</v>
      </c>
      <c r="Q27" s="102">
        <f t="shared" si="41"/>
        <v>1</v>
      </c>
      <c r="R27" s="111">
        <v>0</v>
      </c>
      <c r="S27" s="111">
        <v>2</v>
      </c>
      <c r="T27" s="111">
        <v>0</v>
      </c>
      <c r="U27" s="102">
        <f t="shared" si="42"/>
        <v>2</v>
      </c>
      <c r="V27" s="111"/>
      <c r="W27" s="111"/>
      <c r="X27" s="111"/>
      <c r="Y27" s="102">
        <f t="shared" si="43"/>
        <v>0</v>
      </c>
      <c r="Z27" s="111"/>
      <c r="AA27" s="111"/>
      <c r="AB27" s="111"/>
      <c r="AC27" s="102">
        <f t="shared" si="44"/>
        <v>0</v>
      </c>
      <c r="AD27" s="111"/>
      <c r="AE27" s="111"/>
      <c r="AF27" s="111"/>
      <c r="AG27" s="102">
        <f t="shared" si="45"/>
        <v>0</v>
      </c>
      <c r="AH27" s="111"/>
      <c r="AI27" s="111"/>
      <c r="AJ27" s="111"/>
      <c r="AK27" s="102">
        <f t="shared" si="46"/>
        <v>0</v>
      </c>
      <c r="AL27" s="111"/>
      <c r="AM27" s="111"/>
      <c r="AN27" s="111"/>
      <c r="AO27" s="102">
        <f t="shared" si="47"/>
        <v>0</v>
      </c>
      <c r="AP27" s="111"/>
      <c r="AQ27" s="111"/>
      <c r="AR27" s="111"/>
      <c r="AS27" s="102">
        <f t="shared" si="48"/>
        <v>0</v>
      </c>
      <c r="AT27" s="268"/>
      <c r="AU27" s="268"/>
      <c r="AV27" s="268"/>
      <c r="AW27" s="102">
        <f t="shared" si="49"/>
        <v>0</v>
      </c>
      <c r="AX27" s="111"/>
      <c r="AY27" s="111"/>
      <c r="AZ27" s="111"/>
      <c r="BA27" s="102">
        <f t="shared" si="50"/>
        <v>0</v>
      </c>
      <c r="BB27" s="111"/>
      <c r="BC27" s="111"/>
      <c r="BD27" s="111"/>
      <c r="BE27" s="102">
        <f t="shared" si="51"/>
        <v>0</v>
      </c>
      <c r="BF27" s="95">
        <f t="shared" si="14"/>
        <v>1</v>
      </c>
      <c r="BG27" s="95">
        <f t="shared" si="0"/>
        <v>3</v>
      </c>
      <c r="BH27" s="91">
        <f t="shared" si="0"/>
        <v>0</v>
      </c>
      <c r="BI27" s="174">
        <f t="shared" si="52"/>
        <v>4</v>
      </c>
    </row>
    <row r="28" spans="1:61" ht="30" customHeight="1" x14ac:dyDescent="0.25">
      <c r="A28" s="450"/>
      <c r="B28" s="397"/>
      <c r="C28" s="454"/>
      <c r="D28" s="452"/>
      <c r="E28" s="384"/>
      <c r="F28" s="391"/>
      <c r="G28" s="348"/>
      <c r="H28" s="348"/>
      <c r="I28" s="18" t="s">
        <v>52</v>
      </c>
      <c r="J28" s="111">
        <v>1</v>
      </c>
      <c r="K28" s="111">
        <v>0</v>
      </c>
      <c r="L28" s="111">
        <v>0</v>
      </c>
      <c r="M28" s="102">
        <f t="shared" si="40"/>
        <v>1</v>
      </c>
      <c r="N28" s="111">
        <v>1</v>
      </c>
      <c r="O28" s="111">
        <v>0</v>
      </c>
      <c r="P28" s="111">
        <v>0</v>
      </c>
      <c r="Q28" s="102">
        <f t="shared" si="41"/>
        <v>1</v>
      </c>
      <c r="R28" s="111">
        <v>3</v>
      </c>
      <c r="S28" s="111">
        <v>2</v>
      </c>
      <c r="T28" s="111">
        <v>0</v>
      </c>
      <c r="U28" s="102">
        <f t="shared" si="42"/>
        <v>5</v>
      </c>
      <c r="V28" s="111"/>
      <c r="W28" s="111"/>
      <c r="X28" s="111"/>
      <c r="Y28" s="102">
        <f t="shared" si="43"/>
        <v>0</v>
      </c>
      <c r="Z28" s="111"/>
      <c r="AA28" s="111"/>
      <c r="AB28" s="111"/>
      <c r="AC28" s="102">
        <f t="shared" si="44"/>
        <v>0</v>
      </c>
      <c r="AD28" s="111"/>
      <c r="AE28" s="111"/>
      <c r="AF28" s="111"/>
      <c r="AG28" s="102">
        <f t="shared" si="45"/>
        <v>0</v>
      </c>
      <c r="AH28" s="111"/>
      <c r="AI28" s="111"/>
      <c r="AJ28" s="111"/>
      <c r="AK28" s="102">
        <f t="shared" si="46"/>
        <v>0</v>
      </c>
      <c r="AL28" s="111"/>
      <c r="AM28" s="111"/>
      <c r="AN28" s="111"/>
      <c r="AO28" s="102">
        <f t="shared" si="47"/>
        <v>0</v>
      </c>
      <c r="AP28" s="111"/>
      <c r="AQ28" s="111"/>
      <c r="AR28" s="111"/>
      <c r="AS28" s="102">
        <f t="shared" si="48"/>
        <v>0</v>
      </c>
      <c r="AT28" s="268"/>
      <c r="AU28" s="268"/>
      <c r="AV28" s="268"/>
      <c r="AW28" s="102">
        <f t="shared" si="49"/>
        <v>0</v>
      </c>
      <c r="AX28" s="111"/>
      <c r="AY28" s="111"/>
      <c r="AZ28" s="111"/>
      <c r="BA28" s="102">
        <f t="shared" si="50"/>
        <v>0</v>
      </c>
      <c r="BB28" s="111"/>
      <c r="BC28" s="111"/>
      <c r="BD28" s="111"/>
      <c r="BE28" s="102">
        <f t="shared" si="51"/>
        <v>0</v>
      </c>
      <c r="BF28" s="95">
        <f t="shared" si="14"/>
        <v>5</v>
      </c>
      <c r="BG28" s="95">
        <f t="shared" si="0"/>
        <v>2</v>
      </c>
      <c r="BH28" s="91">
        <f t="shared" si="0"/>
        <v>0</v>
      </c>
      <c r="BI28" s="174">
        <f t="shared" si="52"/>
        <v>7</v>
      </c>
    </row>
    <row r="29" spans="1:61" ht="30" customHeight="1" x14ac:dyDescent="0.25">
      <c r="A29" s="450"/>
      <c r="B29" s="397"/>
      <c r="C29" s="454"/>
      <c r="D29" s="452"/>
      <c r="E29" s="384"/>
      <c r="F29" s="391"/>
      <c r="G29" s="348"/>
      <c r="H29" s="349"/>
      <c r="I29" s="19" t="s">
        <v>53</v>
      </c>
      <c r="J29" s="103">
        <f>SUM(J24:J28)</f>
        <v>2</v>
      </c>
      <c r="K29" s="103">
        <f t="shared" ref="K29:L29" si="53">SUM(K24:K28)</f>
        <v>0</v>
      </c>
      <c r="L29" s="103">
        <f t="shared" si="53"/>
        <v>0</v>
      </c>
      <c r="M29" s="266">
        <f>SUM(M24:M28)</f>
        <v>2</v>
      </c>
      <c r="N29" s="103">
        <f>SUM(N24:N28)</f>
        <v>1</v>
      </c>
      <c r="O29" s="103">
        <f t="shared" ref="O29:P29" si="54">SUM(O24:O28)</f>
        <v>2</v>
      </c>
      <c r="P29" s="103">
        <f t="shared" si="54"/>
        <v>0</v>
      </c>
      <c r="Q29" s="177">
        <f>SUM(Q24:Q28)</f>
        <v>3</v>
      </c>
      <c r="R29" s="103">
        <f>SUM(R24:R28)</f>
        <v>5</v>
      </c>
      <c r="S29" s="103">
        <f t="shared" ref="S29:T29" si="55">SUM(S24:S28)</f>
        <v>5</v>
      </c>
      <c r="T29" s="103">
        <f t="shared" si="55"/>
        <v>0</v>
      </c>
      <c r="U29" s="102">
        <f>SUM(U24:U28)</f>
        <v>10</v>
      </c>
      <c r="V29" s="103">
        <f>SUM(V24:V28)</f>
        <v>0</v>
      </c>
      <c r="W29" s="103">
        <f t="shared" ref="W29:X29" si="56">SUM(W24:W28)</f>
        <v>0</v>
      </c>
      <c r="X29" s="103">
        <f t="shared" si="56"/>
        <v>0</v>
      </c>
      <c r="Y29" s="102">
        <f>SUM(Y24:Y28)</f>
        <v>0</v>
      </c>
      <c r="Z29" s="103">
        <f>SUM(Z24:Z28)</f>
        <v>0</v>
      </c>
      <c r="AA29" s="103">
        <f t="shared" ref="AA29:AB29" si="57">SUM(AA24:AA28)</f>
        <v>0</v>
      </c>
      <c r="AB29" s="103">
        <f t="shared" si="57"/>
        <v>0</v>
      </c>
      <c r="AC29" s="102">
        <f>SUM(AC24:AC28)</f>
        <v>0</v>
      </c>
      <c r="AD29" s="103">
        <f>SUM(AD24:AD28)</f>
        <v>0</v>
      </c>
      <c r="AE29" s="103">
        <f t="shared" ref="AE29:AF29" si="58">SUM(AE24:AE28)</f>
        <v>0</v>
      </c>
      <c r="AF29" s="103">
        <f t="shared" si="58"/>
        <v>0</v>
      </c>
      <c r="AG29" s="102">
        <f>SUM(AG24:AG28)</f>
        <v>0</v>
      </c>
      <c r="AH29" s="103">
        <f>SUM(AH24:AH28)</f>
        <v>0</v>
      </c>
      <c r="AI29" s="103">
        <f t="shared" ref="AI29:AJ29" si="59">SUM(AI24:AI28)</f>
        <v>0</v>
      </c>
      <c r="AJ29" s="103">
        <f t="shared" si="59"/>
        <v>0</v>
      </c>
      <c r="AK29" s="102">
        <f>SUM(AK24:AK28)</f>
        <v>0</v>
      </c>
      <c r="AL29" s="103">
        <f>SUM(AL24:AL28)</f>
        <v>0</v>
      </c>
      <c r="AM29" s="103">
        <f t="shared" ref="AM29:AN29" si="60">SUM(AM24:AM28)</f>
        <v>0</v>
      </c>
      <c r="AN29" s="103">
        <f t="shared" si="60"/>
        <v>0</v>
      </c>
      <c r="AO29" s="102">
        <f>SUM(AO24:AO28)</f>
        <v>0</v>
      </c>
      <c r="AP29" s="103">
        <f>SUM(AP24:AP28)</f>
        <v>0</v>
      </c>
      <c r="AQ29" s="103">
        <f t="shared" ref="AQ29:AR29" si="61">SUM(AQ24:AQ28)</f>
        <v>0</v>
      </c>
      <c r="AR29" s="103">
        <f t="shared" si="61"/>
        <v>0</v>
      </c>
      <c r="AS29" s="102">
        <f>SUM(AS24:AS28)</f>
        <v>0</v>
      </c>
      <c r="AT29" s="103">
        <f>SUM(AT24:AT28)</f>
        <v>0</v>
      </c>
      <c r="AU29" s="103">
        <f t="shared" ref="AU29:AV29" si="62">SUM(AU24:AU28)</f>
        <v>0</v>
      </c>
      <c r="AV29" s="103">
        <f t="shared" si="62"/>
        <v>0</v>
      </c>
      <c r="AW29" s="102">
        <f>SUM(AW24:AW28)</f>
        <v>0</v>
      </c>
      <c r="AX29" s="103">
        <f>SUM(AX24:AX28)</f>
        <v>0</v>
      </c>
      <c r="AY29" s="103">
        <f t="shared" ref="AY29:AZ29" si="63">SUM(AY24:AY28)</f>
        <v>0</v>
      </c>
      <c r="AZ29" s="103">
        <f t="shared" si="63"/>
        <v>0</v>
      </c>
      <c r="BA29" s="102">
        <f>SUM(BA24:BA28)</f>
        <v>0</v>
      </c>
      <c r="BB29" s="103">
        <f>SUM(BB24:BB28)</f>
        <v>0</v>
      </c>
      <c r="BC29" s="103">
        <f t="shared" ref="BC29:BD29" si="64">SUM(BC24:BC28)</f>
        <v>0</v>
      </c>
      <c r="BD29" s="103">
        <f t="shared" si="64"/>
        <v>0</v>
      </c>
      <c r="BE29" s="102">
        <f>SUM(BE24:BE28)</f>
        <v>0</v>
      </c>
      <c r="BF29" s="103">
        <f>SUM(BF24:BF28)</f>
        <v>8</v>
      </c>
      <c r="BG29" s="103">
        <f t="shared" ref="BG29" si="65">SUM(BG24:BG28)</f>
        <v>7</v>
      </c>
      <c r="BH29" s="103">
        <f t="shared" ref="BH29" si="66">SUM(BH24:BH28)</f>
        <v>0</v>
      </c>
      <c r="BI29" s="170">
        <f>SUM(BI24:BI28)</f>
        <v>15</v>
      </c>
    </row>
    <row r="30" spans="1:61" ht="30" customHeight="1" x14ac:dyDescent="0.25">
      <c r="A30" s="450"/>
      <c r="B30" s="397"/>
      <c r="C30" s="454"/>
      <c r="D30" s="452"/>
      <c r="E30" s="384"/>
      <c r="F30" s="391"/>
      <c r="G30" s="348"/>
      <c r="H30" s="350" t="s">
        <v>88</v>
      </c>
      <c r="I30" s="18" t="s">
        <v>54</v>
      </c>
      <c r="J30" s="111">
        <v>1</v>
      </c>
      <c r="K30" s="111">
        <v>0</v>
      </c>
      <c r="L30" s="111">
        <v>0</v>
      </c>
      <c r="M30" s="102">
        <f>SUM(J30:L30)</f>
        <v>1</v>
      </c>
      <c r="N30" s="111">
        <v>1</v>
      </c>
      <c r="O30" s="111">
        <v>2</v>
      </c>
      <c r="P30" s="111">
        <v>0</v>
      </c>
      <c r="Q30" s="102">
        <f t="shared" si="41"/>
        <v>3</v>
      </c>
      <c r="R30" s="111">
        <v>5</v>
      </c>
      <c r="S30" s="111">
        <v>5</v>
      </c>
      <c r="T30" s="111">
        <v>0</v>
      </c>
      <c r="U30" s="102">
        <f t="shared" si="42"/>
        <v>10</v>
      </c>
      <c r="V30" s="111"/>
      <c r="W30" s="111"/>
      <c r="X30" s="111"/>
      <c r="Y30" s="102">
        <f t="shared" si="43"/>
        <v>0</v>
      </c>
      <c r="Z30" s="111"/>
      <c r="AA30" s="111"/>
      <c r="AB30" s="111"/>
      <c r="AC30" s="102">
        <f t="shared" si="44"/>
        <v>0</v>
      </c>
      <c r="AD30" s="111"/>
      <c r="AE30" s="111"/>
      <c r="AF30" s="111"/>
      <c r="AG30" s="102">
        <f t="shared" si="45"/>
        <v>0</v>
      </c>
      <c r="AH30" s="111"/>
      <c r="AI30" s="111"/>
      <c r="AJ30" s="111"/>
      <c r="AK30" s="102">
        <f t="shared" si="46"/>
        <v>0</v>
      </c>
      <c r="AL30" s="111"/>
      <c r="AM30" s="111"/>
      <c r="AN30" s="111"/>
      <c r="AO30" s="102">
        <f t="shared" si="47"/>
        <v>0</v>
      </c>
      <c r="AP30" s="111"/>
      <c r="AQ30" s="111"/>
      <c r="AR30" s="111"/>
      <c r="AS30" s="102">
        <f t="shared" si="48"/>
        <v>0</v>
      </c>
      <c r="AT30" s="268"/>
      <c r="AU30" s="268"/>
      <c r="AV30" s="268"/>
      <c r="AW30" s="102">
        <f t="shared" si="49"/>
        <v>0</v>
      </c>
      <c r="AX30" s="111"/>
      <c r="AY30" s="111"/>
      <c r="AZ30" s="111"/>
      <c r="BA30" s="102">
        <f t="shared" si="50"/>
        <v>0</v>
      </c>
      <c r="BB30" s="111"/>
      <c r="BC30" s="111"/>
      <c r="BD30" s="111"/>
      <c r="BE30" s="102">
        <f t="shared" si="51"/>
        <v>0</v>
      </c>
      <c r="BF30" s="95">
        <f t="shared" si="14"/>
        <v>7</v>
      </c>
      <c r="BG30" s="95">
        <f t="shared" si="14"/>
        <v>7</v>
      </c>
      <c r="BH30" s="91">
        <f t="shared" si="14"/>
        <v>0</v>
      </c>
      <c r="BI30" s="174">
        <f t="shared" si="52"/>
        <v>14</v>
      </c>
    </row>
    <row r="31" spans="1:61" ht="30" customHeight="1" x14ac:dyDescent="0.25">
      <c r="A31" s="450"/>
      <c r="B31" s="397"/>
      <c r="C31" s="454"/>
      <c r="D31" s="452"/>
      <c r="E31" s="384"/>
      <c r="F31" s="391"/>
      <c r="G31" s="348"/>
      <c r="H31" s="349"/>
      <c r="I31" s="18" t="s">
        <v>55</v>
      </c>
      <c r="J31" s="111">
        <v>1</v>
      </c>
      <c r="K31" s="111">
        <v>0</v>
      </c>
      <c r="L31" s="111">
        <v>0</v>
      </c>
      <c r="M31" s="102">
        <f t="shared" ref="M31:M33" si="67">SUM(J31:L31)</f>
        <v>1</v>
      </c>
      <c r="N31" s="111">
        <v>0</v>
      </c>
      <c r="O31" s="111">
        <v>0</v>
      </c>
      <c r="P31" s="111">
        <v>0</v>
      </c>
      <c r="Q31" s="102">
        <f t="shared" si="41"/>
        <v>0</v>
      </c>
      <c r="R31" s="111">
        <v>0</v>
      </c>
      <c r="S31" s="111">
        <v>0</v>
      </c>
      <c r="T31" s="111">
        <v>0</v>
      </c>
      <c r="U31" s="102">
        <f t="shared" si="42"/>
        <v>0</v>
      </c>
      <c r="V31" s="111"/>
      <c r="W31" s="111"/>
      <c r="X31" s="111"/>
      <c r="Y31" s="102">
        <f t="shared" si="43"/>
        <v>0</v>
      </c>
      <c r="Z31" s="111"/>
      <c r="AA31" s="111"/>
      <c r="AB31" s="111"/>
      <c r="AC31" s="102">
        <f t="shared" si="44"/>
        <v>0</v>
      </c>
      <c r="AD31" s="111"/>
      <c r="AE31" s="111"/>
      <c r="AF31" s="111"/>
      <c r="AG31" s="102">
        <f t="shared" si="45"/>
        <v>0</v>
      </c>
      <c r="AH31" s="111"/>
      <c r="AI31" s="111"/>
      <c r="AJ31" s="111"/>
      <c r="AK31" s="102">
        <f t="shared" si="46"/>
        <v>0</v>
      </c>
      <c r="AL31" s="111"/>
      <c r="AM31" s="111"/>
      <c r="AN31" s="111"/>
      <c r="AO31" s="102">
        <f t="shared" si="47"/>
        <v>0</v>
      </c>
      <c r="AP31" s="111"/>
      <c r="AQ31" s="111"/>
      <c r="AR31" s="111"/>
      <c r="AS31" s="102">
        <f t="shared" si="48"/>
        <v>0</v>
      </c>
      <c r="AT31" s="268"/>
      <c r="AU31" s="268"/>
      <c r="AV31" s="268"/>
      <c r="AW31" s="102">
        <f t="shared" si="49"/>
        <v>0</v>
      </c>
      <c r="AX31" s="111"/>
      <c r="AY31" s="111"/>
      <c r="AZ31" s="111"/>
      <c r="BA31" s="102">
        <f t="shared" si="50"/>
        <v>0</v>
      </c>
      <c r="BB31" s="111"/>
      <c r="BC31" s="111"/>
      <c r="BD31" s="111"/>
      <c r="BE31" s="102">
        <f t="shared" si="51"/>
        <v>0</v>
      </c>
      <c r="BF31" s="95">
        <f t="shared" si="14"/>
        <v>1</v>
      </c>
      <c r="BG31" s="95">
        <f t="shared" si="14"/>
        <v>0</v>
      </c>
      <c r="BH31" s="91">
        <f t="shared" si="14"/>
        <v>0</v>
      </c>
      <c r="BI31" s="174">
        <f t="shared" si="52"/>
        <v>1</v>
      </c>
    </row>
    <row r="32" spans="1:61" ht="30" customHeight="1" x14ac:dyDescent="0.25">
      <c r="A32" s="450"/>
      <c r="B32" s="397"/>
      <c r="C32" s="454"/>
      <c r="D32" s="452"/>
      <c r="E32" s="384"/>
      <c r="F32" s="391"/>
      <c r="G32" s="348"/>
      <c r="H32" s="350" t="s">
        <v>60</v>
      </c>
      <c r="I32" s="18" t="s">
        <v>56</v>
      </c>
      <c r="J32" s="111">
        <v>1</v>
      </c>
      <c r="K32" s="111">
        <v>0</v>
      </c>
      <c r="L32" s="111">
        <v>0</v>
      </c>
      <c r="M32" s="102">
        <f t="shared" si="67"/>
        <v>1</v>
      </c>
      <c r="N32" s="111">
        <v>0</v>
      </c>
      <c r="O32" s="111">
        <v>0</v>
      </c>
      <c r="P32" s="111">
        <v>0</v>
      </c>
      <c r="Q32" s="102">
        <f t="shared" si="41"/>
        <v>0</v>
      </c>
      <c r="R32" s="111">
        <v>1</v>
      </c>
      <c r="S32" s="111">
        <v>2</v>
      </c>
      <c r="T32" s="111">
        <v>0</v>
      </c>
      <c r="U32" s="102">
        <f t="shared" si="42"/>
        <v>3</v>
      </c>
      <c r="V32" s="111"/>
      <c r="W32" s="111"/>
      <c r="X32" s="111"/>
      <c r="Y32" s="102">
        <f t="shared" si="43"/>
        <v>0</v>
      </c>
      <c r="Z32" s="111"/>
      <c r="AA32" s="111"/>
      <c r="AB32" s="111"/>
      <c r="AC32" s="102">
        <f t="shared" si="44"/>
        <v>0</v>
      </c>
      <c r="AD32" s="111"/>
      <c r="AE32" s="111"/>
      <c r="AF32" s="111"/>
      <c r="AG32" s="102">
        <f t="shared" si="45"/>
        <v>0</v>
      </c>
      <c r="AH32" s="111"/>
      <c r="AI32" s="111"/>
      <c r="AJ32" s="111"/>
      <c r="AK32" s="102">
        <f t="shared" si="46"/>
        <v>0</v>
      </c>
      <c r="AL32" s="111"/>
      <c r="AM32" s="111"/>
      <c r="AN32" s="111"/>
      <c r="AO32" s="102">
        <f t="shared" si="47"/>
        <v>0</v>
      </c>
      <c r="AP32" s="111"/>
      <c r="AQ32" s="111"/>
      <c r="AR32" s="111"/>
      <c r="AS32" s="102">
        <f t="shared" si="48"/>
        <v>0</v>
      </c>
      <c r="AT32" s="268"/>
      <c r="AU32" s="268"/>
      <c r="AV32" s="268"/>
      <c r="AW32" s="102">
        <f t="shared" si="49"/>
        <v>0</v>
      </c>
      <c r="AX32" s="111"/>
      <c r="AY32" s="111"/>
      <c r="AZ32" s="111"/>
      <c r="BA32" s="102">
        <f t="shared" si="50"/>
        <v>0</v>
      </c>
      <c r="BB32" s="111"/>
      <c r="BC32" s="111"/>
      <c r="BD32" s="111"/>
      <c r="BE32" s="102">
        <f t="shared" si="51"/>
        <v>0</v>
      </c>
      <c r="BF32" s="95">
        <f t="shared" si="14"/>
        <v>2</v>
      </c>
      <c r="BG32" s="95">
        <f t="shared" si="14"/>
        <v>2</v>
      </c>
      <c r="BH32" s="91">
        <f t="shared" si="14"/>
        <v>0</v>
      </c>
      <c r="BI32" s="174">
        <f t="shared" si="52"/>
        <v>4</v>
      </c>
    </row>
    <row r="33" spans="1:61" ht="30" customHeight="1" thickBot="1" x14ac:dyDescent="0.3">
      <c r="A33" s="450"/>
      <c r="B33" s="397"/>
      <c r="C33" s="454"/>
      <c r="D33" s="452"/>
      <c r="E33" s="385"/>
      <c r="F33" s="392"/>
      <c r="G33" s="357"/>
      <c r="H33" s="357"/>
      <c r="I33" s="31" t="s">
        <v>57</v>
      </c>
      <c r="J33" s="113">
        <v>0</v>
      </c>
      <c r="K33" s="113">
        <v>0</v>
      </c>
      <c r="L33" s="113">
        <v>0</v>
      </c>
      <c r="M33" s="105">
        <f t="shared" si="67"/>
        <v>0</v>
      </c>
      <c r="N33" s="113">
        <v>0</v>
      </c>
      <c r="O33" s="113">
        <v>0</v>
      </c>
      <c r="P33" s="113">
        <v>0</v>
      </c>
      <c r="Q33" s="105">
        <f t="shared" si="41"/>
        <v>0</v>
      </c>
      <c r="R33" s="113">
        <v>2</v>
      </c>
      <c r="S33" s="113">
        <v>1</v>
      </c>
      <c r="T33" s="113">
        <v>0</v>
      </c>
      <c r="U33" s="105">
        <f t="shared" si="42"/>
        <v>3</v>
      </c>
      <c r="V33" s="113"/>
      <c r="W33" s="113"/>
      <c r="X33" s="113"/>
      <c r="Y33" s="105">
        <f t="shared" si="43"/>
        <v>0</v>
      </c>
      <c r="Z33" s="113"/>
      <c r="AA33" s="113"/>
      <c r="AB33" s="113"/>
      <c r="AC33" s="105">
        <f t="shared" si="44"/>
        <v>0</v>
      </c>
      <c r="AD33" s="113"/>
      <c r="AE33" s="113"/>
      <c r="AF33" s="113"/>
      <c r="AG33" s="105">
        <f t="shared" si="45"/>
        <v>0</v>
      </c>
      <c r="AH33" s="113"/>
      <c r="AI33" s="113"/>
      <c r="AJ33" s="113"/>
      <c r="AK33" s="105">
        <f t="shared" si="46"/>
        <v>0</v>
      </c>
      <c r="AL33" s="113"/>
      <c r="AM33" s="113"/>
      <c r="AN33" s="113"/>
      <c r="AO33" s="105">
        <f t="shared" si="47"/>
        <v>0</v>
      </c>
      <c r="AP33" s="113"/>
      <c r="AQ33" s="113"/>
      <c r="AR33" s="113"/>
      <c r="AS33" s="105">
        <f t="shared" si="48"/>
        <v>0</v>
      </c>
      <c r="AT33" s="269"/>
      <c r="AU33" s="269"/>
      <c r="AV33" s="269"/>
      <c r="AW33" s="105">
        <f t="shared" si="49"/>
        <v>0</v>
      </c>
      <c r="AX33" s="113"/>
      <c r="AY33" s="113"/>
      <c r="AZ33" s="113"/>
      <c r="BA33" s="105">
        <f t="shared" si="50"/>
        <v>0</v>
      </c>
      <c r="BB33" s="113"/>
      <c r="BC33" s="113"/>
      <c r="BD33" s="113"/>
      <c r="BE33" s="105">
        <f t="shared" si="51"/>
        <v>0</v>
      </c>
      <c r="BF33" s="95">
        <f t="shared" si="14"/>
        <v>2</v>
      </c>
      <c r="BG33" s="95">
        <f t="shared" si="14"/>
        <v>1</v>
      </c>
      <c r="BH33" s="91">
        <f t="shared" si="14"/>
        <v>0</v>
      </c>
      <c r="BI33" s="174">
        <f t="shared" si="52"/>
        <v>3</v>
      </c>
    </row>
    <row r="34" spans="1:61" ht="30" customHeight="1" x14ac:dyDescent="0.25">
      <c r="A34" s="450"/>
      <c r="B34" s="397"/>
      <c r="C34" s="454"/>
      <c r="D34" s="452"/>
      <c r="E34" s="383" t="s">
        <v>87</v>
      </c>
      <c r="F34" s="390" t="s">
        <v>66</v>
      </c>
      <c r="G34" s="421" t="s">
        <v>83</v>
      </c>
      <c r="H34" s="421" t="s">
        <v>58</v>
      </c>
      <c r="I34" s="34" t="s">
        <v>48</v>
      </c>
      <c r="J34" s="178">
        <v>7</v>
      </c>
      <c r="K34" s="178">
        <v>12</v>
      </c>
      <c r="L34" s="178">
        <v>0</v>
      </c>
      <c r="M34" s="104">
        <f>SUM(J34:L34)</f>
        <v>19</v>
      </c>
      <c r="N34" s="178">
        <v>8</v>
      </c>
      <c r="O34" s="178">
        <v>9</v>
      </c>
      <c r="P34" s="178">
        <v>0</v>
      </c>
      <c r="Q34" s="104">
        <f t="shared" si="41"/>
        <v>17</v>
      </c>
      <c r="R34" s="178">
        <v>9</v>
      </c>
      <c r="S34" s="178">
        <v>12</v>
      </c>
      <c r="T34" s="178">
        <v>0</v>
      </c>
      <c r="U34" s="104">
        <f t="shared" si="42"/>
        <v>21</v>
      </c>
      <c r="V34" s="178"/>
      <c r="W34" s="178"/>
      <c r="X34" s="178"/>
      <c r="Y34" s="104">
        <f t="shared" si="43"/>
        <v>0</v>
      </c>
      <c r="Z34" s="178"/>
      <c r="AA34" s="178"/>
      <c r="AB34" s="178"/>
      <c r="AC34" s="104">
        <f t="shared" si="44"/>
        <v>0</v>
      </c>
      <c r="AD34" s="178"/>
      <c r="AE34" s="178"/>
      <c r="AF34" s="178"/>
      <c r="AG34" s="104">
        <f t="shared" si="45"/>
        <v>0</v>
      </c>
      <c r="AH34" s="178"/>
      <c r="AI34" s="178"/>
      <c r="AJ34" s="178"/>
      <c r="AK34" s="104">
        <f t="shared" si="46"/>
        <v>0</v>
      </c>
      <c r="AL34" s="178"/>
      <c r="AM34" s="178"/>
      <c r="AN34" s="178"/>
      <c r="AO34" s="104">
        <f t="shared" si="47"/>
        <v>0</v>
      </c>
      <c r="AP34" s="178"/>
      <c r="AQ34" s="178"/>
      <c r="AR34" s="178"/>
      <c r="AS34" s="104">
        <f t="shared" si="48"/>
        <v>0</v>
      </c>
      <c r="AT34" s="270"/>
      <c r="AU34" s="270"/>
      <c r="AV34" s="270"/>
      <c r="AW34" s="104">
        <f t="shared" si="49"/>
        <v>0</v>
      </c>
      <c r="AX34" s="178"/>
      <c r="AY34" s="178"/>
      <c r="AZ34" s="178"/>
      <c r="BA34" s="104">
        <f t="shared" si="50"/>
        <v>0</v>
      </c>
      <c r="BB34" s="178"/>
      <c r="BC34" s="178"/>
      <c r="BD34" s="178"/>
      <c r="BE34" s="104">
        <f t="shared" si="51"/>
        <v>0</v>
      </c>
      <c r="BF34" s="178">
        <f t="shared" ref="BF34:BF43" si="68">SUM(J34,N34,R34,V34,Z34,AD34,AH34,AL34,AP34,AT34,AX34,BB34)</f>
        <v>24</v>
      </c>
      <c r="BG34" s="178">
        <f t="shared" ref="BG34:BG43" si="69">SUM(K34,O34,S34,W34,AA34,AE34,AI34,AM34,AQ34,AU34,AY34,BC34)</f>
        <v>33</v>
      </c>
      <c r="BH34" s="178">
        <f t="shared" ref="BH34:BH43" si="70">SUM(L34,P34,T34,X34,AB34,AF34,AJ34,AN34,AR34,AV34,AZ34,BD34)</f>
        <v>0</v>
      </c>
      <c r="BI34" s="104">
        <f>SUM(BF34:BH34)</f>
        <v>57</v>
      </c>
    </row>
    <row r="35" spans="1:61" ht="30" customHeight="1" x14ac:dyDescent="0.25">
      <c r="A35" s="450"/>
      <c r="B35" s="397"/>
      <c r="C35" s="454"/>
      <c r="D35" s="452"/>
      <c r="E35" s="384"/>
      <c r="F35" s="391"/>
      <c r="G35" s="419"/>
      <c r="H35" s="419"/>
      <c r="I35" s="20" t="s">
        <v>49</v>
      </c>
      <c r="J35" s="179">
        <v>1</v>
      </c>
      <c r="K35" s="179">
        <v>8</v>
      </c>
      <c r="L35" s="179">
        <v>0</v>
      </c>
      <c r="M35" s="102">
        <f t="shared" ref="M35:M38" si="71">SUM(J35:L35)</f>
        <v>9</v>
      </c>
      <c r="N35" s="179">
        <v>1</v>
      </c>
      <c r="O35" s="179">
        <v>8</v>
      </c>
      <c r="P35" s="179">
        <v>0</v>
      </c>
      <c r="Q35" s="102">
        <f t="shared" si="41"/>
        <v>9</v>
      </c>
      <c r="R35" s="179">
        <v>3</v>
      </c>
      <c r="S35" s="179">
        <v>7</v>
      </c>
      <c r="T35" s="179">
        <v>0</v>
      </c>
      <c r="U35" s="102">
        <f t="shared" si="42"/>
        <v>10</v>
      </c>
      <c r="V35" s="179"/>
      <c r="W35" s="179"/>
      <c r="X35" s="179"/>
      <c r="Y35" s="102">
        <f t="shared" si="43"/>
        <v>0</v>
      </c>
      <c r="Z35" s="179"/>
      <c r="AA35" s="179"/>
      <c r="AB35" s="179"/>
      <c r="AC35" s="102">
        <f t="shared" si="44"/>
        <v>0</v>
      </c>
      <c r="AD35" s="179"/>
      <c r="AE35" s="179"/>
      <c r="AF35" s="179"/>
      <c r="AG35" s="102">
        <f t="shared" si="45"/>
        <v>0</v>
      </c>
      <c r="AH35" s="179"/>
      <c r="AI35" s="179"/>
      <c r="AJ35" s="179"/>
      <c r="AK35" s="102">
        <f t="shared" si="46"/>
        <v>0</v>
      </c>
      <c r="AL35" s="179"/>
      <c r="AM35" s="179"/>
      <c r="AN35" s="179"/>
      <c r="AO35" s="102">
        <f t="shared" si="47"/>
        <v>0</v>
      </c>
      <c r="AP35" s="179"/>
      <c r="AQ35" s="179"/>
      <c r="AR35" s="179"/>
      <c r="AS35" s="102">
        <f t="shared" si="48"/>
        <v>0</v>
      </c>
      <c r="AT35" s="271"/>
      <c r="AU35" s="271"/>
      <c r="AV35" s="271"/>
      <c r="AW35" s="102">
        <f t="shared" si="49"/>
        <v>0</v>
      </c>
      <c r="AX35" s="179"/>
      <c r="AY35" s="179"/>
      <c r="AZ35" s="179"/>
      <c r="BA35" s="102">
        <f t="shared" si="50"/>
        <v>0</v>
      </c>
      <c r="BB35" s="179"/>
      <c r="BC35" s="179"/>
      <c r="BD35" s="179"/>
      <c r="BE35" s="102">
        <f t="shared" si="51"/>
        <v>0</v>
      </c>
      <c r="BF35" s="179">
        <f t="shared" si="68"/>
        <v>5</v>
      </c>
      <c r="BG35" s="179">
        <f t="shared" si="69"/>
        <v>23</v>
      </c>
      <c r="BH35" s="179">
        <f t="shared" si="70"/>
        <v>0</v>
      </c>
      <c r="BI35" s="102">
        <f t="shared" ref="BI35:BI38" si="72">SUM(BF35:BH35)</f>
        <v>28</v>
      </c>
    </row>
    <row r="36" spans="1:61" ht="30" customHeight="1" x14ac:dyDescent="0.25">
      <c r="A36" s="450"/>
      <c r="B36" s="397"/>
      <c r="C36" s="454"/>
      <c r="D36" s="452"/>
      <c r="E36" s="384"/>
      <c r="F36" s="391"/>
      <c r="G36" s="419"/>
      <c r="H36" s="419"/>
      <c r="I36" s="20" t="s">
        <v>50</v>
      </c>
      <c r="J36" s="179">
        <v>4</v>
      </c>
      <c r="K36" s="179">
        <v>11</v>
      </c>
      <c r="L36" s="179">
        <v>0</v>
      </c>
      <c r="M36" s="102">
        <f t="shared" si="71"/>
        <v>15</v>
      </c>
      <c r="N36" s="179">
        <v>5</v>
      </c>
      <c r="O36" s="179">
        <v>12</v>
      </c>
      <c r="P36" s="179">
        <v>0</v>
      </c>
      <c r="Q36" s="102">
        <f t="shared" si="41"/>
        <v>17</v>
      </c>
      <c r="R36" s="179">
        <v>7</v>
      </c>
      <c r="S36" s="179">
        <v>12</v>
      </c>
      <c r="T36" s="179">
        <v>0</v>
      </c>
      <c r="U36" s="102">
        <f t="shared" si="42"/>
        <v>19</v>
      </c>
      <c r="V36" s="179"/>
      <c r="W36" s="179"/>
      <c r="X36" s="179"/>
      <c r="Y36" s="102">
        <f t="shared" si="43"/>
        <v>0</v>
      </c>
      <c r="Z36" s="179"/>
      <c r="AA36" s="179"/>
      <c r="AB36" s="179"/>
      <c r="AC36" s="102">
        <f t="shared" si="44"/>
        <v>0</v>
      </c>
      <c r="AD36" s="179"/>
      <c r="AE36" s="179"/>
      <c r="AF36" s="179"/>
      <c r="AG36" s="102">
        <f t="shared" si="45"/>
        <v>0</v>
      </c>
      <c r="AH36" s="179"/>
      <c r="AI36" s="179"/>
      <c r="AJ36" s="179"/>
      <c r="AK36" s="102">
        <f t="shared" si="46"/>
        <v>0</v>
      </c>
      <c r="AL36" s="179"/>
      <c r="AM36" s="179"/>
      <c r="AN36" s="179"/>
      <c r="AO36" s="102">
        <f t="shared" si="47"/>
        <v>0</v>
      </c>
      <c r="AP36" s="179"/>
      <c r="AQ36" s="179"/>
      <c r="AR36" s="179"/>
      <c r="AS36" s="102">
        <f t="shared" si="48"/>
        <v>0</v>
      </c>
      <c r="AT36" s="271"/>
      <c r="AU36" s="271"/>
      <c r="AV36" s="271"/>
      <c r="AW36" s="102">
        <f t="shared" si="49"/>
        <v>0</v>
      </c>
      <c r="AX36" s="179"/>
      <c r="AY36" s="179"/>
      <c r="AZ36" s="179"/>
      <c r="BA36" s="102">
        <f t="shared" si="50"/>
        <v>0</v>
      </c>
      <c r="BB36" s="179"/>
      <c r="BC36" s="179"/>
      <c r="BD36" s="179"/>
      <c r="BE36" s="102">
        <f t="shared" si="51"/>
        <v>0</v>
      </c>
      <c r="BF36" s="179">
        <f t="shared" si="68"/>
        <v>16</v>
      </c>
      <c r="BG36" s="179">
        <f t="shared" si="69"/>
        <v>35</v>
      </c>
      <c r="BH36" s="179">
        <f t="shared" si="70"/>
        <v>0</v>
      </c>
      <c r="BI36" s="102">
        <f t="shared" si="72"/>
        <v>51</v>
      </c>
    </row>
    <row r="37" spans="1:61" ht="30" customHeight="1" x14ac:dyDescent="0.25">
      <c r="A37" s="450"/>
      <c r="B37" s="397"/>
      <c r="C37" s="454"/>
      <c r="D37" s="452"/>
      <c r="E37" s="384"/>
      <c r="F37" s="391"/>
      <c r="G37" s="419"/>
      <c r="H37" s="419"/>
      <c r="I37" s="20" t="s">
        <v>51</v>
      </c>
      <c r="J37" s="179">
        <v>13</v>
      </c>
      <c r="K37" s="179">
        <v>17</v>
      </c>
      <c r="L37" s="179">
        <v>0</v>
      </c>
      <c r="M37" s="102">
        <f t="shared" si="71"/>
        <v>30</v>
      </c>
      <c r="N37" s="179">
        <v>9</v>
      </c>
      <c r="O37" s="179">
        <v>13</v>
      </c>
      <c r="P37" s="179">
        <v>0</v>
      </c>
      <c r="Q37" s="102">
        <f t="shared" si="41"/>
        <v>22</v>
      </c>
      <c r="R37" s="179">
        <v>15</v>
      </c>
      <c r="S37" s="179">
        <v>25</v>
      </c>
      <c r="T37" s="179">
        <v>0</v>
      </c>
      <c r="U37" s="102">
        <f t="shared" si="42"/>
        <v>40</v>
      </c>
      <c r="V37" s="179"/>
      <c r="W37" s="179"/>
      <c r="X37" s="179"/>
      <c r="Y37" s="102">
        <f t="shared" si="43"/>
        <v>0</v>
      </c>
      <c r="Z37" s="179"/>
      <c r="AA37" s="179"/>
      <c r="AB37" s="179"/>
      <c r="AC37" s="102">
        <f t="shared" si="44"/>
        <v>0</v>
      </c>
      <c r="AD37" s="179"/>
      <c r="AE37" s="179"/>
      <c r="AF37" s="179"/>
      <c r="AG37" s="102">
        <f t="shared" si="45"/>
        <v>0</v>
      </c>
      <c r="AH37" s="179"/>
      <c r="AI37" s="179"/>
      <c r="AJ37" s="179"/>
      <c r="AK37" s="102">
        <f t="shared" si="46"/>
        <v>0</v>
      </c>
      <c r="AL37" s="179"/>
      <c r="AM37" s="179"/>
      <c r="AN37" s="179"/>
      <c r="AO37" s="102">
        <f t="shared" si="47"/>
        <v>0</v>
      </c>
      <c r="AP37" s="179"/>
      <c r="AQ37" s="179"/>
      <c r="AR37" s="179"/>
      <c r="AS37" s="102">
        <f t="shared" si="48"/>
        <v>0</v>
      </c>
      <c r="AT37" s="271"/>
      <c r="AU37" s="271"/>
      <c r="AV37" s="271"/>
      <c r="AW37" s="102">
        <f t="shared" si="49"/>
        <v>0</v>
      </c>
      <c r="AX37" s="179"/>
      <c r="AY37" s="179"/>
      <c r="AZ37" s="179"/>
      <c r="BA37" s="102">
        <f t="shared" si="50"/>
        <v>0</v>
      </c>
      <c r="BB37" s="179"/>
      <c r="BC37" s="179"/>
      <c r="BD37" s="179"/>
      <c r="BE37" s="102">
        <f t="shared" si="51"/>
        <v>0</v>
      </c>
      <c r="BF37" s="179">
        <f t="shared" si="68"/>
        <v>37</v>
      </c>
      <c r="BG37" s="179">
        <f t="shared" si="69"/>
        <v>55</v>
      </c>
      <c r="BH37" s="179">
        <f t="shared" si="70"/>
        <v>0</v>
      </c>
      <c r="BI37" s="102">
        <f t="shared" si="72"/>
        <v>92</v>
      </c>
    </row>
    <row r="38" spans="1:61" ht="30" customHeight="1" x14ac:dyDescent="0.25">
      <c r="A38" s="450"/>
      <c r="B38" s="397"/>
      <c r="C38" s="454"/>
      <c r="D38" s="452"/>
      <c r="E38" s="384"/>
      <c r="F38" s="391"/>
      <c r="G38" s="419"/>
      <c r="H38" s="419"/>
      <c r="I38" s="20" t="s">
        <v>52</v>
      </c>
      <c r="J38" s="179">
        <v>36</v>
      </c>
      <c r="K38" s="179">
        <v>22</v>
      </c>
      <c r="L38" s="179">
        <v>0</v>
      </c>
      <c r="M38" s="102">
        <f t="shared" si="71"/>
        <v>58</v>
      </c>
      <c r="N38" s="179">
        <v>22</v>
      </c>
      <c r="O38" s="179">
        <v>19</v>
      </c>
      <c r="P38" s="179">
        <v>0</v>
      </c>
      <c r="Q38" s="102">
        <f t="shared" si="41"/>
        <v>41</v>
      </c>
      <c r="R38" s="179">
        <v>52</v>
      </c>
      <c r="S38" s="179">
        <v>31</v>
      </c>
      <c r="T38" s="179">
        <v>0</v>
      </c>
      <c r="U38" s="102">
        <f t="shared" si="42"/>
        <v>83</v>
      </c>
      <c r="V38" s="179"/>
      <c r="W38" s="179"/>
      <c r="X38" s="179"/>
      <c r="Y38" s="102">
        <f t="shared" si="43"/>
        <v>0</v>
      </c>
      <c r="Z38" s="179"/>
      <c r="AA38" s="179"/>
      <c r="AB38" s="179"/>
      <c r="AC38" s="102">
        <f t="shared" si="44"/>
        <v>0</v>
      </c>
      <c r="AD38" s="179"/>
      <c r="AE38" s="179"/>
      <c r="AF38" s="179"/>
      <c r="AG38" s="102">
        <f t="shared" si="45"/>
        <v>0</v>
      </c>
      <c r="AH38" s="179"/>
      <c r="AI38" s="179"/>
      <c r="AJ38" s="179"/>
      <c r="AK38" s="102">
        <f t="shared" si="46"/>
        <v>0</v>
      </c>
      <c r="AL38" s="179"/>
      <c r="AM38" s="179"/>
      <c r="AN38" s="179"/>
      <c r="AO38" s="102">
        <f t="shared" si="47"/>
        <v>0</v>
      </c>
      <c r="AP38" s="179"/>
      <c r="AQ38" s="179"/>
      <c r="AR38" s="179"/>
      <c r="AS38" s="102">
        <f t="shared" si="48"/>
        <v>0</v>
      </c>
      <c r="AT38" s="271"/>
      <c r="AU38" s="271"/>
      <c r="AV38" s="271"/>
      <c r="AW38" s="102">
        <f t="shared" si="49"/>
        <v>0</v>
      </c>
      <c r="AX38" s="179"/>
      <c r="AY38" s="179"/>
      <c r="AZ38" s="179"/>
      <c r="BA38" s="102">
        <f t="shared" si="50"/>
        <v>0</v>
      </c>
      <c r="BB38" s="179"/>
      <c r="BC38" s="179"/>
      <c r="BD38" s="179"/>
      <c r="BE38" s="102">
        <f t="shared" si="51"/>
        <v>0</v>
      </c>
      <c r="BF38" s="179">
        <f t="shared" si="68"/>
        <v>110</v>
      </c>
      <c r="BG38" s="179">
        <f t="shared" si="69"/>
        <v>72</v>
      </c>
      <c r="BH38" s="179">
        <f t="shared" si="70"/>
        <v>0</v>
      </c>
      <c r="BI38" s="102">
        <f t="shared" si="72"/>
        <v>182</v>
      </c>
    </row>
    <row r="39" spans="1:61" ht="30" customHeight="1" x14ac:dyDescent="0.25">
      <c r="A39" s="450"/>
      <c r="B39" s="397"/>
      <c r="C39" s="454"/>
      <c r="D39" s="452"/>
      <c r="E39" s="384"/>
      <c r="F39" s="391"/>
      <c r="G39" s="419"/>
      <c r="H39" s="419"/>
      <c r="I39" s="21" t="s">
        <v>53</v>
      </c>
      <c r="J39" s="103">
        <f>SUM(J34:J38)</f>
        <v>61</v>
      </c>
      <c r="K39" s="103">
        <f t="shared" ref="K39:L39" si="73">SUM(K34:K38)</f>
        <v>70</v>
      </c>
      <c r="L39" s="103">
        <f t="shared" si="73"/>
        <v>0</v>
      </c>
      <c r="M39" s="177">
        <f>SUM(M34:M38)</f>
        <v>131</v>
      </c>
      <c r="N39" s="103">
        <f>SUM(N34:N38)</f>
        <v>45</v>
      </c>
      <c r="O39" s="103">
        <f t="shared" ref="O39:P39" si="74">SUM(O34:O38)</f>
        <v>61</v>
      </c>
      <c r="P39" s="103">
        <f t="shared" si="74"/>
        <v>0</v>
      </c>
      <c r="Q39" s="177">
        <f>SUM(Q34:Q38)</f>
        <v>106</v>
      </c>
      <c r="R39" s="103">
        <f>SUM(R34:R38)</f>
        <v>86</v>
      </c>
      <c r="S39" s="103">
        <f t="shared" ref="S39:T39" si="75">SUM(S34:S38)</f>
        <v>87</v>
      </c>
      <c r="T39" s="103">
        <f t="shared" si="75"/>
        <v>0</v>
      </c>
      <c r="U39" s="102">
        <f>SUM(U34:U38)</f>
        <v>173</v>
      </c>
      <c r="V39" s="103">
        <f>SUM(V34:V38)</f>
        <v>0</v>
      </c>
      <c r="W39" s="103">
        <f t="shared" ref="W39:X39" si="76">SUM(W34:W38)</f>
        <v>0</v>
      </c>
      <c r="X39" s="103">
        <f t="shared" si="76"/>
        <v>0</v>
      </c>
      <c r="Y39" s="102">
        <f>SUM(Y34:Y38)</f>
        <v>0</v>
      </c>
      <c r="Z39" s="103">
        <f>SUM(Z34:Z38)</f>
        <v>0</v>
      </c>
      <c r="AA39" s="103">
        <f t="shared" ref="AA39:AB39" si="77">SUM(AA34:AA38)</f>
        <v>0</v>
      </c>
      <c r="AB39" s="103">
        <f t="shared" si="77"/>
        <v>0</v>
      </c>
      <c r="AC39" s="102">
        <f>SUM(AC34:AC38)</f>
        <v>0</v>
      </c>
      <c r="AD39" s="103">
        <f>SUM(AD34:AD38)</f>
        <v>0</v>
      </c>
      <c r="AE39" s="103">
        <f t="shared" ref="AE39:AF39" si="78">SUM(AE34:AE38)</f>
        <v>0</v>
      </c>
      <c r="AF39" s="103">
        <f t="shared" si="78"/>
        <v>0</v>
      </c>
      <c r="AG39" s="102">
        <f>SUM(AG34:AG38)</f>
        <v>0</v>
      </c>
      <c r="AH39" s="103">
        <f>SUM(AH34:AH38)</f>
        <v>0</v>
      </c>
      <c r="AI39" s="103">
        <f t="shared" ref="AI39:AJ39" si="79">SUM(AI34:AI38)</f>
        <v>0</v>
      </c>
      <c r="AJ39" s="103">
        <f t="shared" si="79"/>
        <v>0</v>
      </c>
      <c r="AK39" s="102">
        <f>SUM(AK34:AK38)</f>
        <v>0</v>
      </c>
      <c r="AL39" s="103">
        <f>SUM(AL34:AL38)</f>
        <v>0</v>
      </c>
      <c r="AM39" s="103">
        <f t="shared" ref="AM39:AN39" si="80">SUM(AM34:AM38)</f>
        <v>0</v>
      </c>
      <c r="AN39" s="103">
        <f t="shared" si="80"/>
        <v>0</v>
      </c>
      <c r="AO39" s="102">
        <f>SUM(AO34:AO38)</f>
        <v>0</v>
      </c>
      <c r="AP39" s="103">
        <f>SUM(AP34:AP38)</f>
        <v>0</v>
      </c>
      <c r="AQ39" s="103">
        <f t="shared" ref="AQ39:AR39" si="81">SUM(AQ34:AQ38)</f>
        <v>0</v>
      </c>
      <c r="AR39" s="103">
        <f t="shared" si="81"/>
        <v>0</v>
      </c>
      <c r="AS39" s="102">
        <f>SUM(AS34:AS38)</f>
        <v>0</v>
      </c>
      <c r="AT39" s="103">
        <f>SUM(AT34:AT38)</f>
        <v>0</v>
      </c>
      <c r="AU39" s="103">
        <f t="shared" ref="AU39:AV39" si="82">SUM(AU34:AU38)</f>
        <v>0</v>
      </c>
      <c r="AV39" s="103">
        <f t="shared" si="82"/>
        <v>0</v>
      </c>
      <c r="AW39" s="102">
        <f>SUM(AW34:AW38)</f>
        <v>0</v>
      </c>
      <c r="AX39" s="103">
        <f>SUM(AX34:AX38)</f>
        <v>0</v>
      </c>
      <c r="AY39" s="103">
        <f t="shared" ref="AY39:AZ39" si="83">SUM(AY34:AY38)</f>
        <v>0</v>
      </c>
      <c r="AZ39" s="103">
        <f t="shared" si="83"/>
        <v>0</v>
      </c>
      <c r="BA39" s="102">
        <f>SUM(BA34:BA38)</f>
        <v>0</v>
      </c>
      <c r="BB39" s="103">
        <f>SUM(BB34:BB38)</f>
        <v>0</v>
      </c>
      <c r="BC39" s="103">
        <f t="shared" ref="BC39:BD39" si="84">SUM(BC34:BC38)</f>
        <v>0</v>
      </c>
      <c r="BD39" s="103">
        <f t="shared" si="84"/>
        <v>0</v>
      </c>
      <c r="BE39" s="102">
        <f>SUM(BE34:BE38)</f>
        <v>0</v>
      </c>
      <c r="BF39" s="103">
        <f>SUM(BF34:BF38)</f>
        <v>192</v>
      </c>
      <c r="BG39" s="103">
        <f t="shared" ref="BG39" si="85">SUM(BG34:BG38)</f>
        <v>218</v>
      </c>
      <c r="BH39" s="103">
        <f t="shared" ref="BH39" si="86">SUM(BH34:BH38)</f>
        <v>0</v>
      </c>
      <c r="BI39" s="102">
        <f>SUM(BI34:BI38)</f>
        <v>410</v>
      </c>
    </row>
    <row r="40" spans="1:61" ht="30" customHeight="1" x14ac:dyDescent="0.25">
      <c r="A40" s="450"/>
      <c r="B40" s="397"/>
      <c r="C40" s="454"/>
      <c r="D40" s="452"/>
      <c r="E40" s="384"/>
      <c r="F40" s="391"/>
      <c r="G40" s="419"/>
      <c r="H40" s="419" t="s">
        <v>88</v>
      </c>
      <c r="I40" s="20" t="s">
        <v>54</v>
      </c>
      <c r="J40" s="179">
        <v>54</v>
      </c>
      <c r="K40" s="179">
        <v>63</v>
      </c>
      <c r="L40" s="179">
        <v>0</v>
      </c>
      <c r="M40" s="102">
        <f>SUM(J40:L40)</f>
        <v>117</v>
      </c>
      <c r="N40" s="179">
        <v>41</v>
      </c>
      <c r="O40" s="179">
        <v>55</v>
      </c>
      <c r="P40" s="179">
        <v>0</v>
      </c>
      <c r="Q40" s="102">
        <f t="shared" si="41"/>
        <v>96</v>
      </c>
      <c r="R40" s="179">
        <v>80</v>
      </c>
      <c r="S40" s="179">
        <v>80</v>
      </c>
      <c r="T40" s="179">
        <v>0</v>
      </c>
      <c r="U40" s="102">
        <f t="shared" si="42"/>
        <v>160</v>
      </c>
      <c r="V40" s="179"/>
      <c r="W40" s="179"/>
      <c r="X40" s="179"/>
      <c r="Y40" s="102">
        <f t="shared" si="43"/>
        <v>0</v>
      </c>
      <c r="Z40" s="179"/>
      <c r="AA40" s="179"/>
      <c r="AB40" s="179"/>
      <c r="AC40" s="102">
        <f t="shared" si="44"/>
        <v>0</v>
      </c>
      <c r="AD40" s="179"/>
      <c r="AE40" s="179"/>
      <c r="AF40" s="179"/>
      <c r="AG40" s="102">
        <f t="shared" si="45"/>
        <v>0</v>
      </c>
      <c r="AH40" s="179"/>
      <c r="AI40" s="179"/>
      <c r="AJ40" s="179"/>
      <c r="AK40" s="102">
        <f t="shared" si="46"/>
        <v>0</v>
      </c>
      <c r="AL40" s="179"/>
      <c r="AM40" s="179"/>
      <c r="AN40" s="179"/>
      <c r="AO40" s="102">
        <f t="shared" si="47"/>
        <v>0</v>
      </c>
      <c r="AP40" s="179"/>
      <c r="AQ40" s="179"/>
      <c r="AR40" s="179"/>
      <c r="AS40" s="102">
        <f t="shared" si="48"/>
        <v>0</v>
      </c>
      <c r="AT40" s="271"/>
      <c r="AU40" s="271"/>
      <c r="AV40" s="271"/>
      <c r="AW40" s="102">
        <f t="shared" si="49"/>
        <v>0</v>
      </c>
      <c r="AX40" s="179"/>
      <c r="AY40" s="179"/>
      <c r="AZ40" s="179"/>
      <c r="BA40" s="102">
        <f t="shared" si="50"/>
        <v>0</v>
      </c>
      <c r="BB40" s="179"/>
      <c r="BC40" s="179"/>
      <c r="BD40" s="179"/>
      <c r="BE40" s="102">
        <f t="shared" si="51"/>
        <v>0</v>
      </c>
      <c r="BF40" s="179">
        <f t="shared" si="68"/>
        <v>175</v>
      </c>
      <c r="BG40" s="179">
        <f t="shared" si="69"/>
        <v>198</v>
      </c>
      <c r="BH40" s="179">
        <f t="shared" si="70"/>
        <v>0</v>
      </c>
      <c r="BI40" s="102">
        <f t="shared" ref="BI40:BI43" si="87">SUM(BF40:BH40)</f>
        <v>373</v>
      </c>
    </row>
    <row r="41" spans="1:61" ht="30" customHeight="1" x14ac:dyDescent="0.25">
      <c r="A41" s="450"/>
      <c r="B41" s="397"/>
      <c r="C41" s="454"/>
      <c r="D41" s="452"/>
      <c r="E41" s="384"/>
      <c r="F41" s="391"/>
      <c r="G41" s="419"/>
      <c r="H41" s="419"/>
      <c r="I41" s="20" t="s">
        <v>55</v>
      </c>
      <c r="J41" s="179">
        <v>7</v>
      </c>
      <c r="K41" s="179">
        <v>7</v>
      </c>
      <c r="L41" s="179">
        <v>0</v>
      </c>
      <c r="M41" s="102">
        <f t="shared" ref="M41:M43" si="88">SUM(J41:L41)</f>
        <v>14</v>
      </c>
      <c r="N41" s="179">
        <v>4</v>
      </c>
      <c r="O41" s="179">
        <v>6</v>
      </c>
      <c r="P41" s="179">
        <v>0</v>
      </c>
      <c r="Q41" s="102">
        <f t="shared" si="41"/>
        <v>10</v>
      </c>
      <c r="R41" s="179">
        <v>6</v>
      </c>
      <c r="S41" s="179">
        <v>7</v>
      </c>
      <c r="T41" s="179">
        <v>0</v>
      </c>
      <c r="U41" s="102">
        <f t="shared" si="42"/>
        <v>13</v>
      </c>
      <c r="V41" s="179"/>
      <c r="W41" s="179"/>
      <c r="X41" s="179"/>
      <c r="Y41" s="102">
        <f t="shared" si="43"/>
        <v>0</v>
      </c>
      <c r="Z41" s="179"/>
      <c r="AA41" s="179"/>
      <c r="AB41" s="179"/>
      <c r="AC41" s="102">
        <f t="shared" si="44"/>
        <v>0</v>
      </c>
      <c r="AD41" s="179"/>
      <c r="AE41" s="179"/>
      <c r="AF41" s="179"/>
      <c r="AG41" s="102">
        <f t="shared" si="45"/>
        <v>0</v>
      </c>
      <c r="AH41" s="179"/>
      <c r="AI41" s="179"/>
      <c r="AJ41" s="179"/>
      <c r="AK41" s="102">
        <f t="shared" si="46"/>
        <v>0</v>
      </c>
      <c r="AL41" s="179"/>
      <c r="AM41" s="179"/>
      <c r="AN41" s="179"/>
      <c r="AO41" s="102">
        <f t="shared" si="47"/>
        <v>0</v>
      </c>
      <c r="AP41" s="179"/>
      <c r="AQ41" s="179"/>
      <c r="AR41" s="179"/>
      <c r="AS41" s="102">
        <f t="shared" si="48"/>
        <v>0</v>
      </c>
      <c r="AT41" s="271"/>
      <c r="AU41" s="271"/>
      <c r="AV41" s="271"/>
      <c r="AW41" s="102">
        <f t="shared" si="49"/>
        <v>0</v>
      </c>
      <c r="AX41" s="179"/>
      <c r="AY41" s="179"/>
      <c r="AZ41" s="179"/>
      <c r="BA41" s="102">
        <f t="shared" si="50"/>
        <v>0</v>
      </c>
      <c r="BB41" s="179"/>
      <c r="BC41" s="179"/>
      <c r="BD41" s="179"/>
      <c r="BE41" s="102">
        <f t="shared" si="51"/>
        <v>0</v>
      </c>
      <c r="BF41" s="179">
        <f t="shared" si="68"/>
        <v>17</v>
      </c>
      <c r="BG41" s="179">
        <f t="shared" si="69"/>
        <v>20</v>
      </c>
      <c r="BH41" s="179">
        <f t="shared" si="70"/>
        <v>0</v>
      </c>
      <c r="BI41" s="102">
        <f t="shared" si="87"/>
        <v>37</v>
      </c>
    </row>
    <row r="42" spans="1:61" ht="30" customHeight="1" x14ac:dyDescent="0.25">
      <c r="A42" s="450"/>
      <c r="B42" s="397"/>
      <c r="C42" s="454"/>
      <c r="D42" s="452"/>
      <c r="E42" s="384"/>
      <c r="F42" s="391"/>
      <c r="G42" s="419"/>
      <c r="H42" s="419" t="s">
        <v>60</v>
      </c>
      <c r="I42" s="20" t="s">
        <v>56</v>
      </c>
      <c r="J42" s="179">
        <v>44</v>
      </c>
      <c r="K42" s="179">
        <v>36</v>
      </c>
      <c r="L42" s="179">
        <v>0</v>
      </c>
      <c r="M42" s="102">
        <f t="shared" si="88"/>
        <v>80</v>
      </c>
      <c r="N42" s="179">
        <v>38</v>
      </c>
      <c r="O42" s="179">
        <v>30</v>
      </c>
      <c r="P42" s="179">
        <v>0</v>
      </c>
      <c r="Q42" s="102">
        <f t="shared" si="41"/>
        <v>68</v>
      </c>
      <c r="R42" s="179">
        <v>45</v>
      </c>
      <c r="S42" s="179">
        <v>38</v>
      </c>
      <c r="T42" s="179">
        <v>0</v>
      </c>
      <c r="U42" s="102">
        <f t="shared" si="42"/>
        <v>83</v>
      </c>
      <c r="V42" s="179"/>
      <c r="W42" s="179"/>
      <c r="X42" s="179"/>
      <c r="Y42" s="102">
        <f t="shared" si="43"/>
        <v>0</v>
      </c>
      <c r="Z42" s="179"/>
      <c r="AA42" s="179"/>
      <c r="AB42" s="179"/>
      <c r="AC42" s="102">
        <f t="shared" si="44"/>
        <v>0</v>
      </c>
      <c r="AD42" s="179"/>
      <c r="AE42" s="179"/>
      <c r="AF42" s="179"/>
      <c r="AG42" s="102">
        <f t="shared" si="45"/>
        <v>0</v>
      </c>
      <c r="AH42" s="179"/>
      <c r="AI42" s="179"/>
      <c r="AJ42" s="179"/>
      <c r="AK42" s="102">
        <f t="shared" si="46"/>
        <v>0</v>
      </c>
      <c r="AL42" s="179"/>
      <c r="AM42" s="179"/>
      <c r="AN42" s="179"/>
      <c r="AO42" s="102">
        <f t="shared" si="47"/>
        <v>0</v>
      </c>
      <c r="AP42" s="179"/>
      <c r="AQ42" s="179"/>
      <c r="AR42" s="179"/>
      <c r="AS42" s="102">
        <f t="shared" si="48"/>
        <v>0</v>
      </c>
      <c r="AT42" s="271"/>
      <c r="AU42" s="271"/>
      <c r="AV42" s="271"/>
      <c r="AW42" s="102">
        <f t="shared" si="49"/>
        <v>0</v>
      </c>
      <c r="AX42" s="179"/>
      <c r="AY42" s="179"/>
      <c r="AZ42" s="179"/>
      <c r="BA42" s="102">
        <f t="shared" si="50"/>
        <v>0</v>
      </c>
      <c r="BB42" s="179"/>
      <c r="BC42" s="179"/>
      <c r="BD42" s="179"/>
      <c r="BE42" s="102">
        <f t="shared" si="51"/>
        <v>0</v>
      </c>
      <c r="BF42" s="179">
        <f t="shared" si="68"/>
        <v>127</v>
      </c>
      <c r="BG42" s="179">
        <f t="shared" si="69"/>
        <v>104</v>
      </c>
      <c r="BH42" s="179">
        <f t="shared" si="70"/>
        <v>0</v>
      </c>
      <c r="BI42" s="102">
        <f t="shared" si="87"/>
        <v>231</v>
      </c>
    </row>
    <row r="43" spans="1:61" ht="30" customHeight="1" thickBot="1" x14ac:dyDescent="0.3">
      <c r="A43" s="450"/>
      <c r="B43" s="397"/>
      <c r="C43" s="454"/>
      <c r="D43" s="452"/>
      <c r="E43" s="385"/>
      <c r="F43" s="392"/>
      <c r="G43" s="420"/>
      <c r="H43" s="420"/>
      <c r="I43" s="32" t="s">
        <v>57</v>
      </c>
      <c r="J43" s="180">
        <v>26</v>
      </c>
      <c r="K43" s="180">
        <v>29</v>
      </c>
      <c r="L43" s="180">
        <v>0</v>
      </c>
      <c r="M43" s="105">
        <f t="shared" si="88"/>
        <v>55</v>
      </c>
      <c r="N43" s="180">
        <v>22</v>
      </c>
      <c r="O43" s="180">
        <v>20</v>
      </c>
      <c r="P43" s="180">
        <v>0</v>
      </c>
      <c r="Q43" s="105">
        <f t="shared" si="41"/>
        <v>42</v>
      </c>
      <c r="R43" s="180">
        <v>23</v>
      </c>
      <c r="S43" s="180">
        <v>26</v>
      </c>
      <c r="T43" s="180">
        <v>0</v>
      </c>
      <c r="U43" s="105">
        <f t="shared" si="42"/>
        <v>49</v>
      </c>
      <c r="V43" s="180"/>
      <c r="W43" s="180"/>
      <c r="X43" s="180"/>
      <c r="Y43" s="105">
        <f t="shared" si="43"/>
        <v>0</v>
      </c>
      <c r="Z43" s="180"/>
      <c r="AA43" s="180"/>
      <c r="AB43" s="180"/>
      <c r="AC43" s="105">
        <f t="shared" si="44"/>
        <v>0</v>
      </c>
      <c r="AD43" s="180"/>
      <c r="AE43" s="180"/>
      <c r="AF43" s="180"/>
      <c r="AG43" s="105">
        <f t="shared" si="45"/>
        <v>0</v>
      </c>
      <c r="AH43" s="180"/>
      <c r="AI43" s="180"/>
      <c r="AJ43" s="180"/>
      <c r="AK43" s="105">
        <f t="shared" si="46"/>
        <v>0</v>
      </c>
      <c r="AL43" s="180"/>
      <c r="AM43" s="180"/>
      <c r="AN43" s="180"/>
      <c r="AO43" s="105">
        <f t="shared" si="47"/>
        <v>0</v>
      </c>
      <c r="AP43" s="180"/>
      <c r="AQ43" s="180"/>
      <c r="AR43" s="180"/>
      <c r="AS43" s="105">
        <f t="shared" si="48"/>
        <v>0</v>
      </c>
      <c r="AT43" s="272"/>
      <c r="AU43" s="272"/>
      <c r="AV43" s="272"/>
      <c r="AW43" s="105">
        <f t="shared" si="49"/>
        <v>0</v>
      </c>
      <c r="AX43" s="180"/>
      <c r="AY43" s="180"/>
      <c r="AZ43" s="180"/>
      <c r="BA43" s="105">
        <f t="shared" si="50"/>
        <v>0</v>
      </c>
      <c r="BB43" s="180"/>
      <c r="BC43" s="180"/>
      <c r="BD43" s="180"/>
      <c r="BE43" s="105">
        <f t="shared" si="51"/>
        <v>0</v>
      </c>
      <c r="BF43" s="180">
        <f t="shared" si="68"/>
        <v>71</v>
      </c>
      <c r="BG43" s="180">
        <f t="shared" si="69"/>
        <v>75</v>
      </c>
      <c r="BH43" s="180">
        <f t="shared" si="70"/>
        <v>0</v>
      </c>
      <c r="BI43" s="105">
        <f t="shared" si="87"/>
        <v>146</v>
      </c>
    </row>
    <row r="44" spans="1:61" ht="30" hidden="1" customHeight="1" thickBot="1" x14ac:dyDescent="0.3">
      <c r="A44" s="450"/>
      <c r="B44" s="363">
        <v>13940</v>
      </c>
      <c r="C44" s="441" t="s">
        <v>35</v>
      </c>
      <c r="D44" s="441" t="s">
        <v>36</v>
      </c>
      <c r="E44" s="346"/>
      <c r="F44" s="346" t="s">
        <v>84</v>
      </c>
      <c r="G44" s="349"/>
      <c r="H44" s="349" t="s">
        <v>58</v>
      </c>
      <c r="I44" s="45" t="s">
        <v>48</v>
      </c>
      <c r="J44" s="33"/>
      <c r="K44" s="33"/>
      <c r="L44" s="33"/>
      <c r="M44" s="174">
        <f>SUM(M39:M43)</f>
        <v>397</v>
      </c>
      <c r="N44" s="29"/>
      <c r="O44" s="29"/>
      <c r="P44" s="29"/>
      <c r="Q44" s="102">
        <f t="shared" si="41"/>
        <v>0</v>
      </c>
      <c r="R44" s="30"/>
      <c r="S44" s="47"/>
      <c r="T44" s="48"/>
      <c r="U44" s="46">
        <f t="shared" si="42"/>
        <v>0</v>
      </c>
      <c r="V44" s="48"/>
      <c r="W44" s="48"/>
      <c r="X44" s="48"/>
      <c r="Y44" s="46">
        <f t="shared" si="43"/>
        <v>0</v>
      </c>
      <c r="Z44" s="48"/>
      <c r="AA44" s="48"/>
      <c r="AB44" s="48"/>
      <c r="AC44" s="46">
        <f t="shared" si="44"/>
        <v>0</v>
      </c>
      <c r="AD44" s="48"/>
      <c r="AE44" s="48"/>
      <c r="AF44" s="48"/>
      <c r="AG44" s="46">
        <f t="shared" si="45"/>
        <v>0</v>
      </c>
      <c r="AH44" s="48"/>
      <c r="AI44" s="48"/>
      <c r="AJ44" s="48"/>
      <c r="AK44" s="46">
        <f t="shared" si="46"/>
        <v>0</v>
      </c>
      <c r="AL44" s="48"/>
      <c r="AM44" s="48"/>
      <c r="AN44" s="48"/>
      <c r="AO44" s="46">
        <f t="shared" si="47"/>
        <v>0</v>
      </c>
      <c r="AP44" s="48"/>
      <c r="AQ44" s="48"/>
      <c r="AR44" s="48"/>
      <c r="AS44" s="46">
        <f t="shared" si="48"/>
        <v>0</v>
      </c>
      <c r="AT44" s="48"/>
      <c r="AU44" s="48"/>
      <c r="AV44" s="48"/>
      <c r="AW44" s="46">
        <f t="shared" si="49"/>
        <v>0</v>
      </c>
      <c r="AX44" s="48"/>
      <c r="AY44" s="48"/>
      <c r="AZ44" s="48"/>
      <c r="BA44" s="46">
        <f t="shared" si="50"/>
        <v>0</v>
      </c>
      <c r="BB44" s="48"/>
      <c r="BC44" s="48"/>
      <c r="BD44" s="48"/>
      <c r="BE44" s="46">
        <f t="shared" si="51"/>
        <v>0</v>
      </c>
      <c r="BF44" s="10"/>
      <c r="BG44" s="6"/>
    </row>
    <row r="45" spans="1:61" ht="30" hidden="1" customHeight="1" x14ac:dyDescent="0.25">
      <c r="A45" s="450"/>
      <c r="B45" s="363"/>
      <c r="C45" s="441"/>
      <c r="D45" s="441"/>
      <c r="E45" s="391"/>
      <c r="F45" s="391"/>
      <c r="G45" s="419"/>
      <c r="H45" s="419"/>
      <c r="I45" s="20" t="s">
        <v>49</v>
      </c>
      <c r="J45" s="23"/>
      <c r="K45" s="23"/>
      <c r="L45" s="23"/>
      <c r="M45" s="102">
        <f t="shared" ref="M45:M48" si="89">SUM(M40:M44)</f>
        <v>663</v>
      </c>
      <c r="N45" s="11"/>
      <c r="O45" s="11"/>
      <c r="P45" s="11"/>
      <c r="Q45" s="102">
        <f t="shared" si="41"/>
        <v>0</v>
      </c>
      <c r="R45" s="7"/>
      <c r="S45" s="13"/>
      <c r="T45" s="24"/>
      <c r="U45" s="12">
        <f t="shared" si="42"/>
        <v>0</v>
      </c>
      <c r="V45" s="24"/>
      <c r="W45" s="24"/>
      <c r="X45" s="24"/>
      <c r="Y45" s="12">
        <f t="shared" si="43"/>
        <v>0</v>
      </c>
      <c r="Z45" s="24"/>
      <c r="AA45" s="24"/>
      <c r="AB45" s="24"/>
      <c r="AC45" s="12">
        <f t="shared" si="44"/>
        <v>0</v>
      </c>
      <c r="AD45" s="24"/>
      <c r="AE45" s="24"/>
      <c r="AF45" s="24"/>
      <c r="AG45" s="12">
        <f t="shared" si="45"/>
        <v>0</v>
      </c>
      <c r="AH45" s="24"/>
      <c r="AI45" s="24"/>
      <c r="AJ45" s="24"/>
      <c r="AK45" s="12">
        <f t="shared" si="46"/>
        <v>0</v>
      </c>
      <c r="AL45" s="24"/>
      <c r="AM45" s="24"/>
      <c r="AN45" s="24"/>
      <c r="AO45" s="12">
        <f t="shared" si="47"/>
        <v>0</v>
      </c>
      <c r="AP45" s="24"/>
      <c r="AQ45" s="24"/>
      <c r="AR45" s="24"/>
      <c r="AS45" s="12">
        <f t="shared" si="48"/>
        <v>0</v>
      </c>
      <c r="AT45" s="24"/>
      <c r="AU45" s="24"/>
      <c r="AV45" s="24"/>
      <c r="AW45" s="12">
        <f t="shared" si="49"/>
        <v>0</v>
      </c>
      <c r="AX45" s="24"/>
      <c r="AY45" s="24"/>
      <c r="AZ45" s="24"/>
      <c r="BA45" s="12">
        <f t="shared" si="50"/>
        <v>0</v>
      </c>
      <c r="BB45" s="24"/>
      <c r="BC45" s="24"/>
      <c r="BD45" s="24"/>
      <c r="BE45" s="12">
        <f t="shared" si="51"/>
        <v>0</v>
      </c>
      <c r="BF45" s="10"/>
      <c r="BG45" s="6"/>
    </row>
    <row r="46" spans="1:61" ht="30" hidden="1" customHeight="1" x14ac:dyDescent="0.25">
      <c r="A46" s="450"/>
      <c r="B46" s="363"/>
      <c r="C46" s="441"/>
      <c r="D46" s="441"/>
      <c r="E46" s="391"/>
      <c r="F46" s="391"/>
      <c r="G46" s="419"/>
      <c r="H46" s="419"/>
      <c r="I46" s="20" t="s">
        <v>50</v>
      </c>
      <c r="J46" s="23"/>
      <c r="K46" s="23"/>
      <c r="L46" s="23"/>
      <c r="M46" s="102">
        <f t="shared" si="89"/>
        <v>1209</v>
      </c>
      <c r="N46" s="11"/>
      <c r="O46" s="11"/>
      <c r="P46" s="11"/>
      <c r="Q46" s="102">
        <f t="shared" si="41"/>
        <v>0</v>
      </c>
      <c r="R46" s="7"/>
      <c r="S46" s="13"/>
      <c r="T46" s="24"/>
      <c r="U46" s="12">
        <f t="shared" si="42"/>
        <v>0</v>
      </c>
      <c r="V46" s="24"/>
      <c r="W46" s="24"/>
      <c r="X46" s="24"/>
      <c r="Y46" s="12">
        <f t="shared" si="43"/>
        <v>0</v>
      </c>
      <c r="Z46" s="24"/>
      <c r="AA46" s="24"/>
      <c r="AB46" s="24"/>
      <c r="AC46" s="12">
        <f t="shared" si="44"/>
        <v>0</v>
      </c>
      <c r="AD46" s="24"/>
      <c r="AE46" s="24"/>
      <c r="AF46" s="24"/>
      <c r="AG46" s="12">
        <f t="shared" si="45"/>
        <v>0</v>
      </c>
      <c r="AH46" s="24"/>
      <c r="AI46" s="24"/>
      <c r="AJ46" s="24"/>
      <c r="AK46" s="12">
        <f t="shared" si="46"/>
        <v>0</v>
      </c>
      <c r="AL46" s="24"/>
      <c r="AM46" s="24"/>
      <c r="AN46" s="24"/>
      <c r="AO46" s="12">
        <f t="shared" si="47"/>
        <v>0</v>
      </c>
      <c r="AP46" s="24"/>
      <c r="AQ46" s="24"/>
      <c r="AR46" s="24"/>
      <c r="AS46" s="12">
        <f t="shared" si="48"/>
        <v>0</v>
      </c>
      <c r="AT46" s="24"/>
      <c r="AU46" s="24"/>
      <c r="AV46" s="24"/>
      <c r="AW46" s="12">
        <f t="shared" si="49"/>
        <v>0</v>
      </c>
      <c r="AX46" s="24"/>
      <c r="AY46" s="24"/>
      <c r="AZ46" s="24"/>
      <c r="BA46" s="12">
        <f t="shared" si="50"/>
        <v>0</v>
      </c>
      <c r="BB46" s="24"/>
      <c r="BC46" s="24"/>
      <c r="BD46" s="24"/>
      <c r="BE46" s="12">
        <f t="shared" si="51"/>
        <v>0</v>
      </c>
      <c r="BF46" s="10"/>
      <c r="BG46" s="6"/>
    </row>
    <row r="47" spans="1:61" ht="30" hidden="1" customHeight="1" x14ac:dyDescent="0.25">
      <c r="A47" s="450"/>
      <c r="B47" s="363"/>
      <c r="C47" s="441"/>
      <c r="D47" s="441"/>
      <c r="E47" s="391"/>
      <c r="F47" s="391"/>
      <c r="G47" s="419"/>
      <c r="H47" s="419"/>
      <c r="I47" s="20" t="s">
        <v>51</v>
      </c>
      <c r="J47" s="23"/>
      <c r="K47" s="23"/>
      <c r="L47" s="23"/>
      <c r="M47" s="102">
        <f t="shared" si="89"/>
        <v>2404</v>
      </c>
      <c r="N47" s="11"/>
      <c r="O47" s="11"/>
      <c r="P47" s="11"/>
      <c r="Q47" s="105">
        <f t="shared" si="41"/>
        <v>0</v>
      </c>
      <c r="R47" s="7"/>
      <c r="S47" s="13"/>
      <c r="T47" s="24"/>
      <c r="U47" s="12">
        <f t="shared" si="42"/>
        <v>0</v>
      </c>
      <c r="V47" s="24"/>
      <c r="W47" s="24"/>
      <c r="X47" s="24"/>
      <c r="Y47" s="12">
        <f t="shared" si="43"/>
        <v>0</v>
      </c>
      <c r="Z47" s="24"/>
      <c r="AA47" s="24"/>
      <c r="AB47" s="24"/>
      <c r="AC47" s="12">
        <f t="shared" si="44"/>
        <v>0</v>
      </c>
      <c r="AD47" s="24"/>
      <c r="AE47" s="24"/>
      <c r="AF47" s="24"/>
      <c r="AG47" s="12">
        <f t="shared" si="45"/>
        <v>0</v>
      </c>
      <c r="AH47" s="24"/>
      <c r="AI47" s="24"/>
      <c r="AJ47" s="24"/>
      <c r="AK47" s="12">
        <f t="shared" si="46"/>
        <v>0</v>
      </c>
      <c r="AL47" s="24"/>
      <c r="AM47" s="24"/>
      <c r="AN47" s="24"/>
      <c r="AO47" s="12">
        <f t="shared" si="47"/>
        <v>0</v>
      </c>
      <c r="AP47" s="24"/>
      <c r="AQ47" s="24"/>
      <c r="AR47" s="24"/>
      <c r="AS47" s="12">
        <f t="shared" si="48"/>
        <v>0</v>
      </c>
      <c r="AT47" s="24"/>
      <c r="AU47" s="24"/>
      <c r="AV47" s="24"/>
      <c r="AW47" s="12">
        <f t="shared" si="49"/>
        <v>0</v>
      </c>
      <c r="AX47" s="24"/>
      <c r="AY47" s="24"/>
      <c r="AZ47" s="24"/>
      <c r="BA47" s="12">
        <f t="shared" si="50"/>
        <v>0</v>
      </c>
      <c r="BB47" s="24"/>
      <c r="BC47" s="24"/>
      <c r="BD47" s="24"/>
      <c r="BE47" s="12">
        <f t="shared" si="51"/>
        <v>0</v>
      </c>
      <c r="BF47" s="10"/>
      <c r="BG47" s="6"/>
    </row>
    <row r="48" spans="1:61" ht="30" hidden="1" customHeight="1" x14ac:dyDescent="0.25">
      <c r="A48" s="450"/>
      <c r="B48" s="363"/>
      <c r="C48" s="441"/>
      <c r="D48" s="441"/>
      <c r="E48" s="391"/>
      <c r="F48" s="391"/>
      <c r="G48" s="419"/>
      <c r="H48" s="419"/>
      <c r="I48" s="20" t="s">
        <v>52</v>
      </c>
      <c r="J48" s="23"/>
      <c r="K48" s="23"/>
      <c r="L48" s="23"/>
      <c r="M48" s="102">
        <f t="shared" si="89"/>
        <v>4728</v>
      </c>
      <c r="N48" s="11"/>
      <c r="O48" s="11"/>
      <c r="P48" s="11"/>
      <c r="Q48" s="102">
        <f t="shared" si="41"/>
        <v>0</v>
      </c>
      <c r="R48" s="7"/>
      <c r="S48" s="13"/>
      <c r="T48" s="24"/>
      <c r="U48" s="12">
        <f t="shared" si="42"/>
        <v>0</v>
      </c>
      <c r="V48" s="24"/>
      <c r="W48" s="24"/>
      <c r="X48" s="24"/>
      <c r="Y48" s="12">
        <f t="shared" si="43"/>
        <v>0</v>
      </c>
      <c r="Z48" s="24"/>
      <c r="AA48" s="24"/>
      <c r="AB48" s="24"/>
      <c r="AC48" s="12">
        <f t="shared" si="44"/>
        <v>0</v>
      </c>
      <c r="AD48" s="24"/>
      <c r="AE48" s="24"/>
      <c r="AF48" s="24"/>
      <c r="AG48" s="12">
        <f t="shared" si="45"/>
        <v>0</v>
      </c>
      <c r="AH48" s="24"/>
      <c r="AI48" s="24"/>
      <c r="AJ48" s="24"/>
      <c r="AK48" s="12">
        <f t="shared" si="46"/>
        <v>0</v>
      </c>
      <c r="AL48" s="24"/>
      <c r="AM48" s="24"/>
      <c r="AN48" s="24"/>
      <c r="AO48" s="12">
        <f t="shared" si="47"/>
        <v>0</v>
      </c>
      <c r="AP48" s="24"/>
      <c r="AQ48" s="24"/>
      <c r="AR48" s="24"/>
      <c r="AS48" s="12">
        <f t="shared" si="48"/>
        <v>0</v>
      </c>
      <c r="AT48" s="24"/>
      <c r="AU48" s="24"/>
      <c r="AV48" s="24"/>
      <c r="AW48" s="12">
        <f t="shared" si="49"/>
        <v>0</v>
      </c>
      <c r="AX48" s="24"/>
      <c r="AY48" s="24"/>
      <c r="AZ48" s="24"/>
      <c r="BA48" s="12">
        <f t="shared" si="50"/>
        <v>0</v>
      </c>
      <c r="BB48" s="24"/>
      <c r="BC48" s="24"/>
      <c r="BD48" s="24"/>
      <c r="BE48" s="12">
        <f t="shared" si="51"/>
        <v>0</v>
      </c>
      <c r="BF48" s="10"/>
      <c r="BG48" s="6"/>
    </row>
    <row r="49" spans="1:61" ht="30" hidden="1" customHeight="1" x14ac:dyDescent="0.25">
      <c r="A49" s="450"/>
      <c r="B49" s="363"/>
      <c r="C49" s="441"/>
      <c r="D49" s="441"/>
      <c r="E49" s="391"/>
      <c r="F49" s="391"/>
      <c r="G49" s="419"/>
      <c r="H49" s="419"/>
      <c r="I49" s="21" t="s">
        <v>53</v>
      </c>
      <c r="J49" s="22">
        <f>SUM(J44:J48)</f>
        <v>0</v>
      </c>
      <c r="K49" s="22">
        <f t="shared" ref="K49:L49" si="90">SUM(K44:K48)</f>
        <v>0</v>
      </c>
      <c r="L49" s="22">
        <f t="shared" si="90"/>
        <v>0</v>
      </c>
      <c r="M49" s="102">
        <f>SUM(M44:M48)</f>
        <v>9401</v>
      </c>
      <c r="N49" s="22">
        <f>SUM(N44:N48)</f>
        <v>0</v>
      </c>
      <c r="O49" s="22">
        <f t="shared" ref="O49:P49" si="91">SUM(O44:O48)</f>
        <v>0</v>
      </c>
      <c r="P49" s="22">
        <f t="shared" si="91"/>
        <v>0</v>
      </c>
      <c r="Q49" s="102">
        <f>SUM(Q44:Q48)</f>
        <v>0</v>
      </c>
      <c r="R49" s="22">
        <f>SUM(R44:R48)</f>
        <v>0</v>
      </c>
      <c r="S49" s="22">
        <f t="shared" ref="S49:T49" si="92">SUM(S44:S48)</f>
        <v>0</v>
      </c>
      <c r="T49" s="22">
        <f t="shared" si="92"/>
        <v>0</v>
      </c>
      <c r="U49" s="12">
        <f>SUM(U44:U48)</f>
        <v>0</v>
      </c>
      <c r="V49" s="22">
        <f>SUM(V44:V48)</f>
        <v>0</v>
      </c>
      <c r="W49" s="22">
        <f t="shared" ref="W49:X49" si="93">SUM(W44:W48)</f>
        <v>0</v>
      </c>
      <c r="X49" s="22">
        <f t="shared" si="93"/>
        <v>0</v>
      </c>
      <c r="Y49" s="12">
        <f>SUM(Y44:Y48)</f>
        <v>0</v>
      </c>
      <c r="Z49" s="22">
        <f>SUM(Z44:Z48)</f>
        <v>0</v>
      </c>
      <c r="AA49" s="22">
        <f t="shared" ref="AA49:AB49" si="94">SUM(AA44:AA48)</f>
        <v>0</v>
      </c>
      <c r="AB49" s="22">
        <f t="shared" si="94"/>
        <v>0</v>
      </c>
      <c r="AC49" s="12">
        <f>SUM(AC44:AC48)</f>
        <v>0</v>
      </c>
      <c r="AD49" s="22">
        <f>SUM(AD44:AD48)</f>
        <v>0</v>
      </c>
      <c r="AE49" s="22">
        <f t="shared" ref="AE49:AF49" si="95">SUM(AE44:AE48)</f>
        <v>0</v>
      </c>
      <c r="AF49" s="22">
        <f t="shared" si="95"/>
        <v>0</v>
      </c>
      <c r="AG49" s="12">
        <f>SUM(AG44:AG48)</f>
        <v>0</v>
      </c>
      <c r="AH49" s="22">
        <f>SUM(AH44:AH48)</f>
        <v>0</v>
      </c>
      <c r="AI49" s="22">
        <f t="shared" ref="AI49:AJ49" si="96">SUM(AI44:AI48)</f>
        <v>0</v>
      </c>
      <c r="AJ49" s="22">
        <f t="shared" si="96"/>
        <v>0</v>
      </c>
      <c r="AK49" s="12">
        <f>SUM(AK44:AK48)</f>
        <v>0</v>
      </c>
      <c r="AL49" s="22">
        <f>SUM(AL44:AL48)</f>
        <v>0</v>
      </c>
      <c r="AM49" s="22">
        <f t="shared" ref="AM49:AN49" si="97">SUM(AM44:AM48)</f>
        <v>0</v>
      </c>
      <c r="AN49" s="22">
        <f t="shared" si="97"/>
        <v>0</v>
      </c>
      <c r="AO49" s="12">
        <f>SUM(AO44:AO48)</f>
        <v>0</v>
      </c>
      <c r="AP49" s="22">
        <f>SUM(AP44:AP48)</f>
        <v>0</v>
      </c>
      <c r="AQ49" s="22">
        <f t="shared" ref="AQ49:AR49" si="98">SUM(AQ44:AQ48)</f>
        <v>0</v>
      </c>
      <c r="AR49" s="22">
        <f t="shared" si="98"/>
        <v>0</v>
      </c>
      <c r="AS49" s="12">
        <f>SUM(AS44:AS48)</f>
        <v>0</v>
      </c>
      <c r="AT49" s="22">
        <f>SUM(AT44:AT48)</f>
        <v>0</v>
      </c>
      <c r="AU49" s="22">
        <f t="shared" ref="AU49:AV49" si="99">SUM(AU44:AU48)</f>
        <v>0</v>
      </c>
      <c r="AV49" s="22">
        <f t="shared" si="99"/>
        <v>0</v>
      </c>
      <c r="AW49" s="12">
        <f>SUM(AW44:AW48)</f>
        <v>0</v>
      </c>
      <c r="AX49" s="22">
        <f>SUM(AX44:AX48)</f>
        <v>0</v>
      </c>
      <c r="AY49" s="22">
        <f t="shared" ref="AY49:AZ49" si="100">SUM(AY44:AY48)</f>
        <v>0</v>
      </c>
      <c r="AZ49" s="22">
        <f t="shared" si="100"/>
        <v>0</v>
      </c>
      <c r="BA49" s="12">
        <f>SUM(BA44:BA48)</f>
        <v>0</v>
      </c>
      <c r="BB49" s="22">
        <f>SUM(BB44:BB48)</f>
        <v>0</v>
      </c>
      <c r="BC49" s="22">
        <f t="shared" ref="BC49:BD49" si="101">SUM(BC44:BC48)</f>
        <v>0</v>
      </c>
      <c r="BD49" s="22">
        <f t="shared" si="101"/>
        <v>0</v>
      </c>
      <c r="BE49" s="12">
        <f>SUM(BE44:BE48)</f>
        <v>0</v>
      </c>
      <c r="BF49" s="10"/>
      <c r="BG49" s="6"/>
    </row>
    <row r="50" spans="1:61" ht="30" hidden="1" customHeight="1" x14ac:dyDescent="0.25">
      <c r="A50" s="450"/>
      <c r="B50" s="363"/>
      <c r="C50" s="441"/>
      <c r="D50" s="441"/>
      <c r="E50" s="391"/>
      <c r="F50" s="391"/>
      <c r="G50" s="419"/>
      <c r="H50" s="419" t="s">
        <v>59</v>
      </c>
      <c r="I50" s="20" t="s">
        <v>54</v>
      </c>
      <c r="J50" s="23"/>
      <c r="K50" s="23"/>
      <c r="L50" s="23"/>
      <c r="M50" s="102">
        <f>SUM(M45:M49)</f>
        <v>18405</v>
      </c>
      <c r="N50" s="11"/>
      <c r="O50" s="11"/>
      <c r="P50" s="11"/>
      <c r="Q50" s="102">
        <f t="shared" si="41"/>
        <v>0</v>
      </c>
      <c r="R50" s="7"/>
      <c r="S50" s="13"/>
      <c r="T50" s="24"/>
      <c r="U50" s="12">
        <f t="shared" si="42"/>
        <v>0</v>
      </c>
      <c r="V50" s="24"/>
      <c r="W50" s="24"/>
      <c r="X50" s="24"/>
      <c r="Y50" s="12">
        <f t="shared" si="43"/>
        <v>0</v>
      </c>
      <c r="Z50" s="24"/>
      <c r="AA50" s="24"/>
      <c r="AB50" s="24"/>
      <c r="AC50" s="12">
        <f t="shared" si="44"/>
        <v>0</v>
      </c>
      <c r="AD50" s="24"/>
      <c r="AE50" s="24"/>
      <c r="AF50" s="24"/>
      <c r="AG50" s="12">
        <f t="shared" si="45"/>
        <v>0</v>
      </c>
      <c r="AH50" s="24"/>
      <c r="AI50" s="24"/>
      <c r="AJ50" s="24"/>
      <c r="AK50" s="12">
        <f t="shared" si="46"/>
        <v>0</v>
      </c>
      <c r="AL50" s="24"/>
      <c r="AM50" s="24"/>
      <c r="AN50" s="24"/>
      <c r="AO50" s="12">
        <f t="shared" si="47"/>
        <v>0</v>
      </c>
      <c r="AP50" s="24"/>
      <c r="AQ50" s="24"/>
      <c r="AR50" s="24"/>
      <c r="AS50" s="12">
        <f t="shared" si="48"/>
        <v>0</v>
      </c>
      <c r="AT50" s="24"/>
      <c r="AU50" s="24"/>
      <c r="AV50" s="24"/>
      <c r="AW50" s="12">
        <f t="shared" si="49"/>
        <v>0</v>
      </c>
      <c r="AX50" s="24"/>
      <c r="AY50" s="24"/>
      <c r="AZ50" s="24"/>
      <c r="BA50" s="12">
        <f t="shared" si="50"/>
        <v>0</v>
      </c>
      <c r="BB50" s="24"/>
      <c r="BC50" s="24"/>
      <c r="BD50" s="24"/>
      <c r="BE50" s="12">
        <f t="shared" si="51"/>
        <v>0</v>
      </c>
      <c r="BF50" s="10"/>
      <c r="BG50" s="6"/>
    </row>
    <row r="51" spans="1:61" ht="30" hidden="1" customHeight="1" x14ac:dyDescent="0.25">
      <c r="A51" s="450"/>
      <c r="B51" s="363"/>
      <c r="C51" s="441"/>
      <c r="D51" s="441"/>
      <c r="E51" s="391"/>
      <c r="F51" s="391"/>
      <c r="G51" s="419"/>
      <c r="H51" s="419"/>
      <c r="I51" s="20" t="s">
        <v>55</v>
      </c>
      <c r="J51" s="23"/>
      <c r="K51" s="23"/>
      <c r="L51" s="23"/>
      <c r="M51" s="102">
        <f t="shared" ref="M51:M53" si="102">SUM(M46:M50)</f>
        <v>36147</v>
      </c>
      <c r="N51" s="11"/>
      <c r="O51" s="11"/>
      <c r="P51" s="11"/>
      <c r="Q51" s="105">
        <f t="shared" si="41"/>
        <v>0</v>
      </c>
      <c r="R51" s="7"/>
      <c r="S51" s="13"/>
      <c r="T51" s="24"/>
      <c r="U51" s="12">
        <f t="shared" si="42"/>
        <v>0</v>
      </c>
      <c r="V51" s="24"/>
      <c r="W51" s="24"/>
      <c r="X51" s="24"/>
      <c r="Y51" s="12">
        <f t="shared" si="43"/>
        <v>0</v>
      </c>
      <c r="Z51" s="24"/>
      <c r="AA51" s="24"/>
      <c r="AB51" s="24"/>
      <c r="AC51" s="12">
        <f t="shared" si="44"/>
        <v>0</v>
      </c>
      <c r="AD51" s="24"/>
      <c r="AE51" s="24"/>
      <c r="AF51" s="24"/>
      <c r="AG51" s="12">
        <f t="shared" si="45"/>
        <v>0</v>
      </c>
      <c r="AH51" s="24"/>
      <c r="AI51" s="24"/>
      <c r="AJ51" s="24"/>
      <c r="AK51" s="12">
        <f t="shared" si="46"/>
        <v>0</v>
      </c>
      <c r="AL51" s="24"/>
      <c r="AM51" s="24"/>
      <c r="AN51" s="24"/>
      <c r="AO51" s="12">
        <f t="shared" si="47"/>
        <v>0</v>
      </c>
      <c r="AP51" s="24"/>
      <c r="AQ51" s="24"/>
      <c r="AR51" s="24"/>
      <c r="AS51" s="12">
        <f t="shared" si="48"/>
        <v>0</v>
      </c>
      <c r="AT51" s="24"/>
      <c r="AU51" s="24"/>
      <c r="AV51" s="24"/>
      <c r="AW51" s="12">
        <f t="shared" si="49"/>
        <v>0</v>
      </c>
      <c r="AX51" s="24"/>
      <c r="AY51" s="24"/>
      <c r="AZ51" s="24"/>
      <c r="BA51" s="12">
        <f t="shared" si="50"/>
        <v>0</v>
      </c>
      <c r="BB51" s="24"/>
      <c r="BC51" s="24"/>
      <c r="BD51" s="24"/>
      <c r="BE51" s="12">
        <f t="shared" si="51"/>
        <v>0</v>
      </c>
      <c r="BF51" s="10"/>
      <c r="BG51" s="6"/>
    </row>
    <row r="52" spans="1:61" ht="30" hidden="1" customHeight="1" x14ac:dyDescent="0.25">
      <c r="A52" s="450"/>
      <c r="B52" s="363"/>
      <c r="C52" s="441"/>
      <c r="D52" s="441"/>
      <c r="E52" s="391"/>
      <c r="F52" s="391"/>
      <c r="G52" s="419"/>
      <c r="H52" s="419" t="s">
        <v>60</v>
      </c>
      <c r="I52" s="20" t="s">
        <v>56</v>
      </c>
      <c r="J52" s="23"/>
      <c r="K52" s="23"/>
      <c r="L52" s="23"/>
      <c r="M52" s="102">
        <f t="shared" si="102"/>
        <v>71085</v>
      </c>
      <c r="N52" s="11"/>
      <c r="O52" s="11"/>
      <c r="P52" s="11"/>
      <c r="Q52" s="102">
        <f t="shared" si="41"/>
        <v>0</v>
      </c>
      <c r="R52" s="7"/>
      <c r="S52" s="13"/>
      <c r="T52" s="24"/>
      <c r="U52" s="12">
        <f t="shared" si="42"/>
        <v>0</v>
      </c>
      <c r="V52" s="24"/>
      <c r="W52" s="24"/>
      <c r="X52" s="24"/>
      <c r="Y52" s="12">
        <f t="shared" si="43"/>
        <v>0</v>
      </c>
      <c r="Z52" s="24"/>
      <c r="AA52" s="24"/>
      <c r="AB52" s="24"/>
      <c r="AC52" s="12">
        <f t="shared" si="44"/>
        <v>0</v>
      </c>
      <c r="AD52" s="24"/>
      <c r="AE52" s="24"/>
      <c r="AF52" s="24"/>
      <c r="AG52" s="12">
        <f t="shared" si="45"/>
        <v>0</v>
      </c>
      <c r="AH52" s="24"/>
      <c r="AI52" s="24"/>
      <c r="AJ52" s="24"/>
      <c r="AK52" s="12">
        <f t="shared" si="46"/>
        <v>0</v>
      </c>
      <c r="AL52" s="24"/>
      <c r="AM52" s="24"/>
      <c r="AN52" s="24"/>
      <c r="AO52" s="12">
        <f t="shared" si="47"/>
        <v>0</v>
      </c>
      <c r="AP52" s="24"/>
      <c r="AQ52" s="24"/>
      <c r="AR52" s="24"/>
      <c r="AS52" s="12">
        <f t="shared" si="48"/>
        <v>0</v>
      </c>
      <c r="AT52" s="24"/>
      <c r="AU52" s="24"/>
      <c r="AV52" s="24"/>
      <c r="AW52" s="12">
        <f t="shared" si="49"/>
        <v>0</v>
      </c>
      <c r="AX52" s="24"/>
      <c r="AY52" s="24"/>
      <c r="AZ52" s="24"/>
      <c r="BA52" s="12">
        <f t="shared" si="50"/>
        <v>0</v>
      </c>
      <c r="BB52" s="24"/>
      <c r="BC52" s="24"/>
      <c r="BD52" s="24"/>
      <c r="BE52" s="12">
        <f t="shared" si="51"/>
        <v>0</v>
      </c>
      <c r="BF52" s="10"/>
      <c r="BG52" s="6"/>
    </row>
    <row r="53" spans="1:61" ht="30" hidden="1" customHeight="1" x14ac:dyDescent="0.25">
      <c r="A53" s="450"/>
      <c r="B53" s="363"/>
      <c r="C53" s="441"/>
      <c r="D53" s="441"/>
      <c r="E53" s="391"/>
      <c r="F53" s="391"/>
      <c r="G53" s="419"/>
      <c r="H53" s="419"/>
      <c r="I53" s="20" t="s">
        <v>57</v>
      </c>
      <c r="J53" s="23"/>
      <c r="K53" s="23"/>
      <c r="L53" s="23"/>
      <c r="M53" s="102">
        <f t="shared" si="102"/>
        <v>139766</v>
      </c>
      <c r="N53" s="11"/>
      <c r="O53" s="11"/>
      <c r="P53" s="11"/>
      <c r="Q53" s="102">
        <f t="shared" si="41"/>
        <v>0</v>
      </c>
      <c r="R53" s="7"/>
      <c r="S53" s="13"/>
      <c r="T53" s="24"/>
      <c r="U53" s="12">
        <f t="shared" si="42"/>
        <v>0</v>
      </c>
      <c r="V53" s="24"/>
      <c r="W53" s="24"/>
      <c r="X53" s="24"/>
      <c r="Y53" s="12">
        <f t="shared" si="43"/>
        <v>0</v>
      </c>
      <c r="Z53" s="24"/>
      <c r="AA53" s="24"/>
      <c r="AB53" s="24"/>
      <c r="AC53" s="12">
        <f t="shared" si="44"/>
        <v>0</v>
      </c>
      <c r="AD53" s="24"/>
      <c r="AE53" s="24"/>
      <c r="AF53" s="24"/>
      <c r="AG53" s="12">
        <f t="shared" si="45"/>
        <v>0</v>
      </c>
      <c r="AH53" s="24"/>
      <c r="AI53" s="24"/>
      <c r="AJ53" s="24"/>
      <c r="AK53" s="12">
        <f t="shared" si="46"/>
        <v>0</v>
      </c>
      <c r="AL53" s="24"/>
      <c r="AM53" s="24"/>
      <c r="AN53" s="24"/>
      <c r="AO53" s="12">
        <f t="shared" si="47"/>
        <v>0</v>
      </c>
      <c r="AP53" s="24"/>
      <c r="AQ53" s="24"/>
      <c r="AR53" s="24"/>
      <c r="AS53" s="12">
        <f t="shared" si="48"/>
        <v>0</v>
      </c>
      <c r="AT53" s="24"/>
      <c r="AU53" s="24"/>
      <c r="AV53" s="24"/>
      <c r="AW53" s="12">
        <f t="shared" si="49"/>
        <v>0</v>
      </c>
      <c r="AX53" s="24"/>
      <c r="AY53" s="24"/>
      <c r="AZ53" s="24"/>
      <c r="BA53" s="12">
        <f t="shared" si="50"/>
        <v>0</v>
      </c>
      <c r="BB53" s="24"/>
      <c r="BC53" s="24"/>
      <c r="BD53" s="24"/>
      <c r="BE53" s="12">
        <f t="shared" si="51"/>
        <v>0</v>
      </c>
      <c r="BF53" s="10"/>
      <c r="BG53" s="6"/>
    </row>
    <row r="54" spans="1:61" ht="30" customHeight="1" x14ac:dyDescent="0.25">
      <c r="A54" s="457" t="s">
        <v>119</v>
      </c>
      <c r="B54" s="363">
        <v>15616</v>
      </c>
      <c r="C54" s="455" t="s">
        <v>118</v>
      </c>
      <c r="D54" s="456" t="s">
        <v>120</v>
      </c>
      <c r="E54" s="462" t="s">
        <v>144</v>
      </c>
      <c r="F54" s="465" t="s">
        <v>63</v>
      </c>
      <c r="G54" s="459" t="s">
        <v>82</v>
      </c>
      <c r="H54" s="458" t="s">
        <v>58</v>
      </c>
      <c r="I54" s="41" t="s">
        <v>48</v>
      </c>
      <c r="J54" s="278">
        <v>12</v>
      </c>
      <c r="K54" s="278">
        <v>6</v>
      </c>
      <c r="L54" s="278">
        <v>0</v>
      </c>
      <c r="M54" s="174">
        <f>SUM(J54:L54)</f>
        <v>18</v>
      </c>
      <c r="N54" s="279">
        <v>23</v>
      </c>
      <c r="O54" s="279">
        <v>30</v>
      </c>
      <c r="P54" s="280">
        <v>0</v>
      </c>
      <c r="Q54" s="174">
        <f>SUM(N54:P54)</f>
        <v>53</v>
      </c>
      <c r="R54" s="279">
        <v>33</v>
      </c>
      <c r="S54" s="279">
        <v>37</v>
      </c>
      <c r="T54" s="278">
        <v>0</v>
      </c>
      <c r="U54" s="174">
        <f>SUM(R54:T54)</f>
        <v>70</v>
      </c>
      <c r="V54" s="281"/>
      <c r="W54" s="281"/>
      <c r="X54" s="281"/>
      <c r="Y54" s="174">
        <f>SUM(V54:X54)</f>
        <v>0</v>
      </c>
      <c r="Z54" s="281"/>
      <c r="AA54" s="281"/>
      <c r="AB54" s="281"/>
      <c r="AC54" s="174">
        <f>SUM(Z54:AB54)</f>
        <v>0</v>
      </c>
      <c r="AD54" s="281"/>
      <c r="AE54" s="281"/>
      <c r="AF54" s="281"/>
      <c r="AG54" s="174">
        <f>SUM(AD54:AF54)</f>
        <v>0</v>
      </c>
      <c r="AH54" s="281"/>
      <c r="AI54" s="281"/>
      <c r="AJ54" s="281"/>
      <c r="AK54" s="174">
        <f>SUM(AH54:AJ54)</f>
        <v>0</v>
      </c>
      <c r="AL54" s="281"/>
      <c r="AM54" s="281"/>
      <c r="AN54" s="281"/>
      <c r="AO54" s="174">
        <f>SUM(AL54:AN54)</f>
        <v>0</v>
      </c>
      <c r="AP54" s="281"/>
      <c r="AQ54" s="281"/>
      <c r="AR54" s="281"/>
      <c r="AS54" s="174">
        <f>SUM(AP54:AR54)</f>
        <v>0</v>
      </c>
      <c r="AT54" s="281"/>
      <c r="AU54" s="281"/>
      <c r="AV54" s="281"/>
      <c r="AW54" s="174">
        <f>SUM(AT54:AV54)</f>
        <v>0</v>
      </c>
      <c r="AX54" s="281"/>
      <c r="AY54" s="281"/>
      <c r="AZ54" s="281"/>
      <c r="BA54" s="174">
        <f>SUM(AX54:AZ54)</f>
        <v>0</v>
      </c>
      <c r="BB54" s="282"/>
      <c r="BC54" s="282"/>
      <c r="BD54" s="282"/>
      <c r="BE54" s="176">
        <f>SUM(BB54:BD54)</f>
        <v>0</v>
      </c>
      <c r="BF54" s="279">
        <f>AVERAGE(J54,N54,R54,V54,Z54,AD54,AH54,AL54,AP54,AT54,AX54,BB54)</f>
        <v>22.666666666666668</v>
      </c>
      <c r="BG54" s="279">
        <f t="shared" ref="BG54:BH58" si="103">AVERAGE(K54,O54,S54,W54,AA54,AE54,AI54,AM54,AQ54,AU54,AY54,BC54)</f>
        <v>24.333333333333332</v>
      </c>
      <c r="BH54" s="279">
        <f t="shared" si="103"/>
        <v>0</v>
      </c>
      <c r="BI54" s="176">
        <f t="shared" ref="BI54:BI58" si="104">SUM(BF54:BH54)</f>
        <v>47</v>
      </c>
    </row>
    <row r="55" spans="1:61" ht="30" customHeight="1" x14ac:dyDescent="0.25">
      <c r="A55" s="457"/>
      <c r="B55" s="363"/>
      <c r="C55" s="455"/>
      <c r="D55" s="456"/>
      <c r="E55" s="463"/>
      <c r="F55" s="466"/>
      <c r="G55" s="468"/>
      <c r="H55" s="458"/>
      <c r="I55" s="42" t="s">
        <v>49</v>
      </c>
      <c r="J55" s="130">
        <v>5</v>
      </c>
      <c r="K55" s="130">
        <v>4</v>
      </c>
      <c r="L55" s="130">
        <v>0</v>
      </c>
      <c r="M55" s="102">
        <f t="shared" ref="M55:M58" si="105">SUM(J55:L55)</f>
        <v>9</v>
      </c>
      <c r="N55" s="131">
        <v>12</v>
      </c>
      <c r="O55" s="131">
        <v>6</v>
      </c>
      <c r="P55" s="134">
        <v>0</v>
      </c>
      <c r="Q55" s="102">
        <f t="shared" ref="Q55:Q58" si="106">SUM(N55:P55)</f>
        <v>18</v>
      </c>
      <c r="R55" s="131">
        <v>17</v>
      </c>
      <c r="S55" s="131">
        <v>8</v>
      </c>
      <c r="T55" s="130">
        <v>0</v>
      </c>
      <c r="U55" s="102">
        <f t="shared" ref="U55:U58" si="107">SUM(R55:T55)</f>
        <v>25</v>
      </c>
      <c r="V55" s="167"/>
      <c r="W55" s="167"/>
      <c r="X55" s="167"/>
      <c r="Y55" s="102">
        <f t="shared" ref="Y55:Y58" si="108">SUM(V55:X55)</f>
        <v>0</v>
      </c>
      <c r="Z55" s="167"/>
      <c r="AA55" s="167"/>
      <c r="AB55" s="167"/>
      <c r="AC55" s="102">
        <f t="shared" ref="AC55:AC58" si="109">SUM(Z55:AB55)</f>
        <v>0</v>
      </c>
      <c r="AD55" s="167"/>
      <c r="AE55" s="167"/>
      <c r="AF55" s="167"/>
      <c r="AG55" s="102">
        <f t="shared" ref="AG55:AG58" si="110">SUM(AD55:AF55)</f>
        <v>0</v>
      </c>
      <c r="AH55" s="167"/>
      <c r="AI55" s="167"/>
      <c r="AJ55" s="167"/>
      <c r="AK55" s="102">
        <f t="shared" ref="AK55:AK58" si="111">SUM(AH55:AJ55)</f>
        <v>0</v>
      </c>
      <c r="AL55" s="167"/>
      <c r="AM55" s="167"/>
      <c r="AN55" s="167"/>
      <c r="AO55" s="102">
        <f t="shared" ref="AO55:AO58" si="112">SUM(AL55:AN55)</f>
        <v>0</v>
      </c>
      <c r="AP55" s="167"/>
      <c r="AQ55" s="167"/>
      <c r="AR55" s="167"/>
      <c r="AS55" s="102">
        <f t="shared" ref="AS55:AS58" si="113">SUM(AP55:AR55)</f>
        <v>0</v>
      </c>
      <c r="AT55" s="167"/>
      <c r="AU55" s="167"/>
      <c r="AV55" s="167"/>
      <c r="AW55" s="102">
        <f t="shared" ref="AW55:AW58" si="114">SUM(AT55:AV55)</f>
        <v>0</v>
      </c>
      <c r="AX55" s="167"/>
      <c r="AY55" s="167"/>
      <c r="AZ55" s="167"/>
      <c r="BA55" s="102">
        <f t="shared" ref="BA55:BA58" si="115">SUM(AX55:AZ55)</f>
        <v>0</v>
      </c>
      <c r="BB55" s="283"/>
      <c r="BC55" s="283"/>
      <c r="BD55" s="283"/>
      <c r="BE55" s="170">
        <f t="shared" ref="BE55:BE58" si="116">SUM(BB55:BD55)</f>
        <v>0</v>
      </c>
      <c r="BF55" s="169">
        <f>AVERAGE(J55,N55,R55,V55,Z55,AD55,AH55,AL55,AP55,AT55,AX55,BB55)</f>
        <v>11.333333333333334</v>
      </c>
      <c r="BG55" s="169">
        <f t="shared" si="103"/>
        <v>6</v>
      </c>
      <c r="BH55" s="169">
        <f t="shared" si="103"/>
        <v>0</v>
      </c>
      <c r="BI55" s="170">
        <f t="shared" si="104"/>
        <v>17.333333333333336</v>
      </c>
    </row>
    <row r="56" spans="1:61" ht="30" customHeight="1" x14ac:dyDescent="0.25">
      <c r="A56" s="457"/>
      <c r="B56" s="363"/>
      <c r="C56" s="455"/>
      <c r="D56" s="456"/>
      <c r="E56" s="463"/>
      <c r="F56" s="466"/>
      <c r="G56" s="468"/>
      <c r="H56" s="458"/>
      <c r="I56" s="42" t="s">
        <v>50</v>
      </c>
      <c r="J56" s="130">
        <v>4</v>
      </c>
      <c r="K56" s="130">
        <v>4</v>
      </c>
      <c r="L56" s="130">
        <v>0</v>
      </c>
      <c r="M56" s="102">
        <f t="shared" si="105"/>
        <v>8</v>
      </c>
      <c r="N56" s="131">
        <v>21</v>
      </c>
      <c r="O56" s="131">
        <v>9</v>
      </c>
      <c r="P56" s="134">
        <v>0</v>
      </c>
      <c r="Q56" s="102">
        <f t="shared" si="106"/>
        <v>30</v>
      </c>
      <c r="R56" s="131">
        <v>34</v>
      </c>
      <c r="S56" s="131">
        <v>16</v>
      </c>
      <c r="T56" s="130">
        <v>0</v>
      </c>
      <c r="U56" s="102">
        <f t="shared" si="107"/>
        <v>50</v>
      </c>
      <c r="V56" s="167"/>
      <c r="W56" s="167"/>
      <c r="X56" s="167"/>
      <c r="Y56" s="102">
        <f t="shared" si="108"/>
        <v>0</v>
      </c>
      <c r="Z56" s="167"/>
      <c r="AA56" s="167"/>
      <c r="AB56" s="167"/>
      <c r="AC56" s="102">
        <f t="shared" si="109"/>
        <v>0</v>
      </c>
      <c r="AD56" s="167"/>
      <c r="AE56" s="167"/>
      <c r="AF56" s="167"/>
      <c r="AG56" s="102">
        <f t="shared" si="110"/>
        <v>0</v>
      </c>
      <c r="AH56" s="167"/>
      <c r="AI56" s="167"/>
      <c r="AJ56" s="167"/>
      <c r="AK56" s="102">
        <f t="shared" si="111"/>
        <v>0</v>
      </c>
      <c r="AL56" s="167"/>
      <c r="AM56" s="167"/>
      <c r="AN56" s="167"/>
      <c r="AO56" s="102">
        <f t="shared" si="112"/>
        <v>0</v>
      </c>
      <c r="AP56" s="167"/>
      <c r="AQ56" s="167"/>
      <c r="AR56" s="167"/>
      <c r="AS56" s="102">
        <f t="shared" si="113"/>
        <v>0</v>
      </c>
      <c r="AT56" s="167"/>
      <c r="AU56" s="167"/>
      <c r="AV56" s="167"/>
      <c r="AW56" s="102">
        <f t="shared" si="114"/>
        <v>0</v>
      </c>
      <c r="AX56" s="167"/>
      <c r="AY56" s="167"/>
      <c r="AZ56" s="167"/>
      <c r="BA56" s="102">
        <f t="shared" si="115"/>
        <v>0</v>
      </c>
      <c r="BB56" s="283"/>
      <c r="BC56" s="283"/>
      <c r="BD56" s="283"/>
      <c r="BE56" s="170">
        <f t="shared" si="116"/>
        <v>0</v>
      </c>
      <c r="BF56" s="169">
        <f t="shared" ref="BF56:BF58" si="117">AVERAGE(J56,N56,R56,V56,Z56,AD56,AH56,AL56,AP56,AT56,AX56,BB56)</f>
        <v>19.666666666666668</v>
      </c>
      <c r="BG56" s="169">
        <f t="shared" si="103"/>
        <v>9.6666666666666661</v>
      </c>
      <c r="BH56" s="169">
        <f t="shared" si="103"/>
        <v>0</v>
      </c>
      <c r="BI56" s="170">
        <f t="shared" si="104"/>
        <v>29.333333333333336</v>
      </c>
    </row>
    <row r="57" spans="1:61" ht="30" customHeight="1" x14ac:dyDescent="0.25">
      <c r="A57" s="457"/>
      <c r="B57" s="363"/>
      <c r="C57" s="455"/>
      <c r="D57" s="456"/>
      <c r="E57" s="463"/>
      <c r="F57" s="466"/>
      <c r="G57" s="468"/>
      <c r="H57" s="458"/>
      <c r="I57" s="42" t="s">
        <v>51</v>
      </c>
      <c r="J57" s="130">
        <v>17</v>
      </c>
      <c r="K57" s="130">
        <v>16</v>
      </c>
      <c r="L57" s="130">
        <v>0</v>
      </c>
      <c r="M57" s="102">
        <f t="shared" si="105"/>
        <v>33</v>
      </c>
      <c r="N57" s="131">
        <v>30</v>
      </c>
      <c r="O57" s="131">
        <v>25</v>
      </c>
      <c r="P57" s="134">
        <v>0</v>
      </c>
      <c r="Q57" s="102">
        <f t="shared" si="106"/>
        <v>55</v>
      </c>
      <c r="R57" s="131">
        <v>39</v>
      </c>
      <c r="S57" s="131">
        <v>36</v>
      </c>
      <c r="T57" s="130">
        <v>0</v>
      </c>
      <c r="U57" s="102">
        <f t="shared" si="107"/>
        <v>75</v>
      </c>
      <c r="V57" s="167"/>
      <c r="W57" s="167"/>
      <c r="X57" s="167"/>
      <c r="Y57" s="102">
        <f t="shared" si="108"/>
        <v>0</v>
      </c>
      <c r="Z57" s="167"/>
      <c r="AA57" s="167"/>
      <c r="AB57" s="167"/>
      <c r="AC57" s="102">
        <f t="shared" si="109"/>
        <v>0</v>
      </c>
      <c r="AD57" s="167"/>
      <c r="AE57" s="167"/>
      <c r="AF57" s="167"/>
      <c r="AG57" s="102">
        <f t="shared" si="110"/>
        <v>0</v>
      </c>
      <c r="AH57" s="167"/>
      <c r="AI57" s="167"/>
      <c r="AJ57" s="167"/>
      <c r="AK57" s="102">
        <f t="shared" si="111"/>
        <v>0</v>
      </c>
      <c r="AL57" s="167"/>
      <c r="AM57" s="167"/>
      <c r="AN57" s="167"/>
      <c r="AO57" s="102">
        <f t="shared" si="112"/>
        <v>0</v>
      </c>
      <c r="AP57" s="167"/>
      <c r="AQ57" s="167"/>
      <c r="AR57" s="167"/>
      <c r="AS57" s="102">
        <f t="shared" si="113"/>
        <v>0</v>
      </c>
      <c r="AT57" s="167"/>
      <c r="AU57" s="167"/>
      <c r="AV57" s="167"/>
      <c r="AW57" s="102">
        <f t="shared" si="114"/>
        <v>0</v>
      </c>
      <c r="AX57" s="167"/>
      <c r="AY57" s="167"/>
      <c r="AZ57" s="167"/>
      <c r="BA57" s="102">
        <f t="shared" si="115"/>
        <v>0</v>
      </c>
      <c r="BB57" s="283"/>
      <c r="BC57" s="283"/>
      <c r="BD57" s="283"/>
      <c r="BE57" s="170">
        <f t="shared" si="116"/>
        <v>0</v>
      </c>
      <c r="BF57" s="169">
        <f t="shared" si="117"/>
        <v>28.666666666666668</v>
      </c>
      <c r="BG57" s="169">
        <f t="shared" si="103"/>
        <v>25.666666666666668</v>
      </c>
      <c r="BH57" s="169">
        <f t="shared" si="103"/>
        <v>0</v>
      </c>
      <c r="BI57" s="170">
        <f t="shared" si="104"/>
        <v>54.333333333333336</v>
      </c>
    </row>
    <row r="58" spans="1:61" ht="30" customHeight="1" x14ac:dyDescent="0.25">
      <c r="A58" s="457"/>
      <c r="B58" s="363"/>
      <c r="C58" s="455"/>
      <c r="D58" s="456"/>
      <c r="E58" s="463"/>
      <c r="F58" s="466"/>
      <c r="G58" s="468"/>
      <c r="H58" s="458"/>
      <c r="I58" s="42" t="s">
        <v>52</v>
      </c>
      <c r="J58" s="130">
        <v>1</v>
      </c>
      <c r="K58" s="130">
        <v>1</v>
      </c>
      <c r="L58" s="130">
        <v>0</v>
      </c>
      <c r="M58" s="102">
        <f t="shared" si="105"/>
        <v>2</v>
      </c>
      <c r="N58" s="131">
        <v>4</v>
      </c>
      <c r="O58" s="131">
        <v>2</v>
      </c>
      <c r="P58" s="134">
        <v>0</v>
      </c>
      <c r="Q58" s="102">
        <f t="shared" si="106"/>
        <v>6</v>
      </c>
      <c r="R58" s="131">
        <v>5</v>
      </c>
      <c r="S58" s="131">
        <v>4</v>
      </c>
      <c r="T58" s="130">
        <v>0</v>
      </c>
      <c r="U58" s="102">
        <f t="shared" si="107"/>
        <v>9</v>
      </c>
      <c r="V58" s="167"/>
      <c r="W58" s="167"/>
      <c r="X58" s="167"/>
      <c r="Y58" s="102">
        <f t="shared" si="108"/>
        <v>0</v>
      </c>
      <c r="Z58" s="167"/>
      <c r="AA58" s="167"/>
      <c r="AB58" s="167"/>
      <c r="AC58" s="102">
        <f t="shared" si="109"/>
        <v>0</v>
      </c>
      <c r="AD58" s="167"/>
      <c r="AE58" s="167"/>
      <c r="AF58" s="167"/>
      <c r="AG58" s="102">
        <f t="shared" si="110"/>
        <v>0</v>
      </c>
      <c r="AH58" s="167"/>
      <c r="AI58" s="167"/>
      <c r="AJ58" s="167"/>
      <c r="AK58" s="102">
        <f t="shared" si="111"/>
        <v>0</v>
      </c>
      <c r="AL58" s="167"/>
      <c r="AM58" s="167"/>
      <c r="AN58" s="167"/>
      <c r="AO58" s="102">
        <f t="shared" si="112"/>
        <v>0</v>
      </c>
      <c r="AP58" s="167"/>
      <c r="AQ58" s="167"/>
      <c r="AR58" s="167"/>
      <c r="AS58" s="102">
        <f t="shared" si="113"/>
        <v>0</v>
      </c>
      <c r="AT58" s="167"/>
      <c r="AU58" s="167"/>
      <c r="AV58" s="167"/>
      <c r="AW58" s="102">
        <f t="shared" si="114"/>
        <v>0</v>
      </c>
      <c r="AX58" s="167"/>
      <c r="AY58" s="167"/>
      <c r="AZ58" s="167"/>
      <c r="BA58" s="102">
        <f t="shared" si="115"/>
        <v>0</v>
      </c>
      <c r="BB58" s="283"/>
      <c r="BC58" s="283"/>
      <c r="BD58" s="283"/>
      <c r="BE58" s="170">
        <f t="shared" si="116"/>
        <v>0</v>
      </c>
      <c r="BF58" s="169">
        <f t="shared" si="117"/>
        <v>3.3333333333333335</v>
      </c>
      <c r="BG58" s="169">
        <f t="shared" si="103"/>
        <v>2.3333333333333335</v>
      </c>
      <c r="BH58" s="169">
        <f t="shared" si="103"/>
        <v>0</v>
      </c>
      <c r="BI58" s="170">
        <f t="shared" si="104"/>
        <v>5.666666666666667</v>
      </c>
    </row>
    <row r="59" spans="1:61" ht="30" customHeight="1" x14ac:dyDescent="0.25">
      <c r="A59" s="457"/>
      <c r="B59" s="363"/>
      <c r="C59" s="455"/>
      <c r="D59" s="456"/>
      <c r="E59" s="463"/>
      <c r="F59" s="466"/>
      <c r="G59" s="468"/>
      <c r="H59" s="459"/>
      <c r="I59" s="43" t="s">
        <v>53</v>
      </c>
      <c r="J59" s="103">
        <f>SUM(J54:J58)</f>
        <v>39</v>
      </c>
      <c r="K59" s="103">
        <f t="shared" ref="K59:L59" si="118">SUM(K54:K58)</f>
        <v>31</v>
      </c>
      <c r="L59" s="103">
        <f t="shared" si="118"/>
        <v>0</v>
      </c>
      <c r="M59" s="102">
        <f>SUM(M54:M58)</f>
        <v>70</v>
      </c>
      <c r="N59" s="103">
        <f>SUM(N54:N58)</f>
        <v>90</v>
      </c>
      <c r="O59" s="103">
        <f t="shared" ref="O59:P59" si="119">SUM(O54:O58)</f>
        <v>72</v>
      </c>
      <c r="P59" s="103">
        <f t="shared" si="119"/>
        <v>0</v>
      </c>
      <c r="Q59" s="102">
        <f>SUM(Q54:Q58)</f>
        <v>162</v>
      </c>
      <c r="R59" s="103">
        <f>SUM(R54:R58)</f>
        <v>128</v>
      </c>
      <c r="S59" s="103">
        <f t="shared" ref="S59:T59" si="120">SUM(S54:S58)</f>
        <v>101</v>
      </c>
      <c r="T59" s="103">
        <f t="shared" si="120"/>
        <v>0</v>
      </c>
      <c r="U59" s="102">
        <f>SUM(U54:U58)</f>
        <v>229</v>
      </c>
      <c r="V59" s="103">
        <f>SUM(V54:V58)</f>
        <v>0</v>
      </c>
      <c r="W59" s="103">
        <f t="shared" ref="W59:X59" si="121">SUM(W54:W58)</f>
        <v>0</v>
      </c>
      <c r="X59" s="103">
        <f t="shared" si="121"/>
        <v>0</v>
      </c>
      <c r="Y59" s="102">
        <f>SUM(Y54:Y58)</f>
        <v>0</v>
      </c>
      <c r="Z59" s="103">
        <f>SUM(Z54:Z58)</f>
        <v>0</v>
      </c>
      <c r="AA59" s="103">
        <f t="shared" ref="AA59:AB59" si="122">SUM(AA54:AA58)</f>
        <v>0</v>
      </c>
      <c r="AB59" s="103">
        <f t="shared" si="122"/>
        <v>0</v>
      </c>
      <c r="AC59" s="102">
        <f>SUM(AC54:AC58)</f>
        <v>0</v>
      </c>
      <c r="AD59" s="103">
        <f>SUM(AD54:AD58)</f>
        <v>0</v>
      </c>
      <c r="AE59" s="103">
        <f t="shared" ref="AE59:AF59" si="123">SUM(AE54:AE58)</f>
        <v>0</v>
      </c>
      <c r="AF59" s="103">
        <f t="shared" si="123"/>
        <v>0</v>
      </c>
      <c r="AG59" s="102">
        <f>SUM(AG54:AG58)</f>
        <v>0</v>
      </c>
      <c r="AH59" s="103">
        <f>SUM(AH54:AH58)</f>
        <v>0</v>
      </c>
      <c r="AI59" s="103">
        <f t="shared" ref="AI59:AJ59" si="124">SUM(AI54:AI58)</f>
        <v>0</v>
      </c>
      <c r="AJ59" s="103">
        <f t="shared" si="124"/>
        <v>0</v>
      </c>
      <c r="AK59" s="102">
        <f>SUM(AK54:AK58)</f>
        <v>0</v>
      </c>
      <c r="AL59" s="103">
        <f>SUM(AL54:AL58)</f>
        <v>0</v>
      </c>
      <c r="AM59" s="103">
        <f t="shared" ref="AM59:AN59" si="125">SUM(AM54:AM58)</f>
        <v>0</v>
      </c>
      <c r="AN59" s="103">
        <f t="shared" si="125"/>
        <v>0</v>
      </c>
      <c r="AO59" s="102">
        <f>SUM(AO54:AO58)</f>
        <v>0</v>
      </c>
      <c r="AP59" s="103">
        <f>SUM(AP54:AP58)</f>
        <v>0</v>
      </c>
      <c r="AQ59" s="103">
        <f t="shared" ref="AQ59:AR59" si="126">SUM(AQ54:AQ58)</f>
        <v>0</v>
      </c>
      <c r="AR59" s="103">
        <f t="shared" si="126"/>
        <v>0</v>
      </c>
      <c r="AS59" s="102">
        <f>SUM(AS54:AS58)</f>
        <v>0</v>
      </c>
      <c r="AT59" s="103">
        <f>SUM(AT54:AT58)</f>
        <v>0</v>
      </c>
      <c r="AU59" s="103">
        <f t="shared" ref="AU59:AV59" si="127">SUM(AU54:AU58)</f>
        <v>0</v>
      </c>
      <c r="AV59" s="103">
        <f t="shared" si="127"/>
        <v>0</v>
      </c>
      <c r="AW59" s="102">
        <f>SUM(AW54:AW58)</f>
        <v>0</v>
      </c>
      <c r="AX59" s="103">
        <f>SUM(AX54:AX58)</f>
        <v>0</v>
      </c>
      <c r="AY59" s="103">
        <f t="shared" ref="AY59:AZ59" si="128">SUM(AY54:AY58)</f>
        <v>0</v>
      </c>
      <c r="AZ59" s="103">
        <f t="shared" si="128"/>
        <v>0</v>
      </c>
      <c r="BA59" s="102">
        <f>SUM(BA54:BA58)</f>
        <v>0</v>
      </c>
      <c r="BB59" s="103">
        <f>SUM(BB54:BB58)</f>
        <v>0</v>
      </c>
      <c r="BC59" s="103">
        <f t="shared" ref="BC59:BD59" si="129">SUM(BC54:BC58)</f>
        <v>0</v>
      </c>
      <c r="BD59" s="103">
        <f t="shared" si="129"/>
        <v>0</v>
      </c>
      <c r="BE59" s="170">
        <f>SUM(BE54:BE58)</f>
        <v>0</v>
      </c>
      <c r="BF59" s="103">
        <f>SUM(BF54:BF58)</f>
        <v>85.666666666666671</v>
      </c>
      <c r="BG59" s="103">
        <f t="shared" ref="BG59:BI59" si="130">SUM(BG54:BG58)</f>
        <v>68</v>
      </c>
      <c r="BH59" s="103">
        <f t="shared" si="130"/>
        <v>0</v>
      </c>
      <c r="BI59" s="170">
        <f t="shared" si="130"/>
        <v>153.66666666666669</v>
      </c>
    </row>
    <row r="60" spans="1:61" ht="30" customHeight="1" x14ac:dyDescent="0.25">
      <c r="A60" s="457"/>
      <c r="B60" s="363"/>
      <c r="C60" s="455"/>
      <c r="D60" s="456"/>
      <c r="E60" s="463"/>
      <c r="F60" s="466"/>
      <c r="G60" s="468"/>
      <c r="H60" s="460" t="s">
        <v>88</v>
      </c>
      <c r="I60" s="42" t="s">
        <v>54</v>
      </c>
      <c r="J60" s="130">
        <v>38</v>
      </c>
      <c r="K60" s="130">
        <v>30</v>
      </c>
      <c r="L60" s="130">
        <v>0</v>
      </c>
      <c r="M60" s="102">
        <f>SUM(J60:L60)</f>
        <v>68</v>
      </c>
      <c r="N60" s="131">
        <v>89</v>
      </c>
      <c r="O60" s="131">
        <v>71</v>
      </c>
      <c r="P60" s="134">
        <v>0</v>
      </c>
      <c r="Q60" s="102">
        <f>SUM(N60:P60)</f>
        <v>160</v>
      </c>
      <c r="R60" s="131">
        <v>72</v>
      </c>
      <c r="S60" s="131">
        <v>62</v>
      </c>
      <c r="T60" s="130">
        <v>0</v>
      </c>
      <c r="U60" s="102">
        <f>SUM(R60:T60)</f>
        <v>134</v>
      </c>
      <c r="V60" s="167"/>
      <c r="W60" s="167"/>
      <c r="X60" s="167"/>
      <c r="Y60" s="102">
        <f>SUM(V60:X60)</f>
        <v>0</v>
      </c>
      <c r="Z60" s="167"/>
      <c r="AA60" s="167"/>
      <c r="AB60" s="167"/>
      <c r="AC60" s="102">
        <f>SUM(Z60:AB60)</f>
        <v>0</v>
      </c>
      <c r="AD60" s="167"/>
      <c r="AE60" s="167"/>
      <c r="AF60" s="167"/>
      <c r="AG60" s="102">
        <f>SUM(AD60:AF60)</f>
        <v>0</v>
      </c>
      <c r="AH60" s="167"/>
      <c r="AI60" s="167"/>
      <c r="AJ60" s="167"/>
      <c r="AK60" s="102">
        <f>SUM(AH60:AJ60)</f>
        <v>0</v>
      </c>
      <c r="AL60" s="167"/>
      <c r="AM60" s="167"/>
      <c r="AN60" s="167"/>
      <c r="AO60" s="102">
        <f>SUM(AL60:AN60)</f>
        <v>0</v>
      </c>
      <c r="AP60" s="167"/>
      <c r="AQ60" s="167"/>
      <c r="AR60" s="167"/>
      <c r="AS60" s="102">
        <f>SUM(AP60:AR60)</f>
        <v>0</v>
      </c>
      <c r="AT60" s="167"/>
      <c r="AU60" s="167"/>
      <c r="AV60" s="167"/>
      <c r="AW60" s="102">
        <f>SUM(AT60:AV60)</f>
        <v>0</v>
      </c>
      <c r="AX60" s="167"/>
      <c r="AY60" s="167"/>
      <c r="AZ60" s="167"/>
      <c r="BA60" s="102">
        <f>SUM(AX60:AZ60)</f>
        <v>0</v>
      </c>
      <c r="BB60" s="283"/>
      <c r="BC60" s="283"/>
      <c r="BD60" s="283"/>
      <c r="BE60" s="170">
        <f>SUM(BB60:BD60)</f>
        <v>0</v>
      </c>
      <c r="BF60" s="169">
        <f>AVERAGE(J60,N60,R60,V60,Z60,AD60,AH60,AL60,AP60,AT60,AX60,BB60)</f>
        <v>66.333333333333329</v>
      </c>
      <c r="BG60" s="169">
        <f t="shared" ref="BG60:BH63" si="131">AVERAGE(K60,O60,S60,W60,AA60,AE60,AI60,AM60,AQ60,AU60,AY60,BC60)</f>
        <v>54.333333333333336</v>
      </c>
      <c r="BH60" s="169">
        <f t="shared" si="131"/>
        <v>0</v>
      </c>
      <c r="BI60" s="170">
        <f t="shared" ref="BI60:BI63" si="132">SUM(BF60:BH60)</f>
        <v>120.66666666666666</v>
      </c>
    </row>
    <row r="61" spans="1:61" ht="30" customHeight="1" x14ac:dyDescent="0.25">
      <c r="A61" s="457"/>
      <c r="B61" s="363"/>
      <c r="C61" s="455"/>
      <c r="D61" s="456"/>
      <c r="E61" s="463"/>
      <c r="F61" s="466"/>
      <c r="G61" s="468"/>
      <c r="H61" s="459"/>
      <c r="I61" s="42" t="s">
        <v>55</v>
      </c>
      <c r="J61" s="130">
        <v>1</v>
      </c>
      <c r="K61" s="130">
        <v>1</v>
      </c>
      <c r="L61" s="130">
        <v>0</v>
      </c>
      <c r="M61" s="102">
        <f>SUM(J61:L61)</f>
        <v>2</v>
      </c>
      <c r="N61" s="131">
        <v>1</v>
      </c>
      <c r="O61" s="131">
        <v>1</v>
      </c>
      <c r="P61" s="134">
        <v>0</v>
      </c>
      <c r="Q61" s="102">
        <f t="shared" ref="Q61:Q63" si="133">SUM(N61:P61)</f>
        <v>2</v>
      </c>
      <c r="R61" s="131">
        <v>56</v>
      </c>
      <c r="S61" s="131">
        <v>39</v>
      </c>
      <c r="T61" s="130">
        <v>0</v>
      </c>
      <c r="U61" s="102">
        <f t="shared" ref="U61:U63" si="134">SUM(R61:T61)</f>
        <v>95</v>
      </c>
      <c r="V61" s="167"/>
      <c r="W61" s="167"/>
      <c r="X61" s="167"/>
      <c r="Y61" s="102">
        <f t="shared" ref="Y61:Y63" si="135">SUM(V61:X61)</f>
        <v>0</v>
      </c>
      <c r="Z61" s="167"/>
      <c r="AA61" s="167"/>
      <c r="AB61" s="167"/>
      <c r="AC61" s="102">
        <f t="shared" ref="AC61:AC63" si="136">SUM(Z61:AB61)</f>
        <v>0</v>
      </c>
      <c r="AD61" s="167"/>
      <c r="AE61" s="167"/>
      <c r="AF61" s="167"/>
      <c r="AG61" s="102">
        <f t="shared" ref="AG61:AG63" si="137">SUM(AD61:AF61)</f>
        <v>0</v>
      </c>
      <c r="AH61" s="167"/>
      <c r="AI61" s="167"/>
      <c r="AJ61" s="167"/>
      <c r="AK61" s="102">
        <f t="shared" ref="AK61:AK63" si="138">SUM(AH61:AJ61)</f>
        <v>0</v>
      </c>
      <c r="AL61" s="167"/>
      <c r="AM61" s="167"/>
      <c r="AN61" s="167"/>
      <c r="AO61" s="102">
        <f t="shared" ref="AO61:AO63" si="139">SUM(AL61:AN61)</f>
        <v>0</v>
      </c>
      <c r="AP61" s="167"/>
      <c r="AQ61" s="167"/>
      <c r="AR61" s="167"/>
      <c r="AS61" s="102">
        <f t="shared" ref="AS61:AS63" si="140">SUM(AP61:AR61)</f>
        <v>0</v>
      </c>
      <c r="AT61" s="167"/>
      <c r="AU61" s="167"/>
      <c r="AV61" s="167"/>
      <c r="AW61" s="102">
        <f t="shared" ref="AW61:AW63" si="141">SUM(AT61:AV61)</f>
        <v>0</v>
      </c>
      <c r="AX61" s="167"/>
      <c r="AY61" s="167"/>
      <c r="AZ61" s="167"/>
      <c r="BA61" s="102">
        <f t="shared" ref="BA61:BA63" si="142">SUM(AX61:AZ61)</f>
        <v>0</v>
      </c>
      <c r="BB61" s="283"/>
      <c r="BC61" s="283"/>
      <c r="BD61" s="283"/>
      <c r="BE61" s="170">
        <f t="shared" ref="BE61:BE63" si="143">SUM(BB61:BD61)</f>
        <v>0</v>
      </c>
      <c r="BF61" s="169">
        <f t="shared" ref="BF61:BF63" si="144">AVERAGE(J61,N61,R61,V61,Z61,AD61,AH61,AL61,AP61,AT61,AX61,BB61)</f>
        <v>19.333333333333332</v>
      </c>
      <c r="BG61" s="169">
        <f t="shared" si="131"/>
        <v>13.666666666666666</v>
      </c>
      <c r="BH61" s="169">
        <f t="shared" si="131"/>
        <v>0</v>
      </c>
      <c r="BI61" s="170">
        <f t="shared" si="132"/>
        <v>33</v>
      </c>
    </row>
    <row r="62" spans="1:61" ht="30" customHeight="1" x14ac:dyDescent="0.25">
      <c r="A62" s="457"/>
      <c r="B62" s="363"/>
      <c r="C62" s="455"/>
      <c r="D62" s="456"/>
      <c r="E62" s="463"/>
      <c r="F62" s="466"/>
      <c r="G62" s="468"/>
      <c r="H62" s="460" t="s">
        <v>60</v>
      </c>
      <c r="I62" s="42" t="s">
        <v>56</v>
      </c>
      <c r="J62" s="130">
        <v>0</v>
      </c>
      <c r="K62" s="130">
        <v>0</v>
      </c>
      <c r="L62" s="130">
        <v>0</v>
      </c>
      <c r="M62" s="102">
        <f t="shared" ref="M62:M63" si="145">SUM(J62:L62)</f>
        <v>0</v>
      </c>
      <c r="N62" s="131">
        <v>1</v>
      </c>
      <c r="O62" s="131">
        <v>0</v>
      </c>
      <c r="P62" s="134">
        <v>0</v>
      </c>
      <c r="Q62" s="102">
        <f t="shared" si="133"/>
        <v>1</v>
      </c>
      <c r="R62" s="131">
        <v>1</v>
      </c>
      <c r="S62" s="131">
        <v>0</v>
      </c>
      <c r="T62" s="130">
        <v>0</v>
      </c>
      <c r="U62" s="102">
        <f t="shared" si="134"/>
        <v>1</v>
      </c>
      <c r="V62" s="167"/>
      <c r="W62" s="167"/>
      <c r="X62" s="167"/>
      <c r="Y62" s="102">
        <f t="shared" si="135"/>
        <v>0</v>
      </c>
      <c r="Z62" s="167"/>
      <c r="AA62" s="167"/>
      <c r="AB62" s="167"/>
      <c r="AC62" s="102">
        <f t="shared" si="136"/>
        <v>0</v>
      </c>
      <c r="AD62" s="167"/>
      <c r="AE62" s="167"/>
      <c r="AF62" s="167"/>
      <c r="AG62" s="102">
        <f t="shared" si="137"/>
        <v>0</v>
      </c>
      <c r="AH62" s="167"/>
      <c r="AI62" s="167"/>
      <c r="AJ62" s="167"/>
      <c r="AK62" s="102">
        <f t="shared" si="138"/>
        <v>0</v>
      </c>
      <c r="AL62" s="167"/>
      <c r="AM62" s="167"/>
      <c r="AN62" s="167"/>
      <c r="AO62" s="102">
        <f t="shared" si="139"/>
        <v>0</v>
      </c>
      <c r="AP62" s="167"/>
      <c r="AQ62" s="167"/>
      <c r="AR62" s="167"/>
      <c r="AS62" s="102">
        <f t="shared" si="140"/>
        <v>0</v>
      </c>
      <c r="AT62" s="167"/>
      <c r="AU62" s="167"/>
      <c r="AV62" s="167"/>
      <c r="AW62" s="102">
        <f t="shared" si="141"/>
        <v>0</v>
      </c>
      <c r="AX62" s="167"/>
      <c r="AY62" s="167"/>
      <c r="AZ62" s="167"/>
      <c r="BA62" s="102">
        <f t="shared" si="142"/>
        <v>0</v>
      </c>
      <c r="BB62" s="283"/>
      <c r="BC62" s="283"/>
      <c r="BD62" s="283"/>
      <c r="BE62" s="170">
        <f t="shared" si="143"/>
        <v>0</v>
      </c>
      <c r="BF62" s="169">
        <f t="shared" si="144"/>
        <v>0.66666666666666663</v>
      </c>
      <c r="BG62" s="169">
        <f t="shared" si="131"/>
        <v>0</v>
      </c>
      <c r="BH62" s="169">
        <f t="shared" si="131"/>
        <v>0</v>
      </c>
      <c r="BI62" s="170">
        <f t="shared" si="132"/>
        <v>0.66666666666666663</v>
      </c>
    </row>
    <row r="63" spans="1:61" ht="30" customHeight="1" thickBot="1" x14ac:dyDescent="0.3">
      <c r="A63" s="457"/>
      <c r="B63" s="363"/>
      <c r="C63" s="455"/>
      <c r="D63" s="456"/>
      <c r="E63" s="464"/>
      <c r="F63" s="467"/>
      <c r="G63" s="469"/>
      <c r="H63" s="461"/>
      <c r="I63" s="44" t="s">
        <v>57</v>
      </c>
      <c r="J63" s="284">
        <v>0</v>
      </c>
      <c r="K63" s="284">
        <v>0</v>
      </c>
      <c r="L63" s="284">
        <v>0</v>
      </c>
      <c r="M63" s="105">
        <f t="shared" si="145"/>
        <v>0</v>
      </c>
      <c r="N63" s="132">
        <v>0</v>
      </c>
      <c r="O63" s="132">
        <v>0</v>
      </c>
      <c r="P63" s="135">
        <v>0</v>
      </c>
      <c r="Q63" s="105">
        <f t="shared" si="133"/>
        <v>0</v>
      </c>
      <c r="R63" s="132">
        <v>56</v>
      </c>
      <c r="S63" s="132">
        <v>39</v>
      </c>
      <c r="T63" s="284">
        <v>0</v>
      </c>
      <c r="U63" s="105">
        <f t="shared" si="134"/>
        <v>95</v>
      </c>
      <c r="V63" s="168"/>
      <c r="W63" s="168"/>
      <c r="X63" s="168"/>
      <c r="Y63" s="105">
        <f t="shared" si="135"/>
        <v>0</v>
      </c>
      <c r="Z63" s="168"/>
      <c r="AA63" s="168"/>
      <c r="AB63" s="168"/>
      <c r="AC63" s="105">
        <f t="shared" si="136"/>
        <v>0</v>
      </c>
      <c r="AD63" s="168"/>
      <c r="AE63" s="168"/>
      <c r="AF63" s="168"/>
      <c r="AG63" s="105">
        <f t="shared" si="137"/>
        <v>0</v>
      </c>
      <c r="AH63" s="168"/>
      <c r="AI63" s="168"/>
      <c r="AJ63" s="168"/>
      <c r="AK63" s="105">
        <f t="shared" si="138"/>
        <v>0</v>
      </c>
      <c r="AL63" s="168"/>
      <c r="AM63" s="168"/>
      <c r="AN63" s="168"/>
      <c r="AO63" s="105">
        <f t="shared" si="139"/>
        <v>0</v>
      </c>
      <c r="AP63" s="168"/>
      <c r="AQ63" s="168"/>
      <c r="AR63" s="168"/>
      <c r="AS63" s="105">
        <f t="shared" si="140"/>
        <v>0</v>
      </c>
      <c r="AT63" s="168"/>
      <c r="AU63" s="168"/>
      <c r="AV63" s="168"/>
      <c r="AW63" s="105">
        <f t="shared" si="141"/>
        <v>0</v>
      </c>
      <c r="AX63" s="168"/>
      <c r="AY63" s="168"/>
      <c r="AZ63" s="168"/>
      <c r="BA63" s="105">
        <f t="shared" si="142"/>
        <v>0</v>
      </c>
      <c r="BB63" s="285"/>
      <c r="BC63" s="285"/>
      <c r="BD63" s="285"/>
      <c r="BE63" s="175">
        <f t="shared" si="143"/>
        <v>0</v>
      </c>
      <c r="BF63" s="169">
        <f t="shared" si="144"/>
        <v>18.666666666666668</v>
      </c>
      <c r="BG63" s="169">
        <f t="shared" si="131"/>
        <v>13</v>
      </c>
      <c r="BH63" s="169">
        <f t="shared" si="131"/>
        <v>0</v>
      </c>
      <c r="BI63" s="175">
        <f t="shared" si="132"/>
        <v>31.666666666666668</v>
      </c>
    </row>
    <row r="131" spans="13:61" x14ac:dyDescent="0.25">
      <c r="M131" s="217">
        <f>SUM(M20:M21)</f>
        <v>27</v>
      </c>
      <c r="Q131" s="217">
        <f>SUM(Q20:Q21)</f>
        <v>18</v>
      </c>
      <c r="U131" s="217">
        <f>SUM(U20:U21)</f>
        <v>43</v>
      </c>
      <c r="Y131" s="217">
        <f>SUM(Y20:Y21)</f>
        <v>0</v>
      </c>
      <c r="AC131" s="217">
        <f>SUM(AC20:AC21)</f>
        <v>0</v>
      </c>
      <c r="AG131" s="217">
        <f>SUM(AG20:AG21)</f>
        <v>0</v>
      </c>
      <c r="AK131" s="217">
        <f>SUM(AK20:AK21)</f>
        <v>0</v>
      </c>
      <c r="AO131" s="217">
        <f>SUM(AO20:AO21)</f>
        <v>0</v>
      </c>
      <c r="AS131" s="217">
        <f>SUM(AS20:AS21)</f>
        <v>0</v>
      </c>
      <c r="AW131" s="217">
        <f>SUM(AW20:AW21)</f>
        <v>0</v>
      </c>
      <c r="BA131" s="217">
        <f>SUM(BA20:BA21)</f>
        <v>0</v>
      </c>
      <c r="BE131" s="217">
        <f>SUM(BE20:BE21)</f>
        <v>0</v>
      </c>
      <c r="BI131" s="217">
        <f>SUM(BI20:BI21)</f>
        <v>88</v>
      </c>
    </row>
    <row r="132" spans="13:61" x14ac:dyDescent="0.25">
      <c r="M132" s="217">
        <f>SUM(M30:M31)</f>
        <v>2</v>
      </c>
      <c r="Q132" s="217">
        <f>SUM(Q30:Q31)</f>
        <v>3</v>
      </c>
      <c r="U132" s="217">
        <f>SUM(U30:U31)</f>
        <v>10</v>
      </c>
      <c r="Y132" s="217">
        <f>SUM(Y30:Y31)</f>
        <v>0</v>
      </c>
      <c r="AC132" s="217">
        <f>SUM(AC30:AC31)</f>
        <v>0</v>
      </c>
      <c r="AG132" s="217">
        <f>SUM(AG30:AG31)</f>
        <v>0</v>
      </c>
      <c r="AK132" s="217">
        <f>SUM(AK30:AK31)</f>
        <v>0</v>
      </c>
      <c r="AO132" s="217">
        <f>SUM(AO30:AO31)</f>
        <v>0</v>
      </c>
      <c r="AS132" s="217">
        <f>SUM(AS30:AS31)</f>
        <v>0</v>
      </c>
      <c r="AW132" s="217">
        <f>SUM(AW30:AW31)</f>
        <v>0</v>
      </c>
      <c r="BA132" s="217">
        <f>SUM(BA30:BA31)</f>
        <v>0</v>
      </c>
      <c r="BE132" s="217">
        <f>SUM(BE30:BE31)</f>
        <v>0</v>
      </c>
      <c r="BI132" s="217">
        <f>SUM(BI30:BI31)</f>
        <v>15</v>
      </c>
    </row>
    <row r="133" spans="13:61" x14ac:dyDescent="0.25">
      <c r="M133" s="217">
        <f>SUM(M40:M41)</f>
        <v>131</v>
      </c>
      <c r="Q133" s="217">
        <f>SUM(Q40:Q41)</f>
        <v>106</v>
      </c>
      <c r="U133" s="217">
        <f>SUM(U40:U41)</f>
        <v>173</v>
      </c>
      <c r="Y133" s="217">
        <f>SUM(Y40:Y41)</f>
        <v>0</v>
      </c>
      <c r="AC133" s="217">
        <f>SUM(AC40:AC41)</f>
        <v>0</v>
      </c>
      <c r="AG133" s="217">
        <f>SUM(AG40:AG41)</f>
        <v>0</v>
      </c>
      <c r="AK133" s="217">
        <f>SUM(AK40:AK41)</f>
        <v>0</v>
      </c>
      <c r="AO133" s="217">
        <f>SUM(AO40:AO41)</f>
        <v>0</v>
      </c>
      <c r="AS133" s="217">
        <f>SUM(AS40:AS41)</f>
        <v>0</v>
      </c>
      <c r="AW133" s="217">
        <f>SUM(AW40:AW41)</f>
        <v>0</v>
      </c>
      <c r="BA133" s="217">
        <f>SUM(BA40:BA41)</f>
        <v>0</v>
      </c>
      <c r="BE133" s="217">
        <f>SUM(BE40:BE41)</f>
        <v>0</v>
      </c>
      <c r="BI133" s="217">
        <f>SUM(BI40:BI41)</f>
        <v>410</v>
      </c>
    </row>
    <row r="134" spans="13:61" x14ac:dyDescent="0.25">
      <c r="M134" s="217">
        <f>SUM(M60:M61)</f>
        <v>70</v>
      </c>
      <c r="Q134" s="217">
        <f>SUM(Q60:Q61)</f>
        <v>162</v>
      </c>
      <c r="U134" s="217">
        <f>SUM(U60:U61)</f>
        <v>229</v>
      </c>
      <c r="Y134" s="217">
        <f>SUM(Y60:Y61)</f>
        <v>0</v>
      </c>
      <c r="AC134" s="217">
        <f>SUM(AC60:AC61)</f>
        <v>0</v>
      </c>
      <c r="AG134" s="217">
        <f>SUM(AG60:AG61)</f>
        <v>0</v>
      </c>
      <c r="AK134" s="217">
        <f>SUM(AK60:AK61)</f>
        <v>0</v>
      </c>
      <c r="AO134" s="217">
        <f>SUM(AO60:AO61)</f>
        <v>0</v>
      </c>
      <c r="AS134" s="217">
        <f>SUM(AS60:AS61)</f>
        <v>0</v>
      </c>
      <c r="AW134" s="217">
        <f>SUM(AW60:AW61)</f>
        <v>0</v>
      </c>
      <c r="BA134" s="217">
        <f>SUM(BA60:BA61)</f>
        <v>0</v>
      </c>
      <c r="BE134" s="217">
        <f>SUM(BE60:BE61)</f>
        <v>0</v>
      </c>
      <c r="BI134" s="217">
        <f>SUM(BI60:BI61)</f>
        <v>153.66666666666666</v>
      </c>
    </row>
  </sheetData>
  <sheetProtection password="D19B" sheet="1" objects="1" scenarios="1" formatCells="0" formatColumns="0" formatRows="0"/>
  <protectedRanges>
    <protectedRange sqref="V14:X18 V20:X28 V30:X38 V40:X58 V60:X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8" priority="65" operator="notEqual">
      <formula>$M$131</formula>
    </cfRule>
  </conditionalFormatting>
  <conditionalFormatting sqref="M29">
    <cfRule type="cellIs" dxfId="97" priority="64" operator="notEqual">
      <formula>$M$132</formula>
    </cfRule>
  </conditionalFormatting>
  <conditionalFormatting sqref="M39">
    <cfRule type="cellIs" dxfId="96" priority="63" operator="notEqual">
      <formula>$M$133</formula>
    </cfRule>
  </conditionalFormatting>
  <conditionalFormatting sqref="Q19">
    <cfRule type="cellIs" dxfId="95" priority="62" operator="notEqual">
      <formula>$Q$131</formula>
    </cfRule>
  </conditionalFormatting>
  <conditionalFormatting sqref="Q29">
    <cfRule type="cellIs" dxfId="94" priority="61" operator="notEqual">
      <formula>$Q$132</formula>
    </cfRule>
  </conditionalFormatting>
  <conditionalFormatting sqref="Q39">
    <cfRule type="cellIs" dxfId="93" priority="60" operator="notEqual">
      <formula>$Q$133</formula>
    </cfRule>
  </conditionalFormatting>
  <conditionalFormatting sqref="U19">
    <cfRule type="cellIs" dxfId="92" priority="59" operator="notEqual">
      <formula>$U$131</formula>
    </cfRule>
  </conditionalFormatting>
  <conditionalFormatting sqref="U29">
    <cfRule type="cellIs" dxfId="91" priority="58" operator="notEqual">
      <formula>$U$132</formula>
    </cfRule>
  </conditionalFormatting>
  <conditionalFormatting sqref="U39">
    <cfRule type="cellIs" dxfId="90" priority="57" operator="notEqual">
      <formula>$U$133</formula>
    </cfRule>
  </conditionalFormatting>
  <conditionalFormatting sqref="Y19">
    <cfRule type="cellIs" dxfId="89" priority="56" operator="notEqual">
      <formula>$Y$131</formula>
    </cfRule>
  </conditionalFormatting>
  <conditionalFormatting sqref="Y29">
    <cfRule type="cellIs" dxfId="88" priority="55" operator="notEqual">
      <formula>$Y$132</formula>
    </cfRule>
  </conditionalFormatting>
  <conditionalFormatting sqref="Y39">
    <cfRule type="cellIs" dxfId="87" priority="54" operator="notEqual">
      <formula>$Y$133</formula>
    </cfRule>
  </conditionalFormatting>
  <conditionalFormatting sqref="AC19">
    <cfRule type="cellIs" dxfId="86" priority="53" operator="notEqual">
      <formula>$AC$131</formula>
    </cfRule>
  </conditionalFormatting>
  <conditionalFormatting sqref="AC29">
    <cfRule type="cellIs" dxfId="85" priority="52" operator="notEqual">
      <formula>$AC$132</formula>
    </cfRule>
  </conditionalFormatting>
  <conditionalFormatting sqref="AC39">
    <cfRule type="cellIs" dxfId="84" priority="51" operator="notEqual">
      <formula>$AC$133</formula>
    </cfRule>
  </conditionalFormatting>
  <conditionalFormatting sqref="AG19">
    <cfRule type="cellIs" dxfId="83" priority="50" operator="notEqual">
      <formula>$AG$131</formula>
    </cfRule>
  </conditionalFormatting>
  <conditionalFormatting sqref="AG29">
    <cfRule type="cellIs" dxfId="82" priority="49" operator="notEqual">
      <formula>$AG$132</formula>
    </cfRule>
  </conditionalFormatting>
  <conditionalFormatting sqref="AG39">
    <cfRule type="cellIs" dxfId="81" priority="48" operator="notEqual">
      <formula>$AG$133</formula>
    </cfRule>
  </conditionalFormatting>
  <conditionalFormatting sqref="AK19">
    <cfRule type="cellIs" dxfId="80" priority="47" operator="notEqual">
      <formula>$AK$131</formula>
    </cfRule>
  </conditionalFormatting>
  <conditionalFormatting sqref="AK29">
    <cfRule type="cellIs" dxfId="79" priority="46" operator="notEqual">
      <formula>$AK$132</formula>
    </cfRule>
  </conditionalFormatting>
  <conditionalFormatting sqref="AK39">
    <cfRule type="cellIs" dxfId="78" priority="45" operator="notEqual">
      <formula>$AK$133</formula>
    </cfRule>
  </conditionalFormatting>
  <conditionalFormatting sqref="AO19">
    <cfRule type="cellIs" dxfId="77" priority="44" operator="notEqual">
      <formula>$AO$131</formula>
    </cfRule>
  </conditionalFormatting>
  <conditionalFormatting sqref="AO29">
    <cfRule type="cellIs" dxfId="76" priority="43" operator="notEqual">
      <formula>$AO$132</formula>
    </cfRule>
  </conditionalFormatting>
  <conditionalFormatting sqref="AO39">
    <cfRule type="cellIs" dxfId="75" priority="42" operator="notEqual">
      <formula>$AO$133</formula>
    </cfRule>
  </conditionalFormatting>
  <conditionalFormatting sqref="AS19">
    <cfRule type="cellIs" dxfId="74" priority="41" operator="notEqual">
      <formula>$AS$131</formula>
    </cfRule>
  </conditionalFormatting>
  <conditionalFormatting sqref="AS29">
    <cfRule type="cellIs" dxfId="73" priority="40" operator="notEqual">
      <formula>$AS$132</formula>
    </cfRule>
  </conditionalFormatting>
  <conditionalFormatting sqref="AS39">
    <cfRule type="cellIs" dxfId="72" priority="39" operator="notEqual">
      <formula>$AS$133</formula>
    </cfRule>
  </conditionalFormatting>
  <conditionalFormatting sqref="AW19">
    <cfRule type="cellIs" dxfId="71" priority="38" operator="notEqual">
      <formula>$AW$131</formula>
    </cfRule>
  </conditionalFormatting>
  <conditionalFormatting sqref="AW29">
    <cfRule type="cellIs" dxfId="70" priority="37" operator="notEqual">
      <formula>$AW$132</formula>
    </cfRule>
  </conditionalFormatting>
  <conditionalFormatting sqref="AW39">
    <cfRule type="cellIs" dxfId="69" priority="36" operator="notEqual">
      <formula>$AW$133</formula>
    </cfRule>
  </conditionalFormatting>
  <conditionalFormatting sqref="BA19">
    <cfRule type="cellIs" dxfId="68" priority="35" operator="notEqual">
      <formula>$BA$131</formula>
    </cfRule>
  </conditionalFormatting>
  <conditionalFormatting sqref="BA29">
    <cfRule type="cellIs" dxfId="67" priority="34" operator="notEqual">
      <formula>$BA$132</formula>
    </cfRule>
  </conditionalFormatting>
  <conditionalFormatting sqref="BA39">
    <cfRule type="cellIs" dxfId="66" priority="33" operator="notEqual">
      <formula>$BA$133</formula>
    </cfRule>
  </conditionalFormatting>
  <conditionalFormatting sqref="BE19">
    <cfRule type="cellIs" dxfId="65" priority="32" operator="notEqual">
      <formula>$BE$131</formula>
    </cfRule>
  </conditionalFormatting>
  <conditionalFormatting sqref="BE29">
    <cfRule type="cellIs" dxfId="64" priority="31" operator="notEqual">
      <formula>$BE$132</formula>
    </cfRule>
  </conditionalFormatting>
  <conditionalFormatting sqref="BE39">
    <cfRule type="cellIs" dxfId="63" priority="30" operator="notEqual">
      <formula>$BE$133</formula>
    </cfRule>
  </conditionalFormatting>
  <conditionalFormatting sqref="BI19">
    <cfRule type="cellIs" dxfId="62" priority="29" operator="notEqual">
      <formula>$BI$131</formula>
    </cfRule>
  </conditionalFormatting>
  <conditionalFormatting sqref="BI29">
    <cfRule type="cellIs" dxfId="61" priority="28" operator="notEqual">
      <formula>$BI$132</formula>
    </cfRule>
  </conditionalFormatting>
  <conditionalFormatting sqref="BI39">
    <cfRule type="cellIs" dxfId="60" priority="27" operator="notEqual">
      <formula>$BI$133</formula>
    </cfRule>
  </conditionalFormatting>
  <conditionalFormatting sqref="M59">
    <cfRule type="cellIs" dxfId="59" priority="13" operator="notEqual">
      <formula>$M$134</formula>
    </cfRule>
  </conditionalFormatting>
  <conditionalFormatting sqref="Q59">
    <cfRule type="cellIs" dxfId="58" priority="12" operator="notEqual">
      <formula>$Q$134</formula>
    </cfRule>
  </conditionalFormatting>
  <conditionalFormatting sqref="U59">
    <cfRule type="cellIs" dxfId="57" priority="11" operator="notEqual">
      <formula>$U$134</formula>
    </cfRule>
  </conditionalFormatting>
  <conditionalFormatting sqref="Y59">
    <cfRule type="cellIs" dxfId="56" priority="10" operator="notEqual">
      <formula>$Y$134</formula>
    </cfRule>
  </conditionalFormatting>
  <conditionalFormatting sqref="AC59">
    <cfRule type="cellIs" dxfId="55" priority="9" operator="notEqual">
      <formula>$AC$134</formula>
    </cfRule>
  </conditionalFormatting>
  <conditionalFormatting sqref="AG59">
    <cfRule type="cellIs" dxfId="54" priority="8" operator="notEqual">
      <formula>$AG$134</formula>
    </cfRule>
  </conditionalFormatting>
  <conditionalFormatting sqref="AK59">
    <cfRule type="cellIs" dxfId="53" priority="7" operator="notEqual">
      <formula>$AK$134</formula>
    </cfRule>
  </conditionalFormatting>
  <conditionalFormatting sqref="AO59">
    <cfRule type="cellIs" dxfId="52" priority="6" operator="notEqual">
      <formula>$AO$134</formula>
    </cfRule>
  </conditionalFormatting>
  <conditionalFormatting sqref="AS59">
    <cfRule type="cellIs" dxfId="51" priority="5" operator="notEqual">
      <formula>$AS$134</formula>
    </cfRule>
  </conditionalFormatting>
  <conditionalFormatting sqref="AW59">
    <cfRule type="cellIs" dxfId="50" priority="4" operator="notEqual">
      <formula>$AW$134</formula>
    </cfRule>
  </conditionalFormatting>
  <conditionalFormatting sqref="BA59">
    <cfRule type="cellIs" dxfId="49" priority="3" operator="notEqual">
      <formula>$BA$134</formula>
    </cfRule>
  </conditionalFormatting>
  <conditionalFormatting sqref="BE59">
    <cfRule type="cellIs" dxfId="48" priority="2" operator="notEqual">
      <formula>$BE$134</formula>
    </cfRule>
  </conditionalFormatting>
  <conditionalFormatting sqref="BI59">
    <cfRule type="cellIs" dxfId="47" priority="1" operator="notEqual">
      <formula>$BI$134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Gabriel Gorocica</cp:lastModifiedBy>
  <cp:lastPrinted>2021-07-08T15:12:20Z</cp:lastPrinted>
  <dcterms:created xsi:type="dcterms:W3CDTF">2019-04-01T20:34:47Z</dcterms:created>
  <dcterms:modified xsi:type="dcterms:W3CDTF">2022-04-22T16:58:17Z</dcterms:modified>
</cp:coreProperties>
</file>