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drawings/drawing17.xml" ContentType="application/vnd.openxmlformats-officedocument.drawing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ose.lopezv\Documents\INDICADORES\"/>
    </mc:Choice>
  </mc:AlternateContent>
  <bookViews>
    <workbookView xWindow="0" yWindow="0" windowWidth="19200" windowHeight="11595" tabRatio="783" firstSheet="12" activeTab="14"/>
  </bookViews>
  <sheets>
    <sheet name="BORDAMOS" sheetId="20" r:id="rId1"/>
    <sheet name="GRÁFICAS BORDAMOS" sheetId="35" r:id="rId2"/>
    <sheet name="CENDIS" sheetId="22" r:id="rId3"/>
    <sheet name="GRÁFICAS CENDIS" sheetId="29" r:id="rId4"/>
    <sheet name="DISCAPACIDAD" sheetId="14" r:id="rId5"/>
    <sheet name="GRÁFICAS DISCAPACIDAD" sheetId="30" r:id="rId6"/>
    <sheet name="JURÍDICO" sheetId="23" r:id="rId7"/>
    <sheet name="GRÁFICAS JURÍDICO" sheetId="31" r:id="rId8"/>
    <sheet name="NUTRICIÓN" sheetId="24" r:id="rId9"/>
    <sheet name="GRÁFICAS NUTRICIÓN" sheetId="32" r:id="rId10"/>
    <sheet name="PSICOLOGÍA" sheetId="26" r:id="rId11"/>
    <sheet name="GRÁFICAS PSICOLOGÍA" sheetId="33" r:id="rId12"/>
    <sheet name="TRABAJO SOCIAL" sheetId="27" r:id="rId13"/>
    <sheet name="GRÁFICAS TRABAJO SOCIAL" sheetId="34" r:id="rId14"/>
    <sheet name="PERSONAS MAYORES" sheetId="28" r:id="rId15"/>
    <sheet name="GRÁFICAS PERSONAS MAYORES" sheetId="39" r:id="rId16"/>
    <sheet name="TOTALES" sheetId="41" r:id="rId17"/>
  </sheets>
  <externalReferences>
    <externalReference r:id="rId18"/>
  </externalReferenc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D39" i="26" l="1"/>
  <c r="BC39" i="26"/>
  <c r="BB39" i="26"/>
  <c r="BD29" i="26"/>
  <c r="BC29" i="26"/>
  <c r="BB29" i="26"/>
  <c r="AZ39" i="26" l="1"/>
  <c r="AY39" i="26"/>
  <c r="AX39" i="26"/>
  <c r="AZ29" i="26"/>
  <c r="AY29" i="26"/>
  <c r="AX29" i="26"/>
  <c r="AV39" i="26" l="1"/>
  <c r="AU39" i="26"/>
  <c r="AT39" i="26"/>
  <c r="AV29" i="26"/>
  <c r="AU29" i="26"/>
  <c r="AT29" i="26"/>
  <c r="AS50" i="23" l="1"/>
  <c r="BF20" i="28" l="1"/>
  <c r="BF21" i="28"/>
  <c r="BF14" i="28"/>
  <c r="BG14" i="28"/>
  <c r="BH14" i="28"/>
  <c r="BG15" i="28"/>
  <c r="BH15" i="28"/>
  <c r="BF16" i="28"/>
  <c r="BG16" i="28"/>
  <c r="BH16" i="28"/>
  <c r="BF17" i="28"/>
  <c r="BG17" i="28"/>
  <c r="BH17" i="28"/>
  <c r="BF18" i="28"/>
  <c r="BG18" i="28"/>
  <c r="BH18" i="28"/>
  <c r="BG20" i="28"/>
  <c r="BH20" i="28"/>
  <c r="BG21" i="28"/>
  <c r="BH21" i="28"/>
  <c r="BF22" i="28"/>
  <c r="BG22" i="28"/>
  <c r="BH22" i="28"/>
  <c r="BF23" i="28"/>
  <c r="BG23" i="28"/>
  <c r="BH23" i="28"/>
  <c r="BH19" i="28" l="1"/>
  <c r="BG19" i="28"/>
  <c r="BF19" i="28"/>
  <c r="BH33" i="28" l="1"/>
  <c r="BG33" i="28"/>
  <c r="BF33" i="28"/>
  <c r="BH32" i="28"/>
  <c r="BG32" i="28"/>
  <c r="BF32" i="28"/>
  <c r="BH31" i="28"/>
  <c r="BG31" i="28"/>
  <c r="BF31" i="28"/>
  <c r="BH30" i="28"/>
  <c r="BG30" i="28"/>
  <c r="BF30" i="28"/>
  <c r="BF26" i="28"/>
  <c r="BG26" i="28"/>
  <c r="BH26" i="28"/>
  <c r="BF27" i="28"/>
  <c r="BG27" i="28"/>
  <c r="BH27" i="28"/>
  <c r="BF28" i="28"/>
  <c r="BG28" i="28"/>
  <c r="BH28" i="28"/>
  <c r="BG25" i="28"/>
  <c r="BH25" i="28"/>
  <c r="BF25" i="28"/>
  <c r="BG24" i="28"/>
  <c r="BH24" i="28"/>
  <c r="BF24" i="28"/>
  <c r="BH63" i="26"/>
  <c r="BG63" i="26"/>
  <c r="BF63" i="26"/>
  <c r="BH62" i="26"/>
  <c r="BG62" i="26"/>
  <c r="BF62" i="26"/>
  <c r="BH61" i="26"/>
  <c r="BG61" i="26"/>
  <c r="BF61" i="26"/>
  <c r="BH60" i="26"/>
  <c r="BG60" i="26"/>
  <c r="BF60" i="26"/>
  <c r="BF56" i="26"/>
  <c r="BG56" i="26"/>
  <c r="BH56" i="26"/>
  <c r="BF57" i="26"/>
  <c r="BG57" i="26"/>
  <c r="BH57" i="26"/>
  <c r="BF58" i="26"/>
  <c r="BG58" i="26"/>
  <c r="BH58" i="26"/>
  <c r="BG55" i="26"/>
  <c r="BH55" i="26"/>
  <c r="BF55" i="26"/>
  <c r="BG54" i="26"/>
  <c r="BH54" i="26"/>
  <c r="BF54" i="26"/>
  <c r="BH23" i="26"/>
  <c r="BG23" i="26"/>
  <c r="BF23" i="26"/>
  <c r="BH22" i="26"/>
  <c r="BG22" i="26"/>
  <c r="BF22" i="26"/>
  <c r="BH21" i="26"/>
  <c r="BG21" i="26"/>
  <c r="BF21" i="26"/>
  <c r="BH20" i="26"/>
  <c r="BG20" i="26"/>
  <c r="BF20" i="26"/>
  <c r="BF16" i="26"/>
  <c r="BG16" i="26"/>
  <c r="BH16" i="26"/>
  <c r="BF17" i="26"/>
  <c r="BG17" i="26"/>
  <c r="BH17" i="26"/>
  <c r="BF18" i="26"/>
  <c r="BG18" i="26"/>
  <c r="BH18" i="26"/>
  <c r="BG15" i="26"/>
  <c r="BH15" i="26"/>
  <c r="BF15" i="26"/>
  <c r="BG14" i="26"/>
  <c r="BH14" i="26"/>
  <c r="BF14" i="26"/>
  <c r="BH73" i="24"/>
  <c r="BG73" i="24"/>
  <c r="BF73" i="24"/>
  <c r="BH72" i="24"/>
  <c r="BG72" i="24"/>
  <c r="BF72" i="24"/>
  <c r="BH71" i="24"/>
  <c r="BG71" i="24"/>
  <c r="BF71" i="24"/>
  <c r="BH70" i="24"/>
  <c r="BG70" i="24"/>
  <c r="BF70" i="24"/>
  <c r="BF66" i="24"/>
  <c r="BG66" i="24"/>
  <c r="BH66" i="24"/>
  <c r="BF67" i="24"/>
  <c r="BG67" i="24"/>
  <c r="BH67" i="24"/>
  <c r="BF68" i="24"/>
  <c r="BG68" i="24"/>
  <c r="BH68" i="24"/>
  <c r="BG65" i="24"/>
  <c r="BH65" i="24"/>
  <c r="BF65" i="24"/>
  <c r="BG64" i="24"/>
  <c r="BG69" i="24" s="1"/>
  <c r="BH64" i="24"/>
  <c r="BF64" i="24"/>
  <c r="BH43" i="24"/>
  <c r="BG43" i="24"/>
  <c r="BF43" i="24"/>
  <c r="BH42" i="24"/>
  <c r="BG42" i="24"/>
  <c r="BF42" i="24"/>
  <c r="BH41" i="24"/>
  <c r="BG41" i="24"/>
  <c r="BF41" i="24"/>
  <c r="BH40" i="24"/>
  <c r="BG40" i="24"/>
  <c r="BF40" i="24"/>
  <c r="BF36" i="24"/>
  <c r="BG36" i="24"/>
  <c r="BH36" i="24"/>
  <c r="BF37" i="24"/>
  <c r="BG37" i="24"/>
  <c r="BH37" i="24"/>
  <c r="BF38" i="24"/>
  <c r="BG38" i="24"/>
  <c r="BH38" i="24"/>
  <c r="BG35" i="24"/>
  <c r="BH35" i="24"/>
  <c r="BF35" i="24"/>
  <c r="BG34" i="24"/>
  <c r="BH34" i="24"/>
  <c r="BF34" i="24"/>
  <c r="BF21" i="24"/>
  <c r="BG21" i="24"/>
  <c r="BH21" i="24"/>
  <c r="BF22" i="24"/>
  <c r="BG22" i="24"/>
  <c r="BH22" i="24"/>
  <c r="BF23" i="24"/>
  <c r="BG23" i="24"/>
  <c r="BH23" i="24"/>
  <c r="BG20" i="24"/>
  <c r="BH20" i="24"/>
  <c r="BF20" i="24"/>
  <c r="BF16" i="24"/>
  <c r="BG16" i="24"/>
  <c r="BH16" i="24"/>
  <c r="BF17" i="24"/>
  <c r="BG17" i="24"/>
  <c r="BH17" i="24"/>
  <c r="BF18" i="24"/>
  <c r="BG18" i="24"/>
  <c r="BH18" i="24"/>
  <c r="BG15" i="24"/>
  <c r="BH15" i="24"/>
  <c r="BF15" i="24"/>
  <c r="BG14" i="24"/>
  <c r="BH14" i="24"/>
  <c r="BF14" i="24"/>
  <c r="BH53" i="23"/>
  <c r="BG53" i="23"/>
  <c r="BF53" i="23"/>
  <c r="BH52" i="23"/>
  <c r="BG52" i="23"/>
  <c r="BF52" i="23"/>
  <c r="BH51" i="23"/>
  <c r="BG51" i="23"/>
  <c r="BF51" i="23"/>
  <c r="BH50" i="23"/>
  <c r="BG50" i="23"/>
  <c r="BF50" i="23"/>
  <c r="BH48" i="23"/>
  <c r="BG48" i="23"/>
  <c r="BF48" i="23"/>
  <c r="BH47" i="23"/>
  <c r="BG47" i="23"/>
  <c r="BF47" i="23"/>
  <c r="BH46" i="23"/>
  <c r="BG46" i="23"/>
  <c r="BF46" i="23"/>
  <c r="BH45" i="23"/>
  <c r="BG45" i="23"/>
  <c r="BF45" i="23"/>
  <c r="BH44" i="23"/>
  <c r="BG44" i="23"/>
  <c r="BF44" i="23"/>
  <c r="BF42" i="23"/>
  <c r="BF43" i="23"/>
  <c r="BG42" i="23"/>
  <c r="BG43" i="23"/>
  <c r="BH41" i="23"/>
  <c r="BH42" i="23"/>
  <c r="BH43" i="23"/>
  <c r="BH40" i="23"/>
  <c r="BG41" i="23"/>
  <c r="BF41" i="23"/>
  <c r="BG40" i="23"/>
  <c r="BF40" i="23"/>
  <c r="BF35" i="23"/>
  <c r="BG35" i="23"/>
  <c r="BH35" i="23"/>
  <c r="BF36" i="23"/>
  <c r="BG36" i="23"/>
  <c r="BH36" i="23"/>
  <c r="BF37" i="23"/>
  <c r="BG37" i="23"/>
  <c r="BH37" i="23"/>
  <c r="BF38" i="23"/>
  <c r="BG38" i="23"/>
  <c r="BH38" i="23"/>
  <c r="BG34" i="23"/>
  <c r="BH34" i="23"/>
  <c r="BF34" i="23"/>
  <c r="Y20" i="22"/>
  <c r="BG20" i="20"/>
  <c r="D11" i="41" s="1"/>
  <c r="BH20" i="20"/>
  <c r="E11" i="41" s="1"/>
  <c r="BG21" i="20"/>
  <c r="D12" i="41" s="1"/>
  <c r="BH21" i="20"/>
  <c r="E12" i="41" s="1"/>
  <c r="BG22" i="20"/>
  <c r="D13" i="41" s="1"/>
  <c r="BH22" i="20"/>
  <c r="E13" i="41" s="1"/>
  <c r="BG23" i="20"/>
  <c r="D14" i="41" s="1"/>
  <c r="BH23" i="20"/>
  <c r="E14" i="41" s="1"/>
  <c r="BF21" i="20"/>
  <c r="C12" i="41" s="1"/>
  <c r="BF22" i="20"/>
  <c r="C13" i="41" s="1"/>
  <c r="BF23" i="20"/>
  <c r="C14" i="41" s="1"/>
  <c r="BF20" i="20"/>
  <c r="C11" i="41" s="1"/>
  <c r="BH15" i="20"/>
  <c r="E6" i="41" s="1"/>
  <c r="BH16" i="20"/>
  <c r="E7" i="41" s="1"/>
  <c r="BH17" i="20"/>
  <c r="E8" i="41" s="1"/>
  <c r="BH18" i="20"/>
  <c r="E9" i="41" s="1"/>
  <c r="BG15" i="20"/>
  <c r="D6" i="41" s="1"/>
  <c r="BG16" i="20"/>
  <c r="D7" i="41" s="1"/>
  <c r="BG17" i="20"/>
  <c r="D8" i="41" s="1"/>
  <c r="BG18" i="20"/>
  <c r="D9" i="41" s="1"/>
  <c r="BG14" i="20"/>
  <c r="BH14" i="20"/>
  <c r="BF14" i="20"/>
  <c r="BF15" i="20"/>
  <c r="C6" i="41" s="1"/>
  <c r="BF17" i="20"/>
  <c r="C8" i="41" s="1"/>
  <c r="BF18" i="20"/>
  <c r="C9" i="41" s="1"/>
  <c r="BF16" i="20"/>
  <c r="C7" i="41" s="1"/>
  <c r="BF39" i="23" l="1"/>
  <c r="BG49" i="23"/>
  <c r="BF69" i="24"/>
  <c r="BG59" i="26"/>
  <c r="BH49" i="23"/>
  <c r="BF49" i="23"/>
  <c r="BH39" i="23"/>
  <c r="BG39" i="23"/>
  <c r="BG29" i="28"/>
  <c r="BH29" i="28"/>
  <c r="BF29" i="28"/>
  <c r="BH69" i="24"/>
  <c r="BF39" i="24"/>
  <c r="BH39" i="24"/>
  <c r="BG39" i="24"/>
  <c r="BF19" i="24"/>
  <c r="BG19" i="24"/>
  <c r="BH19" i="24"/>
  <c r="BF59" i="26"/>
  <c r="BH59" i="26"/>
  <c r="BG19" i="26"/>
  <c r="BH19" i="26"/>
  <c r="BF19" i="26"/>
  <c r="C5" i="41"/>
  <c r="BF19" i="20"/>
  <c r="C10" i="41" s="1"/>
  <c r="BH19" i="20"/>
  <c r="E10" i="41" s="1"/>
  <c r="E5" i="41"/>
  <c r="D5" i="41"/>
  <c r="BG19" i="20"/>
  <c r="D10" i="41" s="1"/>
  <c r="AR43" i="27"/>
  <c r="AQ43" i="27"/>
  <c r="AP43" i="27"/>
  <c r="AR42" i="27"/>
  <c r="AQ42" i="27"/>
  <c r="AP42" i="27"/>
  <c r="AR41" i="27"/>
  <c r="AQ41" i="27"/>
  <c r="AP41" i="27"/>
  <c r="AR40" i="27"/>
  <c r="AQ40" i="27"/>
  <c r="AP40" i="27"/>
  <c r="AR38" i="27"/>
  <c r="AQ38" i="27"/>
  <c r="AP38" i="27"/>
  <c r="AR37" i="27"/>
  <c r="AQ37" i="27"/>
  <c r="AP37" i="27"/>
  <c r="AR36" i="27"/>
  <c r="AQ36" i="27"/>
  <c r="AP36" i="27"/>
  <c r="AR35" i="27"/>
  <c r="AQ35" i="27"/>
  <c r="AP35" i="27"/>
  <c r="AR34" i="27"/>
  <c r="AQ34" i="27"/>
  <c r="AP34" i="27"/>
  <c r="AQ33" i="27"/>
  <c r="AP33" i="27"/>
  <c r="AQ32" i="27"/>
  <c r="AP32" i="27"/>
  <c r="AQ31" i="27"/>
  <c r="AP31" i="27"/>
  <c r="AQ30" i="27"/>
  <c r="AP30" i="27"/>
  <c r="AR39" i="26" l="1"/>
  <c r="AQ39" i="26"/>
  <c r="AP39" i="26"/>
  <c r="AR29" i="26"/>
  <c r="AQ29" i="26"/>
  <c r="AP29" i="26"/>
  <c r="C130" i="39" l="1"/>
  <c r="J115" i="39"/>
  <c r="C58" i="39"/>
  <c r="K42" i="39"/>
  <c r="BF14" i="22" l="1"/>
  <c r="BH63" i="14" l="1"/>
  <c r="BG63" i="14"/>
  <c r="BF63" i="14"/>
  <c r="J416" i="30" s="1"/>
  <c r="BH62" i="14"/>
  <c r="BG62" i="14"/>
  <c r="BF62" i="14"/>
  <c r="BH61" i="14"/>
  <c r="BG61" i="14"/>
  <c r="BF61" i="14"/>
  <c r="BH60" i="14"/>
  <c r="BG60" i="14"/>
  <c r="BF60" i="14"/>
  <c r="BH58" i="14"/>
  <c r="BG58" i="14"/>
  <c r="BF58" i="14"/>
  <c r="BH57" i="14"/>
  <c r="BG57" i="14"/>
  <c r="BF57" i="14"/>
  <c r="BH56" i="14"/>
  <c r="BG56" i="14"/>
  <c r="BF56" i="14"/>
  <c r="BH55" i="14"/>
  <c r="BG55" i="14"/>
  <c r="BF55" i="14"/>
  <c r="BH54" i="14"/>
  <c r="BG54" i="14"/>
  <c r="BF54" i="14"/>
  <c r="BH53" i="14"/>
  <c r="BG53" i="14"/>
  <c r="BF53" i="14"/>
  <c r="BH52" i="14"/>
  <c r="BG52" i="14"/>
  <c r="BF52" i="14"/>
  <c r="BH51" i="14"/>
  <c r="BG51" i="14"/>
  <c r="BF51" i="14"/>
  <c r="BH50" i="14"/>
  <c r="BG50" i="14"/>
  <c r="BF50" i="14"/>
  <c r="BH48" i="14"/>
  <c r="BG48" i="14"/>
  <c r="BF48" i="14"/>
  <c r="BH47" i="14"/>
  <c r="BG47" i="14"/>
  <c r="BF47" i="14"/>
  <c r="BH46" i="14"/>
  <c r="BG46" i="14"/>
  <c r="BF46" i="14"/>
  <c r="BH45" i="14"/>
  <c r="BG45" i="14"/>
  <c r="BF45" i="14"/>
  <c r="BH44" i="14"/>
  <c r="BH49" i="14" s="1"/>
  <c r="BG44" i="14"/>
  <c r="BF44" i="14"/>
  <c r="BH23" i="14"/>
  <c r="BG23" i="14"/>
  <c r="BF23" i="14"/>
  <c r="BH22" i="14"/>
  <c r="BG22" i="14"/>
  <c r="BF22" i="14"/>
  <c r="BH21" i="14"/>
  <c r="BG21" i="14"/>
  <c r="BF21" i="14"/>
  <c r="BH20" i="14"/>
  <c r="BG20" i="14"/>
  <c r="BF20" i="14"/>
  <c r="BH18" i="14"/>
  <c r="BG18" i="14"/>
  <c r="BF18" i="14"/>
  <c r="BH17" i="14"/>
  <c r="BG17" i="14"/>
  <c r="BF17" i="14"/>
  <c r="BH16" i="14"/>
  <c r="BG16" i="14"/>
  <c r="BF16" i="14"/>
  <c r="BH15" i="14"/>
  <c r="BG15" i="14"/>
  <c r="BF15" i="14"/>
  <c r="BH14" i="14"/>
  <c r="BG14" i="14"/>
  <c r="BF14" i="14"/>
  <c r="BG24" i="14"/>
  <c r="BH24" i="14"/>
  <c r="BG25" i="14"/>
  <c r="BH25" i="14"/>
  <c r="BG26" i="14"/>
  <c r="BH26" i="14"/>
  <c r="BG27" i="14"/>
  <c r="BH27" i="14"/>
  <c r="BG28" i="14"/>
  <c r="BH28" i="14"/>
  <c r="BF25" i="14"/>
  <c r="BF26" i="14"/>
  <c r="BF27" i="14"/>
  <c r="BF28" i="14"/>
  <c r="BF24" i="14"/>
  <c r="BF29" i="14" s="1"/>
  <c r="BG30" i="14"/>
  <c r="BH30" i="14"/>
  <c r="BG31" i="14"/>
  <c r="BH31" i="14"/>
  <c r="BG32" i="14"/>
  <c r="BH32" i="14"/>
  <c r="BF31" i="14"/>
  <c r="BF32" i="14"/>
  <c r="I132" i="30" s="1"/>
  <c r="BF30" i="14"/>
  <c r="BG33" i="14"/>
  <c r="BH33" i="14"/>
  <c r="BF33" i="14"/>
  <c r="B149" i="30" s="1"/>
  <c r="BF59" i="14" l="1"/>
  <c r="BG59" i="14"/>
  <c r="BH59" i="14"/>
  <c r="BF49" i="14"/>
  <c r="BG49" i="14"/>
  <c r="BH29" i="14"/>
  <c r="J40" i="30"/>
  <c r="BG29" i="14"/>
  <c r="C414" i="30"/>
  <c r="BI62" i="14"/>
  <c r="BI51" i="14"/>
  <c r="BI55" i="14"/>
  <c r="C325" i="30"/>
  <c r="J308" i="30"/>
  <c r="BI53" i="14"/>
  <c r="BI57" i="14"/>
  <c r="BI46" i="14"/>
  <c r="BI48" i="14"/>
  <c r="J41" i="30"/>
  <c r="BF19" i="14"/>
  <c r="BG19" i="14"/>
  <c r="BI60" i="14"/>
  <c r="BH19" i="14"/>
  <c r="BI45" i="14"/>
  <c r="BI47" i="14"/>
  <c r="BI50" i="14"/>
  <c r="BI135" i="14" s="1"/>
  <c r="BI52" i="14"/>
  <c r="BI56" i="14"/>
  <c r="BI58" i="14"/>
  <c r="BI61" i="14"/>
  <c r="BI63" i="14"/>
  <c r="BI44" i="14"/>
  <c r="BI54" i="14"/>
  <c r="BF23" i="22"/>
  <c r="BG30" i="22"/>
  <c r="BH30" i="22"/>
  <c r="BG31" i="22"/>
  <c r="BH31" i="22"/>
  <c r="BG32" i="22"/>
  <c r="BH32" i="22"/>
  <c r="BG33" i="22"/>
  <c r="BH33" i="22"/>
  <c r="BF31" i="22"/>
  <c r="BF32" i="22"/>
  <c r="BF33" i="22"/>
  <c r="BF30" i="22"/>
  <c r="BG14" i="22"/>
  <c r="BH14" i="22"/>
  <c r="BI14" i="22" s="1"/>
  <c r="BG15" i="22"/>
  <c r="BH15" i="22"/>
  <c r="BG16" i="22"/>
  <c r="BH16" i="22"/>
  <c r="BG17" i="22"/>
  <c r="BH17" i="22"/>
  <c r="BF15" i="22"/>
  <c r="BF16" i="22"/>
  <c r="BF17" i="22"/>
  <c r="BG18" i="22"/>
  <c r="BH18" i="22"/>
  <c r="BF18" i="22"/>
  <c r="BF20" i="22"/>
  <c r="C25" i="41" s="1"/>
  <c r="BG20" i="22"/>
  <c r="D25" i="41" s="1"/>
  <c r="BH20" i="22"/>
  <c r="BF21" i="22"/>
  <c r="C26" i="41" s="1"/>
  <c r="BG21" i="22"/>
  <c r="D26" i="41" s="1"/>
  <c r="BH21" i="22"/>
  <c r="E26" i="41" s="1"/>
  <c r="BF22" i="22"/>
  <c r="BG22" i="22"/>
  <c r="D27" i="41" s="1"/>
  <c r="BH22" i="22"/>
  <c r="BG23" i="22"/>
  <c r="D28" i="41" s="1"/>
  <c r="BH23" i="22"/>
  <c r="E28" i="41" s="1"/>
  <c r="BF24" i="22"/>
  <c r="BG24" i="22"/>
  <c r="BH24" i="22"/>
  <c r="BG26" i="22"/>
  <c r="BH26" i="22"/>
  <c r="BG27" i="22"/>
  <c r="BH27" i="22"/>
  <c r="BG28" i="22"/>
  <c r="BH28" i="22"/>
  <c r="BG25" i="22"/>
  <c r="BH25" i="22"/>
  <c r="BF26" i="22"/>
  <c r="BF27" i="22"/>
  <c r="BF28" i="22"/>
  <c r="BF25" i="22"/>
  <c r="BF34" i="14"/>
  <c r="BG34" i="14"/>
  <c r="BH34" i="14"/>
  <c r="E33" i="41" s="1"/>
  <c r="BF35" i="14"/>
  <c r="C34" i="41" s="1"/>
  <c r="BG35" i="14"/>
  <c r="D34" i="41" s="1"/>
  <c r="BH35" i="14"/>
  <c r="E34" i="41" s="1"/>
  <c r="BF36" i="14"/>
  <c r="C35" i="41" s="1"/>
  <c r="BG36" i="14"/>
  <c r="D35" i="41" s="1"/>
  <c r="BH36" i="14"/>
  <c r="E35" i="41" s="1"/>
  <c r="BF37" i="14"/>
  <c r="C36" i="41" s="1"/>
  <c r="BG37" i="14"/>
  <c r="D36" i="41" s="1"/>
  <c r="BH37" i="14"/>
  <c r="E36" i="41" s="1"/>
  <c r="BF38" i="14"/>
  <c r="C37" i="41" s="1"/>
  <c r="BG38" i="14"/>
  <c r="D37" i="41" s="1"/>
  <c r="BH38" i="14"/>
  <c r="E37" i="41" s="1"/>
  <c r="BF40" i="14"/>
  <c r="C39" i="41" s="1"/>
  <c r="BG40" i="14"/>
  <c r="D39" i="41" s="1"/>
  <c r="BH40" i="14"/>
  <c r="E39" i="41" s="1"/>
  <c r="BF41" i="14"/>
  <c r="C40" i="41" s="1"/>
  <c r="BG41" i="14"/>
  <c r="D40" i="41" s="1"/>
  <c r="BH41" i="14"/>
  <c r="E40" i="41" s="1"/>
  <c r="BF42" i="14"/>
  <c r="BG42" i="14"/>
  <c r="D41" i="41" s="1"/>
  <c r="BH42" i="14"/>
  <c r="E41" i="41" s="1"/>
  <c r="BF43" i="14"/>
  <c r="C42" i="41" s="1"/>
  <c r="BG43" i="14"/>
  <c r="D42" i="41" s="1"/>
  <c r="BH43" i="14"/>
  <c r="E42" i="41" s="1"/>
  <c r="BI35" i="23"/>
  <c r="J219" i="31"/>
  <c r="BI34" i="24"/>
  <c r="BI35" i="24"/>
  <c r="J219" i="32"/>
  <c r="BF44" i="24"/>
  <c r="BG44" i="24"/>
  <c r="BH44" i="24"/>
  <c r="BF45" i="24"/>
  <c r="BG45" i="24"/>
  <c r="BH45" i="24"/>
  <c r="BF46" i="24"/>
  <c r="BG46" i="24"/>
  <c r="BH46" i="24"/>
  <c r="BF47" i="24"/>
  <c r="BG47" i="24"/>
  <c r="BH47" i="24"/>
  <c r="BF48" i="24"/>
  <c r="BG48" i="24"/>
  <c r="BH48" i="24"/>
  <c r="BF50" i="24"/>
  <c r="BG50" i="24"/>
  <c r="BH50" i="24"/>
  <c r="BF51" i="24"/>
  <c r="BG51" i="24"/>
  <c r="BH51" i="24"/>
  <c r="BF52" i="24"/>
  <c r="BG52" i="24"/>
  <c r="BH52" i="24"/>
  <c r="BF53" i="24"/>
  <c r="BG53" i="24"/>
  <c r="BH53" i="24"/>
  <c r="BF54" i="24"/>
  <c r="BG54" i="24"/>
  <c r="BH54" i="24"/>
  <c r="BF55" i="24"/>
  <c r="BG55" i="24"/>
  <c r="BH55" i="24"/>
  <c r="BF56" i="24"/>
  <c r="BG56" i="24"/>
  <c r="BH56" i="24"/>
  <c r="BF57" i="24"/>
  <c r="BG57" i="24"/>
  <c r="BH57" i="24"/>
  <c r="BF58" i="24"/>
  <c r="BG58" i="24"/>
  <c r="BH58" i="24"/>
  <c r="BF60" i="24"/>
  <c r="BG60" i="24"/>
  <c r="BH60" i="24"/>
  <c r="BF61" i="24"/>
  <c r="BG61" i="24"/>
  <c r="BH61" i="24"/>
  <c r="BF62" i="24"/>
  <c r="BG62" i="24"/>
  <c r="BH62" i="24"/>
  <c r="BF63" i="24"/>
  <c r="BG63" i="24"/>
  <c r="BH63" i="24"/>
  <c r="J486" i="32"/>
  <c r="BF74" i="24"/>
  <c r="BG74" i="24"/>
  <c r="BH74" i="24"/>
  <c r="BF75" i="24"/>
  <c r="BG75" i="24"/>
  <c r="BH75" i="24"/>
  <c r="BF76" i="24"/>
  <c r="BG76" i="24"/>
  <c r="BH76" i="24"/>
  <c r="BF77" i="24"/>
  <c r="BG77" i="24"/>
  <c r="BH77" i="24"/>
  <c r="BF78" i="24"/>
  <c r="BG78" i="24"/>
  <c r="BH78" i="24"/>
  <c r="BF80" i="24"/>
  <c r="BG80" i="24"/>
  <c r="BH80" i="24"/>
  <c r="BF81" i="24"/>
  <c r="BG81" i="24"/>
  <c r="BH81" i="24"/>
  <c r="BF82" i="24"/>
  <c r="BG82" i="24"/>
  <c r="BH82" i="24"/>
  <c r="BF83" i="24"/>
  <c r="BG83" i="24"/>
  <c r="BH83" i="24"/>
  <c r="BF84" i="24"/>
  <c r="BG84" i="24"/>
  <c r="BH84" i="24"/>
  <c r="BF85" i="24"/>
  <c r="BG85" i="24"/>
  <c r="BH85" i="24"/>
  <c r="BF86" i="24"/>
  <c r="BG86" i="24"/>
  <c r="BH86" i="24"/>
  <c r="BF87" i="24"/>
  <c r="BG87" i="24"/>
  <c r="BH87" i="24"/>
  <c r="BF88" i="24"/>
  <c r="BG88" i="24"/>
  <c r="BH88" i="24"/>
  <c r="BF90" i="24"/>
  <c r="BG90" i="24"/>
  <c r="BH90" i="24"/>
  <c r="BF91" i="24"/>
  <c r="BG91" i="24"/>
  <c r="BH91" i="24"/>
  <c r="BF92" i="24"/>
  <c r="BG92" i="24"/>
  <c r="BH92" i="24"/>
  <c r="BF93" i="24"/>
  <c r="BG93" i="24"/>
  <c r="BH93" i="24"/>
  <c r="BF34" i="26"/>
  <c r="BG34" i="26"/>
  <c r="BH34" i="26"/>
  <c r="BF35" i="26"/>
  <c r="BG35" i="26"/>
  <c r="BH35" i="26"/>
  <c r="BF36" i="26"/>
  <c r="BG36" i="26"/>
  <c r="BH36" i="26"/>
  <c r="BF37" i="26"/>
  <c r="BG37" i="26"/>
  <c r="BH37" i="26"/>
  <c r="BF38" i="26"/>
  <c r="BG38" i="26"/>
  <c r="BH38" i="26"/>
  <c r="BF40" i="26"/>
  <c r="BG40" i="26"/>
  <c r="BH40" i="26"/>
  <c r="BF41" i="26"/>
  <c r="BG41" i="26"/>
  <c r="BH41" i="26"/>
  <c r="BF42" i="26"/>
  <c r="BG42" i="26"/>
  <c r="BH42" i="26"/>
  <c r="BF43" i="26"/>
  <c r="BG43" i="26"/>
  <c r="BH43" i="26"/>
  <c r="BF44" i="26"/>
  <c r="BG44" i="26"/>
  <c r="BH44" i="26"/>
  <c r="BF45" i="26"/>
  <c r="J20" i="41" s="1"/>
  <c r="BG45" i="26"/>
  <c r="K20" i="41" s="1"/>
  <c r="BH45" i="26"/>
  <c r="L20" i="41" s="1"/>
  <c r="BF46" i="26"/>
  <c r="J21" i="41" s="1"/>
  <c r="BG46" i="26"/>
  <c r="K21" i="41" s="1"/>
  <c r="BH46" i="26"/>
  <c r="L21" i="41" s="1"/>
  <c r="BF47" i="26"/>
  <c r="J22" i="41" s="1"/>
  <c r="BG47" i="26"/>
  <c r="K22" i="41" s="1"/>
  <c r="BH47" i="26"/>
  <c r="L22" i="41" s="1"/>
  <c r="BF48" i="26"/>
  <c r="J23" i="41" s="1"/>
  <c r="BG48" i="26"/>
  <c r="K23" i="41" s="1"/>
  <c r="BH48" i="26"/>
  <c r="L23" i="41" s="1"/>
  <c r="BF50" i="26"/>
  <c r="J25" i="41" s="1"/>
  <c r="BG50" i="26"/>
  <c r="K25" i="41" s="1"/>
  <c r="BH50" i="26"/>
  <c r="L25" i="41" s="1"/>
  <c r="BF51" i="26"/>
  <c r="J26" i="41" s="1"/>
  <c r="BG51" i="26"/>
  <c r="K26" i="41" s="1"/>
  <c r="BH51" i="26"/>
  <c r="L26" i="41" s="1"/>
  <c r="BF52" i="26"/>
  <c r="J27" i="41" s="1"/>
  <c r="BG52" i="26"/>
  <c r="K27" i="41" s="1"/>
  <c r="BH52" i="26"/>
  <c r="L27" i="41" s="1"/>
  <c r="BF53" i="26"/>
  <c r="BG53" i="26"/>
  <c r="K28" i="41" s="1"/>
  <c r="BH53" i="26"/>
  <c r="L28" i="41" s="1"/>
  <c r="J220" i="33"/>
  <c r="BF34" i="27"/>
  <c r="BG34" i="27"/>
  <c r="BH34" i="27"/>
  <c r="BF35" i="27"/>
  <c r="BG35" i="27"/>
  <c r="BH35" i="27"/>
  <c r="BF36" i="27"/>
  <c r="BG36" i="27"/>
  <c r="BH36" i="27"/>
  <c r="BF37" i="27"/>
  <c r="BG37" i="27"/>
  <c r="BH37" i="27"/>
  <c r="BF38" i="27"/>
  <c r="BG38" i="27"/>
  <c r="BH38" i="27"/>
  <c r="BF40" i="27"/>
  <c r="BG40" i="27"/>
  <c r="BH40" i="27"/>
  <c r="BF41" i="27"/>
  <c r="BG41" i="27"/>
  <c r="BH41" i="27"/>
  <c r="BF42" i="27"/>
  <c r="BG42" i="27"/>
  <c r="BH42" i="27"/>
  <c r="BF43" i="27"/>
  <c r="BG43" i="27"/>
  <c r="BH43" i="27"/>
  <c r="BF34" i="28"/>
  <c r="BG34" i="28"/>
  <c r="BH34" i="28"/>
  <c r="BF35" i="28"/>
  <c r="J48" i="41" s="1"/>
  <c r="BG35" i="28"/>
  <c r="K48" i="41" s="1"/>
  <c r="BH35" i="28"/>
  <c r="L48" i="41" s="1"/>
  <c r="BF36" i="28"/>
  <c r="J49" i="41" s="1"/>
  <c r="BG36" i="28"/>
  <c r="K49" i="41" s="1"/>
  <c r="BH36" i="28"/>
  <c r="L49" i="41" s="1"/>
  <c r="BF37" i="28"/>
  <c r="BG37" i="28"/>
  <c r="K50" i="41" s="1"/>
  <c r="BH37" i="28"/>
  <c r="L50" i="41" s="1"/>
  <c r="BF38" i="28"/>
  <c r="BG38" i="28"/>
  <c r="K51" i="41" s="1"/>
  <c r="BH38" i="28"/>
  <c r="L51" i="41" s="1"/>
  <c r="BF40" i="28"/>
  <c r="BG40" i="28"/>
  <c r="K53" i="41" s="1"/>
  <c r="BH40" i="28"/>
  <c r="L53" i="41" s="1"/>
  <c r="BF41" i="28"/>
  <c r="BG41" i="28"/>
  <c r="K54" i="41" s="1"/>
  <c r="BH41" i="28"/>
  <c r="L54" i="41" s="1"/>
  <c r="BF42" i="28"/>
  <c r="BG42" i="28"/>
  <c r="K55" i="41" s="1"/>
  <c r="BH42" i="28"/>
  <c r="L55" i="41" s="1"/>
  <c r="BF43" i="28"/>
  <c r="BG43" i="28"/>
  <c r="K56" i="41" s="1"/>
  <c r="BH43" i="28"/>
  <c r="L56" i="41" s="1"/>
  <c r="BI31" i="28"/>
  <c r="BI27" i="28"/>
  <c r="BI23" i="28"/>
  <c r="BI21" i="28"/>
  <c r="BI17" i="28"/>
  <c r="BI15" i="28"/>
  <c r="BH33" i="27"/>
  <c r="BG33" i="27"/>
  <c r="BF33" i="27"/>
  <c r="BH32" i="27"/>
  <c r="BG32" i="27"/>
  <c r="BF32" i="27"/>
  <c r="BH31" i="27"/>
  <c r="BG31" i="27"/>
  <c r="BF31" i="27"/>
  <c r="BH30" i="27"/>
  <c r="BG30" i="27"/>
  <c r="BF30" i="27"/>
  <c r="BH28" i="27"/>
  <c r="BG28" i="27"/>
  <c r="BF28" i="27"/>
  <c r="BH27" i="27"/>
  <c r="BG27" i="27"/>
  <c r="BF27" i="27"/>
  <c r="BH26" i="27"/>
  <c r="BG26" i="27"/>
  <c r="BF26" i="27"/>
  <c r="BH25" i="27"/>
  <c r="BG25" i="27"/>
  <c r="BF25" i="27"/>
  <c r="BH24" i="27"/>
  <c r="BG24" i="27"/>
  <c r="BF24" i="27"/>
  <c r="BH23" i="27"/>
  <c r="BG23" i="27"/>
  <c r="BF23" i="27"/>
  <c r="BH22" i="27"/>
  <c r="BG22" i="27"/>
  <c r="BF22" i="27"/>
  <c r="BH21" i="27"/>
  <c r="BG21" i="27"/>
  <c r="BF21" i="27"/>
  <c r="BH20" i="27"/>
  <c r="BG20" i="27"/>
  <c r="BF20" i="27"/>
  <c r="BH18" i="27"/>
  <c r="BG18" i="27"/>
  <c r="BF18" i="27"/>
  <c r="BH17" i="27"/>
  <c r="BG17" i="27"/>
  <c r="BF17" i="27"/>
  <c r="BH16" i="27"/>
  <c r="BG16" i="27"/>
  <c r="BF16" i="27"/>
  <c r="BH15" i="27"/>
  <c r="BG15" i="27"/>
  <c r="BF15" i="27"/>
  <c r="BH14" i="27"/>
  <c r="BG14" i="27"/>
  <c r="BF14" i="27"/>
  <c r="BH33" i="26"/>
  <c r="BG33" i="26"/>
  <c r="BF33" i="26"/>
  <c r="BH32" i="26"/>
  <c r="BG32" i="26"/>
  <c r="BF32" i="26"/>
  <c r="BH31" i="26"/>
  <c r="BG31" i="26"/>
  <c r="BF31" i="26"/>
  <c r="BH30" i="26"/>
  <c r="BG30" i="26"/>
  <c r="BF30" i="26"/>
  <c r="BH28" i="26"/>
  <c r="BG28" i="26"/>
  <c r="BF28" i="26"/>
  <c r="BH27" i="26"/>
  <c r="BG27" i="26"/>
  <c r="BF27" i="26"/>
  <c r="BH26" i="26"/>
  <c r="BG26" i="26"/>
  <c r="BF26" i="26"/>
  <c r="BH25" i="26"/>
  <c r="BG25" i="26"/>
  <c r="BF25" i="26"/>
  <c r="BH24" i="26"/>
  <c r="BG24" i="26"/>
  <c r="BF24" i="26"/>
  <c r="BI20" i="26"/>
  <c r="BI16" i="26"/>
  <c r="BH33" i="24"/>
  <c r="BG33" i="24"/>
  <c r="BF33" i="24"/>
  <c r="BH32" i="24"/>
  <c r="BG32" i="24"/>
  <c r="BF32" i="24"/>
  <c r="BH31" i="24"/>
  <c r="BG31" i="24"/>
  <c r="BF31" i="24"/>
  <c r="BH30" i="24"/>
  <c r="BG30" i="24"/>
  <c r="BF30" i="24"/>
  <c r="BH28" i="24"/>
  <c r="BG28" i="24"/>
  <c r="BF28" i="24"/>
  <c r="BH27" i="24"/>
  <c r="BG27" i="24"/>
  <c r="BF27" i="24"/>
  <c r="BH26" i="24"/>
  <c r="BG26" i="24"/>
  <c r="BF26" i="24"/>
  <c r="BH25" i="24"/>
  <c r="BG25" i="24"/>
  <c r="BF25" i="24"/>
  <c r="BH24" i="24"/>
  <c r="BG24" i="24"/>
  <c r="BF24" i="24"/>
  <c r="BI20" i="24"/>
  <c r="BI18" i="24"/>
  <c r="BI14" i="24"/>
  <c r="BH33" i="23"/>
  <c r="BG33" i="23"/>
  <c r="BF33" i="23"/>
  <c r="BH32" i="23"/>
  <c r="BG32" i="23"/>
  <c r="BF32" i="23"/>
  <c r="BH31" i="23"/>
  <c r="BG31" i="23"/>
  <c r="BF31" i="23"/>
  <c r="BH30" i="23"/>
  <c r="BG30" i="23"/>
  <c r="BF30" i="23"/>
  <c r="BH28" i="23"/>
  <c r="BG28" i="23"/>
  <c r="BF28" i="23"/>
  <c r="BH27" i="23"/>
  <c r="BG27" i="23"/>
  <c r="BF27" i="23"/>
  <c r="BH26" i="23"/>
  <c r="BG26" i="23"/>
  <c r="BF26" i="23"/>
  <c r="BH25" i="23"/>
  <c r="BG25" i="23"/>
  <c r="BF25" i="23"/>
  <c r="BH24" i="23"/>
  <c r="BG24" i="23"/>
  <c r="BF24" i="23"/>
  <c r="BH23" i="23"/>
  <c r="BG23" i="23"/>
  <c r="BF23" i="23"/>
  <c r="BH22" i="23"/>
  <c r="E55" i="41" s="1"/>
  <c r="BG22" i="23"/>
  <c r="BF22" i="23"/>
  <c r="BH21" i="23"/>
  <c r="E54" i="41" s="1"/>
  <c r="BG21" i="23"/>
  <c r="D54" i="41" s="1"/>
  <c r="BF21" i="23"/>
  <c r="BH20" i="23"/>
  <c r="BG20" i="23"/>
  <c r="D53" i="41" s="1"/>
  <c r="BF20" i="23"/>
  <c r="C53" i="41" s="1"/>
  <c r="BH18" i="23"/>
  <c r="BG18" i="23"/>
  <c r="BF18" i="23"/>
  <c r="C51" i="41" s="1"/>
  <c r="BH17" i="23"/>
  <c r="BG17" i="23"/>
  <c r="BF17" i="23"/>
  <c r="BH16" i="23"/>
  <c r="E49" i="41" s="1"/>
  <c r="BG16" i="23"/>
  <c r="BF16" i="23"/>
  <c r="BH15" i="23"/>
  <c r="BG15" i="23"/>
  <c r="D48" i="41" s="1"/>
  <c r="BF15" i="23"/>
  <c r="BH14" i="23"/>
  <c r="BG14" i="23"/>
  <c r="BF14" i="23"/>
  <c r="BI31" i="14"/>
  <c r="BI28" i="14"/>
  <c r="BI26" i="14"/>
  <c r="BI24" i="14"/>
  <c r="BI22" i="14"/>
  <c r="BI20" i="14"/>
  <c r="BI18" i="14"/>
  <c r="BI16" i="14"/>
  <c r="BI14" i="14"/>
  <c r="BI15" i="22"/>
  <c r="BI17" i="22"/>
  <c r="C27" i="41" l="1"/>
  <c r="E25" i="41"/>
  <c r="C54" i="41"/>
  <c r="D55" i="41"/>
  <c r="E56" i="41"/>
  <c r="J130" i="31"/>
  <c r="C48" i="41"/>
  <c r="D49" i="41"/>
  <c r="E50" i="41"/>
  <c r="BG29" i="23"/>
  <c r="J11" i="41"/>
  <c r="K12" i="41"/>
  <c r="L13" i="41"/>
  <c r="J6" i="41"/>
  <c r="K7" i="41"/>
  <c r="L8" i="41"/>
  <c r="BI26" i="22"/>
  <c r="BI136" i="14"/>
  <c r="J219" i="30"/>
  <c r="E23" i="41"/>
  <c r="C20" i="41"/>
  <c r="E21" i="41"/>
  <c r="L39" i="41"/>
  <c r="K42" i="41"/>
  <c r="E53" i="41"/>
  <c r="D56" i="41"/>
  <c r="C50" i="41"/>
  <c r="D51" i="41"/>
  <c r="C49" i="41"/>
  <c r="D50" i="41"/>
  <c r="E51" i="41"/>
  <c r="E48" i="41"/>
  <c r="BH29" i="23"/>
  <c r="BF29" i="23"/>
  <c r="C59" i="31"/>
  <c r="C56" i="41"/>
  <c r="J41" i="31"/>
  <c r="C55" i="41"/>
  <c r="C47" i="41"/>
  <c r="BF19" i="23"/>
  <c r="BG19" i="23"/>
  <c r="D47" i="41"/>
  <c r="E47" i="41"/>
  <c r="BH19" i="23"/>
  <c r="BI40" i="28"/>
  <c r="J53" i="41"/>
  <c r="BI41" i="28"/>
  <c r="J54" i="41"/>
  <c r="J55" i="41"/>
  <c r="J205" i="39"/>
  <c r="J56" i="41"/>
  <c r="C220" i="39"/>
  <c r="BH39" i="28"/>
  <c r="L52" i="41" s="1"/>
  <c r="L47" i="41"/>
  <c r="BI37" i="28"/>
  <c r="M50" i="41" s="1"/>
  <c r="J50" i="41"/>
  <c r="BG39" i="28"/>
  <c r="K52" i="41" s="1"/>
  <c r="K47" i="41"/>
  <c r="BI38" i="28"/>
  <c r="J51" i="41"/>
  <c r="BF39" i="28"/>
  <c r="J52" i="41" s="1"/>
  <c r="J47" i="41"/>
  <c r="M54" i="41"/>
  <c r="L12" i="41"/>
  <c r="K11" i="41"/>
  <c r="K6" i="41"/>
  <c r="L7" i="41"/>
  <c r="BH89" i="24"/>
  <c r="J559" i="32"/>
  <c r="BF89" i="24"/>
  <c r="BG89" i="24"/>
  <c r="BG79" i="24"/>
  <c r="BH79" i="24"/>
  <c r="BF79" i="24"/>
  <c r="BH59" i="24"/>
  <c r="L11" i="41"/>
  <c r="J13" i="41"/>
  <c r="K14" i="41"/>
  <c r="BG59" i="24"/>
  <c r="J12" i="41"/>
  <c r="K13" i="41"/>
  <c r="L14" i="41"/>
  <c r="BF59" i="24"/>
  <c r="BG49" i="24"/>
  <c r="L6" i="41"/>
  <c r="J8" i="41"/>
  <c r="K9" i="41"/>
  <c r="BF49" i="24"/>
  <c r="BH49" i="24"/>
  <c r="J7" i="41"/>
  <c r="K8" i="41"/>
  <c r="L9" i="41"/>
  <c r="C147" i="32"/>
  <c r="J14" i="41"/>
  <c r="BI24" i="24"/>
  <c r="BF29" i="24"/>
  <c r="J5" i="41"/>
  <c r="BI28" i="24"/>
  <c r="J9" i="41"/>
  <c r="BG29" i="24"/>
  <c r="K10" i="41" s="1"/>
  <c r="K5" i="41"/>
  <c r="BH29" i="24"/>
  <c r="L5" i="41"/>
  <c r="C147" i="33"/>
  <c r="J28" i="41"/>
  <c r="BH49" i="26"/>
  <c r="L24" i="41" s="1"/>
  <c r="L19" i="41"/>
  <c r="BG49" i="26"/>
  <c r="K24" i="41" s="1"/>
  <c r="K19" i="41"/>
  <c r="BF49" i="26"/>
  <c r="J24" i="41" s="1"/>
  <c r="J19" i="41"/>
  <c r="J35" i="41"/>
  <c r="K36" i="41"/>
  <c r="BI36" i="27"/>
  <c r="BG19" i="27"/>
  <c r="L37" i="41"/>
  <c r="BI49" i="14"/>
  <c r="C324" i="30" s="1"/>
  <c r="C41" i="41"/>
  <c r="BF39" i="14"/>
  <c r="C38" i="41" s="1"/>
  <c r="BH39" i="14"/>
  <c r="E38" i="41" s="1"/>
  <c r="BG39" i="14"/>
  <c r="D38" i="41" s="1"/>
  <c r="C33" i="41"/>
  <c r="D33" i="41"/>
  <c r="E27" i="41"/>
  <c r="C28" i="41"/>
  <c r="BH29" i="22"/>
  <c r="D21" i="41"/>
  <c r="BI28" i="22"/>
  <c r="BG29" i="22"/>
  <c r="C22" i="41"/>
  <c r="E22" i="41"/>
  <c r="E20" i="41"/>
  <c r="BF29" i="22"/>
  <c r="C19" i="41"/>
  <c r="C23" i="41"/>
  <c r="C21" i="41"/>
  <c r="D22" i="41"/>
  <c r="D20" i="41"/>
  <c r="BI22" i="22"/>
  <c r="E19" i="41"/>
  <c r="BH19" i="22"/>
  <c r="BI18" i="22"/>
  <c r="BI19" i="22" s="1"/>
  <c r="D23" i="41"/>
  <c r="BG19" i="22"/>
  <c r="D24" i="41" s="1"/>
  <c r="D19" i="41"/>
  <c r="J39" i="41"/>
  <c r="K40" i="41"/>
  <c r="L41" i="41"/>
  <c r="J40" i="41"/>
  <c r="K41" i="41"/>
  <c r="L42" i="41"/>
  <c r="J131" i="34"/>
  <c r="L40" i="41"/>
  <c r="BH39" i="27"/>
  <c r="BG39" i="27"/>
  <c r="BI34" i="27"/>
  <c r="BF39" i="27"/>
  <c r="K42" i="34"/>
  <c r="J41" i="41"/>
  <c r="BI20" i="27"/>
  <c r="K39" i="41"/>
  <c r="C58" i="34"/>
  <c r="J42" i="41"/>
  <c r="J34" i="41"/>
  <c r="K35" i="41"/>
  <c r="K34" i="41"/>
  <c r="D62" i="41" s="1"/>
  <c r="J37" i="41"/>
  <c r="BF19" i="27"/>
  <c r="J36" i="41"/>
  <c r="BH19" i="27"/>
  <c r="L36" i="41"/>
  <c r="L35" i="41"/>
  <c r="L34" i="41"/>
  <c r="BH29" i="27"/>
  <c r="L38" i="41" s="1"/>
  <c r="L33" i="41"/>
  <c r="J33" i="41"/>
  <c r="BF29" i="27"/>
  <c r="BI24" i="27"/>
  <c r="K33" i="41"/>
  <c r="BG29" i="27"/>
  <c r="BI28" i="27"/>
  <c r="K37" i="41"/>
  <c r="BI31" i="22"/>
  <c r="J647" i="32"/>
  <c r="C664" i="32"/>
  <c r="C576" i="32"/>
  <c r="J309" i="32"/>
  <c r="C325" i="32"/>
  <c r="C485" i="32"/>
  <c r="C414" i="32"/>
  <c r="J414" i="32"/>
  <c r="C236" i="32"/>
  <c r="J130" i="32"/>
  <c r="BI32" i="24"/>
  <c r="BI37" i="24"/>
  <c r="BI30" i="24"/>
  <c r="BI31" i="24"/>
  <c r="C57" i="32"/>
  <c r="BI22" i="24"/>
  <c r="J41" i="32"/>
  <c r="BI26" i="24"/>
  <c r="BI16" i="24"/>
  <c r="K237" i="34"/>
  <c r="C236" i="34"/>
  <c r="BI32" i="27"/>
  <c r="BI30" i="27"/>
  <c r="C147" i="34"/>
  <c r="BI22" i="27"/>
  <c r="BI26" i="27"/>
  <c r="BI18" i="27"/>
  <c r="BI14" i="27"/>
  <c r="BI16" i="27"/>
  <c r="C237" i="33"/>
  <c r="K131" i="33"/>
  <c r="C58" i="33"/>
  <c r="BI22" i="26"/>
  <c r="K42" i="33"/>
  <c r="BI14" i="26"/>
  <c r="BI18" i="26"/>
  <c r="BI34" i="28"/>
  <c r="BI35" i="28"/>
  <c r="BI36" i="28"/>
  <c r="BI42" i="28"/>
  <c r="BI43" i="28"/>
  <c r="BI33" i="28"/>
  <c r="BI25" i="28"/>
  <c r="J26" i="35"/>
  <c r="BI21" i="20"/>
  <c r="F12" i="41" s="1"/>
  <c r="BI23" i="20"/>
  <c r="F14" i="41" s="1"/>
  <c r="C41" i="35"/>
  <c r="J308" i="31"/>
  <c r="C325" i="31"/>
  <c r="C236" i="31"/>
  <c r="C146" i="31"/>
  <c r="B236" i="30"/>
  <c r="J307" i="30"/>
  <c r="BI27" i="22"/>
  <c r="F22" i="41" s="1"/>
  <c r="BI32" i="22"/>
  <c r="BI30" i="22"/>
  <c r="BI33" i="22"/>
  <c r="BI16" i="22"/>
  <c r="F21" i="41" s="1"/>
  <c r="BI25" i="22"/>
  <c r="F20" i="41" s="1"/>
  <c r="BI21" i="22"/>
  <c r="BI20" i="22"/>
  <c r="F25" i="41" s="1"/>
  <c r="C113" i="29"/>
  <c r="J97" i="29"/>
  <c r="J24" i="29"/>
  <c r="X4" i="29"/>
  <c r="BI24" i="22"/>
  <c r="F19" i="41" s="1"/>
  <c r="BI23" i="22"/>
  <c r="C24" i="29"/>
  <c r="X3" i="29"/>
  <c r="BF19" i="22"/>
  <c r="C24" i="41" s="1"/>
  <c r="BI35" i="14"/>
  <c r="BI59" i="14"/>
  <c r="BI15" i="14"/>
  <c r="BI17" i="14"/>
  <c r="BI21" i="14"/>
  <c r="BI23" i="14"/>
  <c r="BI25" i="14"/>
  <c r="BI27" i="14"/>
  <c r="BI30" i="14"/>
  <c r="BI133" i="14" s="1"/>
  <c r="BI32" i="14"/>
  <c r="BI33" i="14"/>
  <c r="BI15" i="24"/>
  <c r="BI17" i="24"/>
  <c r="BI21" i="24"/>
  <c r="BI23" i="24"/>
  <c r="BI25" i="24"/>
  <c r="BI27" i="24"/>
  <c r="BI33" i="24"/>
  <c r="BI15" i="26"/>
  <c r="BI17" i="26"/>
  <c r="BI21" i="26"/>
  <c r="BI141" i="26" s="1"/>
  <c r="BI15" i="27"/>
  <c r="BI17" i="27"/>
  <c r="BI21" i="27"/>
  <c r="BI23" i="27"/>
  <c r="BI25" i="27"/>
  <c r="BI27" i="27"/>
  <c r="BI31" i="27"/>
  <c r="BI33" i="27"/>
  <c r="BI14" i="28"/>
  <c r="BI16" i="28"/>
  <c r="BI18" i="28"/>
  <c r="BI20" i="28"/>
  <c r="BI22" i="28"/>
  <c r="BI24" i="28"/>
  <c r="BI26" i="28"/>
  <c r="BI28" i="28"/>
  <c r="BI30" i="28"/>
  <c r="BI132" i="28" s="1"/>
  <c r="BI32" i="28"/>
  <c r="BI43" i="27"/>
  <c r="BI41" i="27"/>
  <c r="BI57" i="26"/>
  <c r="BI55" i="26"/>
  <c r="BI53" i="26"/>
  <c r="BI51" i="26"/>
  <c r="BI48" i="26"/>
  <c r="BI46" i="26"/>
  <c r="BI93" i="24"/>
  <c r="BI91" i="24"/>
  <c r="BI77" i="24"/>
  <c r="BI75" i="24"/>
  <c r="BI73" i="24"/>
  <c r="BI71" i="24"/>
  <c r="BI57" i="24"/>
  <c r="BI55" i="24"/>
  <c r="BI53" i="24"/>
  <c r="BI51" i="24"/>
  <c r="BI53" i="23"/>
  <c r="BI51" i="23"/>
  <c r="BI37" i="23"/>
  <c r="BI43" i="14"/>
  <c r="BI41" i="14"/>
  <c r="BI42" i="27"/>
  <c r="BI40" i="27"/>
  <c r="BI38" i="27"/>
  <c r="BI63" i="26"/>
  <c r="BI61" i="26"/>
  <c r="BI87" i="24"/>
  <c r="BI85" i="24"/>
  <c r="BI83" i="24"/>
  <c r="BI81" i="24"/>
  <c r="BI67" i="24"/>
  <c r="BI65" i="24"/>
  <c r="BI63" i="24"/>
  <c r="BI61" i="24"/>
  <c r="BI47" i="24"/>
  <c r="BI45" i="24"/>
  <c r="BI43" i="24"/>
  <c r="BI41" i="24"/>
  <c r="BI47" i="23"/>
  <c r="BI45" i="23"/>
  <c r="BI43" i="23"/>
  <c r="BI41" i="23"/>
  <c r="BI37" i="14"/>
  <c r="BI37" i="27"/>
  <c r="BI35" i="27"/>
  <c r="BI62" i="26"/>
  <c r="BI60" i="26"/>
  <c r="BI58" i="26"/>
  <c r="BI56" i="26"/>
  <c r="BI54" i="26"/>
  <c r="BI52" i="26"/>
  <c r="BI50" i="26"/>
  <c r="BI142" i="26" s="1"/>
  <c r="BI47" i="26"/>
  <c r="BI45" i="26"/>
  <c r="BI36" i="26"/>
  <c r="BI92" i="24"/>
  <c r="BI90" i="24"/>
  <c r="BI88" i="24"/>
  <c r="BI86" i="24"/>
  <c r="BI84" i="24"/>
  <c r="BI82" i="24"/>
  <c r="BI80" i="24"/>
  <c r="BI147" i="24" s="1"/>
  <c r="BI78" i="24"/>
  <c r="BI76" i="24"/>
  <c r="BI74" i="24"/>
  <c r="BI72" i="24"/>
  <c r="BI70" i="24"/>
  <c r="BI68" i="24"/>
  <c r="BI66" i="24"/>
  <c r="BI64" i="24"/>
  <c r="BI62" i="24"/>
  <c r="BI60" i="24"/>
  <c r="BI58" i="24"/>
  <c r="BI56" i="24"/>
  <c r="BI54" i="24"/>
  <c r="BI52" i="24"/>
  <c r="BI50" i="24"/>
  <c r="BI48" i="24"/>
  <c r="BI46" i="24"/>
  <c r="BI44" i="24"/>
  <c r="BI42" i="24"/>
  <c r="BI40" i="24"/>
  <c r="BI143" i="24" s="1"/>
  <c r="BI38" i="24"/>
  <c r="BI36" i="24"/>
  <c r="BI52" i="23"/>
  <c r="BI50" i="23"/>
  <c r="BI133" i="23" s="1"/>
  <c r="BI48" i="23"/>
  <c r="BI46" i="23"/>
  <c r="BI44" i="23"/>
  <c r="BI42" i="23"/>
  <c r="BI40" i="23"/>
  <c r="BI38" i="23"/>
  <c r="BI36" i="23"/>
  <c r="BI34" i="23"/>
  <c r="BI42" i="14"/>
  <c r="BI40" i="14"/>
  <c r="BI38" i="14"/>
  <c r="F37" i="41" s="1"/>
  <c r="BI36" i="14"/>
  <c r="F35" i="41" s="1"/>
  <c r="BI34" i="14"/>
  <c r="F33" i="41" s="1"/>
  <c r="BI15" i="20"/>
  <c r="F6" i="41" s="1"/>
  <c r="BI17" i="20"/>
  <c r="F8" i="41" s="1"/>
  <c r="BI30" i="26"/>
  <c r="BI32" i="26"/>
  <c r="BI44" i="26"/>
  <c r="BI35" i="26"/>
  <c r="BI34" i="26"/>
  <c r="BI14" i="20"/>
  <c r="F5" i="41" s="1"/>
  <c r="BI16" i="20"/>
  <c r="F7" i="41" s="1"/>
  <c r="BI18" i="20"/>
  <c r="F9" i="41" s="1"/>
  <c r="BI20" i="20"/>
  <c r="BI22" i="20"/>
  <c r="F13" i="41" s="1"/>
  <c r="BI14" i="23"/>
  <c r="BI16" i="23"/>
  <c r="BI18" i="23"/>
  <c r="BI31" i="23"/>
  <c r="BI20" i="23"/>
  <c r="BI22" i="23"/>
  <c r="BI24" i="23"/>
  <c r="BI26" i="23"/>
  <c r="BI28" i="23"/>
  <c r="BI15" i="23"/>
  <c r="BI17" i="23"/>
  <c r="BI21" i="23"/>
  <c r="BI23" i="23"/>
  <c r="BI25" i="23"/>
  <c r="BI27" i="23"/>
  <c r="BI30" i="23"/>
  <c r="BI131" i="23" s="1"/>
  <c r="BI32" i="23"/>
  <c r="BI33" i="23"/>
  <c r="BI24" i="26"/>
  <c r="BI26" i="26"/>
  <c r="BI28" i="26"/>
  <c r="BI43" i="26"/>
  <c r="BI41" i="26"/>
  <c r="BI37" i="26"/>
  <c r="BI42" i="26"/>
  <c r="BI40" i="26"/>
  <c r="BI38" i="26"/>
  <c r="BI23" i="26"/>
  <c r="BI25" i="26"/>
  <c r="BI27" i="26"/>
  <c r="BI31" i="26"/>
  <c r="BI33" i="26"/>
  <c r="AN39" i="26"/>
  <c r="AM39" i="26"/>
  <c r="AL39" i="26"/>
  <c r="AN29" i="26"/>
  <c r="AM29" i="26"/>
  <c r="AL29" i="26"/>
  <c r="AJ39" i="26"/>
  <c r="AI39" i="26"/>
  <c r="AH39" i="26"/>
  <c r="AJ29" i="26"/>
  <c r="AI29" i="26"/>
  <c r="AH29" i="26"/>
  <c r="AF39" i="26"/>
  <c r="AE39" i="26"/>
  <c r="AD39" i="26"/>
  <c r="AF29" i="26"/>
  <c r="AE29" i="26"/>
  <c r="AD29" i="26"/>
  <c r="M56" i="41" l="1"/>
  <c r="BI144" i="24"/>
  <c r="D68" i="41"/>
  <c r="C67" i="41"/>
  <c r="E24" i="41"/>
  <c r="F55" i="41"/>
  <c r="D52" i="41"/>
  <c r="M51" i="41"/>
  <c r="BI49" i="26"/>
  <c r="C146" i="33" s="1"/>
  <c r="D67" i="41"/>
  <c r="BI142" i="24"/>
  <c r="E63" i="41"/>
  <c r="E67" i="41"/>
  <c r="E69" i="41"/>
  <c r="D63" i="41"/>
  <c r="C62" i="41"/>
  <c r="K38" i="41"/>
  <c r="BI108" i="22"/>
  <c r="M28" i="41"/>
  <c r="F54" i="41"/>
  <c r="D65" i="41"/>
  <c r="F23" i="41"/>
  <c r="L10" i="41"/>
  <c r="D70" i="41"/>
  <c r="BI132" i="23"/>
  <c r="E68" i="41"/>
  <c r="E65" i="41"/>
  <c r="F42" i="41"/>
  <c r="F49" i="41"/>
  <c r="BI49" i="23"/>
  <c r="F56" i="41"/>
  <c r="E52" i="41"/>
  <c r="C52" i="41"/>
  <c r="F48" i="41"/>
  <c r="BI130" i="23"/>
  <c r="F53" i="41"/>
  <c r="B78" i="41" s="1"/>
  <c r="F47" i="41"/>
  <c r="F50" i="41"/>
  <c r="F51" i="41"/>
  <c r="D64" i="41"/>
  <c r="C68" i="41"/>
  <c r="BI133" i="28"/>
  <c r="M48" i="41"/>
  <c r="BI39" i="28"/>
  <c r="M55" i="41"/>
  <c r="M49" i="41"/>
  <c r="M47" i="41"/>
  <c r="BI131" i="28"/>
  <c r="M53" i="41"/>
  <c r="B82" i="41" s="1"/>
  <c r="BI148" i="24"/>
  <c r="BI89" i="24"/>
  <c r="BI146" i="24"/>
  <c r="BI79" i="24"/>
  <c r="C575" i="32" s="1"/>
  <c r="J10" i="41"/>
  <c r="E70" i="41"/>
  <c r="M5" i="41"/>
  <c r="BI145" i="24"/>
  <c r="D69" i="41"/>
  <c r="E62" i="41"/>
  <c r="C64" i="41"/>
  <c r="M11" i="41"/>
  <c r="BI59" i="24"/>
  <c r="J413" i="32" s="1"/>
  <c r="C61" i="41"/>
  <c r="C63" i="41"/>
  <c r="BI49" i="24"/>
  <c r="M12" i="41"/>
  <c r="M13" i="41"/>
  <c r="C65" i="41"/>
  <c r="C70" i="41"/>
  <c r="M7" i="41"/>
  <c r="M9" i="41"/>
  <c r="M14" i="41"/>
  <c r="M8" i="41"/>
  <c r="M6" i="41"/>
  <c r="BI141" i="24"/>
  <c r="BI143" i="26"/>
  <c r="M26" i="41"/>
  <c r="BI59" i="26"/>
  <c r="C236" i="33" s="1"/>
  <c r="M21" i="41"/>
  <c r="M27" i="41"/>
  <c r="M25" i="41"/>
  <c r="B80" i="41" s="1"/>
  <c r="M23" i="41"/>
  <c r="M20" i="41"/>
  <c r="M19" i="41"/>
  <c r="M22" i="41"/>
  <c r="J38" i="41"/>
  <c r="F41" i="41"/>
  <c r="BI134" i="14"/>
  <c r="F40" i="41"/>
  <c r="D61" i="41"/>
  <c r="C69" i="41"/>
  <c r="F39" i="41"/>
  <c r="B77" i="41" s="1"/>
  <c r="F34" i="41"/>
  <c r="BI132" i="14"/>
  <c r="F36" i="41"/>
  <c r="BI107" i="20"/>
  <c r="F11" i="41"/>
  <c r="B75" i="41" s="1"/>
  <c r="BI39" i="27"/>
  <c r="K236" i="34" s="1"/>
  <c r="F28" i="41"/>
  <c r="F27" i="41"/>
  <c r="E61" i="41"/>
  <c r="E64" i="41"/>
  <c r="BI107" i="22"/>
  <c r="F26" i="41"/>
  <c r="B76" i="41" s="1"/>
  <c r="M42" i="41"/>
  <c r="BI132" i="27"/>
  <c r="BI133" i="27"/>
  <c r="M40" i="41"/>
  <c r="M41" i="41"/>
  <c r="M36" i="41"/>
  <c r="M34" i="41"/>
  <c r="M39" i="41"/>
  <c r="BI131" i="27"/>
  <c r="M33" i="41"/>
  <c r="BI19" i="27"/>
  <c r="K41" i="34" s="1"/>
  <c r="M35" i="41"/>
  <c r="M37" i="41"/>
  <c r="BI29" i="27"/>
  <c r="BI29" i="23"/>
  <c r="C145" i="31" s="1"/>
  <c r="BI19" i="26"/>
  <c r="BI69" i="24"/>
  <c r="J485" i="32" s="1"/>
  <c r="BI19" i="24"/>
  <c r="C56" i="32" s="1"/>
  <c r="BI39" i="23"/>
  <c r="C235" i="31" s="1"/>
  <c r="J646" i="32"/>
  <c r="C663" i="32"/>
  <c r="C324" i="32"/>
  <c r="J308" i="32"/>
  <c r="BI39" i="24"/>
  <c r="C235" i="32" s="1"/>
  <c r="BI29" i="24"/>
  <c r="C324" i="31"/>
  <c r="J307" i="31"/>
  <c r="C413" i="30"/>
  <c r="J415" i="30"/>
  <c r="BI29" i="22"/>
  <c r="F24" i="41" s="1"/>
  <c r="X2" i="29"/>
  <c r="J23" i="29"/>
  <c r="C23" i="29"/>
  <c r="BI19" i="14"/>
  <c r="BI29" i="14"/>
  <c r="BI39" i="14"/>
  <c r="BI39" i="26"/>
  <c r="BI29" i="28"/>
  <c r="BI19" i="20"/>
  <c r="F10" i="41" s="1"/>
  <c r="BI19" i="28"/>
  <c r="BI29" i="26"/>
  <c r="BI19" i="23"/>
  <c r="AG14" i="22"/>
  <c r="AG15" i="22"/>
  <c r="AG16" i="22"/>
  <c r="C57" i="34" l="1"/>
  <c r="K130" i="33"/>
  <c r="J558" i="32"/>
  <c r="J219" i="33"/>
  <c r="M24" i="41"/>
  <c r="F67" i="41"/>
  <c r="J218" i="32"/>
  <c r="F63" i="41"/>
  <c r="F62" i="41"/>
  <c r="C112" i="29"/>
  <c r="F68" i="41"/>
  <c r="F64" i="41"/>
  <c r="F65" i="41"/>
  <c r="J96" i="29"/>
  <c r="C484" i="32"/>
  <c r="C235" i="34"/>
  <c r="M38" i="41"/>
  <c r="D66" i="41"/>
  <c r="J218" i="31"/>
  <c r="J129" i="31"/>
  <c r="J40" i="31"/>
  <c r="F52" i="41"/>
  <c r="C219" i="39"/>
  <c r="J204" i="39"/>
  <c r="M52" i="41"/>
  <c r="B79" i="41"/>
  <c r="C66" i="41"/>
  <c r="F70" i="41"/>
  <c r="F69" i="41"/>
  <c r="C413" i="32"/>
  <c r="L148" i="41"/>
  <c r="J40" i="32"/>
  <c r="M10" i="41"/>
  <c r="C149" i="41"/>
  <c r="K41" i="33"/>
  <c r="C57" i="33"/>
  <c r="J130" i="34"/>
  <c r="C146" i="34"/>
  <c r="E66" i="41"/>
  <c r="J39" i="30"/>
  <c r="F38" i="41"/>
  <c r="F61" i="41"/>
  <c r="B81" i="41"/>
  <c r="C58" i="31"/>
  <c r="J114" i="39"/>
  <c r="C129" i="39"/>
  <c r="C57" i="39"/>
  <c r="K41" i="39"/>
  <c r="C146" i="32"/>
  <c r="J129" i="32"/>
  <c r="J25" i="35"/>
  <c r="C40" i="35"/>
  <c r="B235" i="30"/>
  <c r="J218" i="30"/>
  <c r="B148" i="30"/>
  <c r="I131" i="30"/>
  <c r="AD19" i="20"/>
  <c r="B83" i="41" l="1"/>
  <c r="F66" i="41"/>
  <c r="L147" i="41" s="1"/>
  <c r="Z39" i="27"/>
  <c r="AA39" i="27"/>
  <c r="AB39" i="27"/>
  <c r="C148" i="41" l="1"/>
  <c r="AC24" i="28"/>
  <c r="AC25" i="28"/>
  <c r="AC26" i="28"/>
  <c r="AC27" i="28"/>
  <c r="AC28" i="28"/>
  <c r="Q14" i="24"/>
  <c r="Q15" i="24"/>
  <c r="Q16" i="24"/>
  <c r="Q17" i="24"/>
  <c r="Q18" i="24"/>
  <c r="Q20" i="24"/>
  <c r="Q21" i="24"/>
  <c r="Q22" i="24"/>
  <c r="Q23" i="24"/>
  <c r="Q24" i="24"/>
  <c r="Q25" i="24"/>
  <c r="Q26" i="24"/>
  <c r="Q27" i="24"/>
  <c r="Q28" i="24"/>
  <c r="Q30" i="24"/>
  <c r="Q142" i="24" s="1"/>
  <c r="Q31" i="24"/>
  <c r="Q32" i="24"/>
  <c r="Q33" i="24"/>
  <c r="Q34" i="24"/>
  <c r="Q35" i="24"/>
  <c r="Q36" i="24"/>
  <c r="Q37" i="24"/>
  <c r="Q38" i="24"/>
  <c r="Q40" i="24"/>
  <c r="Q41" i="24"/>
  <c r="Q42" i="24"/>
  <c r="Q43" i="24"/>
  <c r="Q44" i="24"/>
  <c r="Q45" i="24"/>
  <c r="Q46" i="24"/>
  <c r="Q47" i="24"/>
  <c r="Q48" i="24"/>
  <c r="Q50" i="24"/>
  <c r="Q144" i="24" s="1"/>
  <c r="Q51" i="24"/>
  <c r="Q52" i="24"/>
  <c r="Q53" i="24"/>
  <c r="Q54" i="24"/>
  <c r="Q55" i="24"/>
  <c r="Q56" i="24"/>
  <c r="Q57" i="24"/>
  <c r="Q58" i="24"/>
  <c r="Q60" i="24"/>
  <c r="Q61" i="24"/>
  <c r="Q62" i="24"/>
  <c r="Q63" i="24"/>
  <c r="Q64" i="24"/>
  <c r="Q65" i="24"/>
  <c r="Q66" i="24"/>
  <c r="Q67" i="24"/>
  <c r="Q68" i="24"/>
  <c r="Q70" i="24"/>
  <c r="Q146" i="24" s="1"/>
  <c r="Q71" i="24"/>
  <c r="Q72" i="24"/>
  <c r="Q73" i="24"/>
  <c r="Q74" i="24"/>
  <c r="Q75" i="24"/>
  <c r="Q76" i="24"/>
  <c r="Q77" i="24"/>
  <c r="Q78" i="24"/>
  <c r="Q80" i="24"/>
  <c r="Q81" i="24"/>
  <c r="Q82" i="24"/>
  <c r="Q83" i="24"/>
  <c r="Q84" i="24"/>
  <c r="Q85" i="24"/>
  <c r="Q86" i="24"/>
  <c r="Q87" i="24"/>
  <c r="Q88" i="24"/>
  <c r="Q90" i="24"/>
  <c r="Q91" i="24"/>
  <c r="Q92" i="24"/>
  <c r="Q93" i="24"/>
  <c r="Q145" i="24" l="1"/>
  <c r="Q141" i="24"/>
  <c r="Q148" i="24"/>
  <c r="Q147" i="24"/>
  <c r="Q143" i="24"/>
  <c r="Q59" i="24"/>
  <c r="Q19" i="24"/>
  <c r="Q79" i="24"/>
  <c r="Q39" i="24"/>
  <c r="Q89" i="24"/>
  <c r="Q49" i="24"/>
  <c r="Q69" i="24"/>
  <c r="Q29" i="24"/>
  <c r="M14" i="28"/>
  <c r="M15" i="28"/>
  <c r="M16" i="28"/>
  <c r="M17" i="28"/>
  <c r="M18" i="28"/>
  <c r="M61" i="14" l="1"/>
  <c r="M62" i="14"/>
  <c r="M63" i="14"/>
  <c r="M60" i="14"/>
  <c r="M136" i="14" s="1"/>
  <c r="M55" i="14"/>
  <c r="M56" i="14"/>
  <c r="M57" i="14"/>
  <c r="M58" i="14"/>
  <c r="M54" i="14"/>
  <c r="M51" i="14"/>
  <c r="M52" i="14"/>
  <c r="M53" i="14"/>
  <c r="M50" i="14"/>
  <c r="M45" i="14"/>
  <c r="M46" i="14"/>
  <c r="M47" i="14"/>
  <c r="M48" i="14"/>
  <c r="M44" i="14"/>
  <c r="M135" i="14" l="1"/>
  <c r="R49" i="23"/>
  <c r="S49" i="23"/>
  <c r="T49" i="23"/>
  <c r="R39" i="23"/>
  <c r="S39" i="23"/>
  <c r="T39" i="23"/>
  <c r="J29" i="24" l="1"/>
  <c r="M40" i="24"/>
  <c r="M41" i="24"/>
  <c r="M42" i="24"/>
  <c r="M43" i="24"/>
  <c r="M93" i="24"/>
  <c r="M91" i="24"/>
  <c r="M92" i="24"/>
  <c r="M90" i="24"/>
  <c r="P89" i="24"/>
  <c r="O89" i="24"/>
  <c r="N89" i="24"/>
  <c r="M85" i="24"/>
  <c r="M86" i="24"/>
  <c r="M87" i="24"/>
  <c r="M88" i="24"/>
  <c r="M84" i="24"/>
  <c r="M81" i="24"/>
  <c r="M82" i="24"/>
  <c r="M83" i="24"/>
  <c r="M80" i="24"/>
  <c r="M147" i="24" s="1"/>
  <c r="M75" i="24"/>
  <c r="M76" i="24"/>
  <c r="M77" i="24"/>
  <c r="M78" i="24"/>
  <c r="M74" i="24"/>
  <c r="M71" i="24"/>
  <c r="M72" i="24"/>
  <c r="M73" i="24"/>
  <c r="M70" i="24"/>
  <c r="M65" i="24"/>
  <c r="M66" i="24"/>
  <c r="M67" i="24"/>
  <c r="M68" i="24"/>
  <c r="M64" i="24"/>
  <c r="M61" i="24"/>
  <c r="M62" i="24"/>
  <c r="M63" i="24"/>
  <c r="M60" i="24"/>
  <c r="M55" i="24"/>
  <c r="M56" i="24"/>
  <c r="M57" i="24"/>
  <c r="M58" i="24"/>
  <c r="M54" i="24"/>
  <c r="M51" i="24"/>
  <c r="M52" i="24"/>
  <c r="M53" i="24"/>
  <c r="M50" i="24"/>
  <c r="M144" i="24" s="1"/>
  <c r="M48" i="24"/>
  <c r="M47" i="24"/>
  <c r="M46" i="24"/>
  <c r="M45" i="24"/>
  <c r="M44" i="24"/>
  <c r="U18" i="24"/>
  <c r="M18" i="24"/>
  <c r="U17" i="24"/>
  <c r="M17" i="24"/>
  <c r="U16" i="24"/>
  <c r="M16" i="24"/>
  <c r="U15" i="24"/>
  <c r="M15" i="24"/>
  <c r="U14" i="24"/>
  <c r="M14" i="24"/>
  <c r="M145" i="24" l="1"/>
  <c r="M146" i="24"/>
  <c r="M143" i="24"/>
  <c r="M148" i="24"/>
  <c r="U23" i="20"/>
  <c r="Q23" i="20"/>
  <c r="M23" i="20"/>
  <c r="U22" i="20"/>
  <c r="Q22" i="20"/>
  <c r="M22" i="20"/>
  <c r="U21" i="20"/>
  <c r="Q21" i="20"/>
  <c r="Q107" i="20" s="1"/>
  <c r="M21" i="20"/>
  <c r="U20" i="20"/>
  <c r="Q20" i="20"/>
  <c r="M20" i="20"/>
  <c r="M107" i="20" s="1"/>
  <c r="T19" i="20"/>
  <c r="S19" i="20"/>
  <c r="R19" i="20"/>
  <c r="P19" i="20"/>
  <c r="O19" i="20"/>
  <c r="N19" i="20"/>
  <c r="L19" i="20"/>
  <c r="K19" i="20"/>
  <c r="J19" i="20"/>
  <c r="U18" i="20"/>
  <c r="Q18" i="20"/>
  <c r="M18" i="20"/>
  <c r="U17" i="20"/>
  <c r="Q17" i="20"/>
  <c r="M17" i="20"/>
  <c r="U16" i="20"/>
  <c r="Q16" i="20"/>
  <c r="M16" i="20"/>
  <c r="U15" i="20"/>
  <c r="Q15" i="20"/>
  <c r="M15" i="20"/>
  <c r="U14" i="20"/>
  <c r="Q14" i="20"/>
  <c r="M14" i="20"/>
  <c r="U107" i="20" l="1"/>
  <c r="M19" i="20"/>
  <c r="U19" i="20"/>
  <c r="Q19" i="20"/>
  <c r="M34" i="24"/>
  <c r="M35" i="24"/>
  <c r="M36" i="24"/>
  <c r="M37" i="24"/>
  <c r="M38" i="24"/>
  <c r="BE53" i="23" l="1"/>
  <c r="BA53" i="23"/>
  <c r="AW53" i="23"/>
  <c r="AS53" i="23"/>
  <c r="AO53" i="23"/>
  <c r="AK53" i="23"/>
  <c r="AG53" i="23"/>
  <c r="AC53" i="23"/>
  <c r="Y53" i="23"/>
  <c r="U53" i="23"/>
  <c r="Q53" i="23"/>
  <c r="M53" i="23"/>
  <c r="BE52" i="23"/>
  <c r="BA52" i="23"/>
  <c r="AW52" i="23"/>
  <c r="AS52" i="23"/>
  <c r="AO52" i="23"/>
  <c r="AK52" i="23"/>
  <c r="AG52" i="23"/>
  <c r="AC52" i="23"/>
  <c r="Y52" i="23"/>
  <c r="U52" i="23"/>
  <c r="Q52" i="23"/>
  <c r="M52" i="23"/>
  <c r="BE51" i="23"/>
  <c r="BA51" i="23"/>
  <c r="AW51" i="23"/>
  <c r="AS51" i="23"/>
  <c r="AS133" i="23" s="1"/>
  <c r="AO51" i="23"/>
  <c r="AK51" i="23"/>
  <c r="AG51" i="23"/>
  <c r="AC51" i="23"/>
  <c r="Y51" i="23"/>
  <c r="U51" i="23"/>
  <c r="Q51" i="23"/>
  <c r="M51" i="23"/>
  <c r="BE50" i="23"/>
  <c r="BE133" i="23" s="1"/>
  <c r="BA50" i="23"/>
  <c r="BA133" i="23" s="1"/>
  <c r="AW50" i="23"/>
  <c r="AW133" i="23" s="1"/>
  <c r="AO50" i="23"/>
  <c r="AO133" i="23" s="1"/>
  <c r="AK50" i="23"/>
  <c r="AG50" i="23"/>
  <c r="AC50" i="23"/>
  <c r="Y50" i="23"/>
  <c r="Y133" i="23" s="1"/>
  <c r="U50" i="23"/>
  <c r="Q50" i="23"/>
  <c r="M50" i="23"/>
  <c r="BD49" i="23"/>
  <c r="BC49" i="23"/>
  <c r="BB49" i="23"/>
  <c r="AZ49" i="23"/>
  <c r="AY49" i="23"/>
  <c r="AX49" i="23"/>
  <c r="AV49" i="23"/>
  <c r="AU49" i="23"/>
  <c r="AT49" i="23"/>
  <c r="AR49" i="23"/>
  <c r="AQ49" i="23"/>
  <c r="AP49" i="23"/>
  <c r="AS49" i="23" s="1"/>
  <c r="AN49" i="23"/>
  <c r="AM49" i="23"/>
  <c r="AL49" i="23"/>
  <c r="AJ49" i="23"/>
  <c r="AI49" i="23"/>
  <c r="AH49" i="23"/>
  <c r="AF49" i="23"/>
  <c r="AE49" i="23"/>
  <c r="AD49" i="23"/>
  <c r="AB49" i="23"/>
  <c r="AA49" i="23"/>
  <c r="Z49" i="23"/>
  <c r="X49" i="23"/>
  <c r="W49" i="23"/>
  <c r="V49" i="23"/>
  <c r="P49" i="23"/>
  <c r="O49" i="23"/>
  <c r="N49" i="23"/>
  <c r="L49" i="23"/>
  <c r="K49" i="23"/>
  <c r="J49" i="23"/>
  <c r="BE48" i="23"/>
  <c r="BA48" i="23"/>
  <c r="AW48" i="23"/>
  <c r="AS48" i="23"/>
  <c r="AO48" i="23"/>
  <c r="AK48" i="23"/>
  <c r="AG48" i="23"/>
  <c r="AC48" i="23"/>
  <c r="Y48" i="23"/>
  <c r="U48" i="23"/>
  <c r="Q48" i="23"/>
  <c r="M48" i="23"/>
  <c r="BE47" i="23"/>
  <c r="BA47" i="23"/>
  <c r="AW47" i="23"/>
  <c r="AS47" i="23"/>
  <c r="AO47" i="23"/>
  <c r="AK47" i="23"/>
  <c r="AG47" i="23"/>
  <c r="AC47" i="23"/>
  <c r="Y47" i="23"/>
  <c r="U47" i="23"/>
  <c r="Q47" i="23"/>
  <c r="M47" i="23"/>
  <c r="BE46" i="23"/>
  <c r="BA46" i="23"/>
  <c r="AW46" i="23"/>
  <c r="AS46" i="23"/>
  <c r="AO46" i="23"/>
  <c r="AK46" i="23"/>
  <c r="AG46" i="23"/>
  <c r="AC46" i="23"/>
  <c r="Y46" i="23"/>
  <c r="U46" i="23"/>
  <c r="Q46" i="23"/>
  <c r="M46" i="23"/>
  <c r="BE45" i="23"/>
  <c r="BA45" i="23"/>
  <c r="AW45" i="23"/>
  <c r="AS45" i="23"/>
  <c r="AO45" i="23"/>
  <c r="AK45" i="23"/>
  <c r="AG45" i="23"/>
  <c r="AC45" i="23"/>
  <c r="Y45" i="23"/>
  <c r="U45" i="23"/>
  <c r="Q45" i="23"/>
  <c r="M45" i="23"/>
  <c r="BE44" i="23"/>
  <c r="BE49" i="23" s="1"/>
  <c r="BA44" i="23"/>
  <c r="BA49" i="23" s="1"/>
  <c r="AW44" i="23"/>
  <c r="AS44" i="23"/>
  <c r="AO44" i="23"/>
  <c r="AO49" i="23" s="1"/>
  <c r="AK44" i="23"/>
  <c r="AK49" i="23" s="1"/>
  <c r="AG44" i="23"/>
  <c r="AC44" i="23"/>
  <c r="Y44" i="23"/>
  <c r="Y49" i="23" s="1"/>
  <c r="U44" i="23"/>
  <c r="U49" i="23" s="1"/>
  <c r="Q44" i="23"/>
  <c r="Q49" i="23" s="1"/>
  <c r="M44" i="23"/>
  <c r="M133" i="23" l="1"/>
  <c r="AC133" i="23"/>
  <c r="Q133" i="23"/>
  <c r="AG133" i="23"/>
  <c r="U133" i="23"/>
  <c r="AK133" i="23"/>
  <c r="AG49" i="23"/>
  <c r="AC49" i="23"/>
  <c r="AW49" i="23"/>
  <c r="M49" i="23"/>
  <c r="M28" i="22" l="1"/>
  <c r="BE43" i="28"/>
  <c r="BA43" i="28"/>
  <c r="AW43" i="28"/>
  <c r="AS43" i="28"/>
  <c r="AO43" i="28"/>
  <c r="AK43" i="28"/>
  <c r="AG43" i="28"/>
  <c r="AC43" i="28"/>
  <c r="Y43" i="28"/>
  <c r="U43" i="28"/>
  <c r="Q43" i="28"/>
  <c r="M43" i="28"/>
  <c r="BE42" i="28"/>
  <c r="BA42" i="28"/>
  <c r="AW42" i="28"/>
  <c r="AS42" i="28"/>
  <c r="AO42" i="28"/>
  <c r="AK42" i="28"/>
  <c r="AG42" i="28"/>
  <c r="AC42" i="28"/>
  <c r="Y42" i="28"/>
  <c r="U42" i="28"/>
  <c r="Q42" i="28"/>
  <c r="M42" i="28"/>
  <c r="BE41" i="28"/>
  <c r="BA41" i="28"/>
  <c r="AW41" i="28"/>
  <c r="AS41" i="28"/>
  <c r="AO41" i="28"/>
  <c r="AK41" i="28"/>
  <c r="AG41" i="28"/>
  <c r="AC41" i="28"/>
  <c r="Y41" i="28"/>
  <c r="U41" i="28"/>
  <c r="Q41" i="28"/>
  <c r="M41" i="28"/>
  <c r="BE40" i="28"/>
  <c r="BE133" i="28" s="1"/>
  <c r="BA40" i="28"/>
  <c r="BA133" i="28" s="1"/>
  <c r="AW40" i="28"/>
  <c r="AW133" i="28" s="1"/>
  <c r="AS40" i="28"/>
  <c r="AS133" i="28" s="1"/>
  <c r="AO40" i="28"/>
  <c r="AO133" i="28" s="1"/>
  <c r="AK40" i="28"/>
  <c r="AK133" i="28" s="1"/>
  <c r="AG40" i="28"/>
  <c r="AG133" i="28" s="1"/>
  <c r="AC40" i="28"/>
  <c r="AC133" i="28" s="1"/>
  <c r="Y40" i="28"/>
  <c r="Y133" i="28" s="1"/>
  <c r="U40" i="28"/>
  <c r="U133" i="28" s="1"/>
  <c r="Q40" i="28"/>
  <c r="Q133" i="28" s="1"/>
  <c r="M40" i="28"/>
  <c r="M133" i="28" s="1"/>
  <c r="BD39" i="28"/>
  <c r="BC39" i="28"/>
  <c r="BB39" i="28"/>
  <c r="AZ39" i="28"/>
  <c r="AY39" i="28"/>
  <c r="AX39" i="28"/>
  <c r="AV39" i="28"/>
  <c r="AU39" i="28"/>
  <c r="AT39" i="28"/>
  <c r="AR39" i="28"/>
  <c r="AQ39" i="28"/>
  <c r="AP39" i="28"/>
  <c r="AN39" i="28"/>
  <c r="AM39" i="28"/>
  <c r="AL39" i="28"/>
  <c r="AJ39" i="28"/>
  <c r="AI39" i="28"/>
  <c r="AH39" i="28"/>
  <c r="AF39" i="28"/>
  <c r="AE39" i="28"/>
  <c r="AD39" i="28"/>
  <c r="AB39" i="28"/>
  <c r="AA39" i="28"/>
  <c r="Z39" i="28"/>
  <c r="X39" i="28"/>
  <c r="W39" i="28"/>
  <c r="V39" i="28"/>
  <c r="T39" i="28"/>
  <c r="S39" i="28"/>
  <c r="R39" i="28"/>
  <c r="P39" i="28"/>
  <c r="O39" i="28"/>
  <c r="N39" i="28"/>
  <c r="L39" i="28"/>
  <c r="K39" i="28"/>
  <c r="J39" i="28"/>
  <c r="BE38" i="28"/>
  <c r="BA38" i="28"/>
  <c r="AW38" i="28"/>
  <c r="AS38" i="28"/>
  <c r="AO38" i="28"/>
  <c r="AK38" i="28"/>
  <c r="AG38" i="28"/>
  <c r="AC38" i="28"/>
  <c r="Y38" i="28"/>
  <c r="U38" i="28"/>
  <c r="Q38" i="28"/>
  <c r="M38" i="28"/>
  <c r="BE37" i="28"/>
  <c r="BA37" i="28"/>
  <c r="AW37" i="28"/>
  <c r="AS37" i="28"/>
  <c r="AO37" i="28"/>
  <c r="AK37" i="28"/>
  <c r="AG37" i="28"/>
  <c r="AC37" i="28"/>
  <c r="Y37" i="28"/>
  <c r="U37" i="28"/>
  <c r="Q37" i="28"/>
  <c r="M37" i="28"/>
  <c r="BE36" i="28"/>
  <c r="BA36" i="28"/>
  <c r="AW36" i="28"/>
  <c r="AS36" i="28"/>
  <c r="AO36" i="28"/>
  <c r="AK36" i="28"/>
  <c r="AG36" i="28"/>
  <c r="AC36" i="28"/>
  <c r="Y36" i="28"/>
  <c r="U36" i="28"/>
  <c r="Q36" i="28"/>
  <c r="M36" i="28"/>
  <c r="BE35" i="28"/>
  <c r="BA35" i="28"/>
  <c r="AW35" i="28"/>
  <c r="AS35" i="28"/>
  <c r="AO35" i="28"/>
  <c r="AK35" i="28"/>
  <c r="AG35" i="28"/>
  <c r="AC35" i="28"/>
  <c r="Y35" i="28"/>
  <c r="U35" i="28"/>
  <c r="Q35" i="28"/>
  <c r="M35" i="28"/>
  <c r="BE34" i="28"/>
  <c r="BE39" i="28" s="1"/>
  <c r="BA34" i="28"/>
  <c r="AW34" i="28"/>
  <c r="AS34" i="28"/>
  <c r="AO34" i="28"/>
  <c r="AO39" i="28" s="1"/>
  <c r="AK34" i="28"/>
  <c r="AG34" i="28"/>
  <c r="AC34" i="28"/>
  <c r="Y34" i="28"/>
  <c r="Y39" i="28" s="1"/>
  <c r="U34" i="28"/>
  <c r="Q34" i="28"/>
  <c r="M34" i="28"/>
  <c r="BE33" i="28"/>
  <c r="BA33" i="28"/>
  <c r="AW33" i="28"/>
  <c r="AS33" i="28"/>
  <c r="AO33" i="28"/>
  <c r="AK33" i="28"/>
  <c r="AG33" i="28"/>
  <c r="AC33" i="28"/>
  <c r="Y33" i="28"/>
  <c r="U33" i="28"/>
  <c r="Q33" i="28"/>
  <c r="M33" i="28"/>
  <c r="BE32" i="28"/>
  <c r="BA32" i="28"/>
  <c r="AW32" i="28"/>
  <c r="AS32" i="28"/>
  <c r="AO32" i="28"/>
  <c r="AK32" i="28"/>
  <c r="AG32" i="28"/>
  <c r="AC32" i="28"/>
  <c r="Y32" i="28"/>
  <c r="U32" i="28"/>
  <c r="Q32" i="28"/>
  <c r="M32" i="28"/>
  <c r="BE31" i="28"/>
  <c r="BA31" i="28"/>
  <c r="AW31" i="28"/>
  <c r="AS31" i="28"/>
  <c r="AO31" i="28"/>
  <c r="AK31" i="28"/>
  <c r="AG31" i="28"/>
  <c r="AC31" i="28"/>
  <c r="Y31" i="28"/>
  <c r="U31" i="28"/>
  <c r="Q31" i="28"/>
  <c r="M31" i="28"/>
  <c r="BE30" i="28"/>
  <c r="BE132" i="28" s="1"/>
  <c r="BA30" i="28"/>
  <c r="BA132" i="28" s="1"/>
  <c r="AW30" i="28"/>
  <c r="AW132" i="28" s="1"/>
  <c r="AS30" i="28"/>
  <c r="AS132" i="28" s="1"/>
  <c r="AO30" i="28"/>
  <c r="AO132" i="28" s="1"/>
  <c r="AK30" i="28"/>
  <c r="AK132" i="28" s="1"/>
  <c r="AG30" i="28"/>
  <c r="AG132" i="28" s="1"/>
  <c r="AC30" i="28"/>
  <c r="AC132" i="28" s="1"/>
  <c r="Y30" i="28"/>
  <c r="Y132" i="28" s="1"/>
  <c r="U30" i="28"/>
  <c r="U132" i="28" s="1"/>
  <c r="Q30" i="28"/>
  <c r="Q132" i="28" s="1"/>
  <c r="M30" i="28"/>
  <c r="M132" i="28" s="1"/>
  <c r="BD29" i="28"/>
  <c r="BC29" i="28"/>
  <c r="BB29" i="28"/>
  <c r="AZ29" i="28"/>
  <c r="AY29" i="28"/>
  <c r="AX29" i="28"/>
  <c r="AV29" i="28"/>
  <c r="AU29" i="28"/>
  <c r="AT29" i="28"/>
  <c r="AR29" i="28"/>
  <c r="AQ29" i="28"/>
  <c r="AP29" i="28"/>
  <c r="AN29" i="28"/>
  <c r="AM29" i="28"/>
  <c r="AL29" i="28"/>
  <c r="AJ29" i="28"/>
  <c r="AI29" i="28"/>
  <c r="AH29" i="28"/>
  <c r="AF29" i="28"/>
  <c r="AE29" i="28"/>
  <c r="AD29" i="28"/>
  <c r="AB29" i="28"/>
  <c r="AA29" i="28"/>
  <c r="Z29" i="28"/>
  <c r="X29" i="28"/>
  <c r="W29" i="28"/>
  <c r="V29" i="28"/>
  <c r="T29" i="28"/>
  <c r="S29" i="28"/>
  <c r="R29" i="28"/>
  <c r="P29" i="28"/>
  <c r="O29" i="28"/>
  <c r="N29" i="28"/>
  <c r="L29" i="28"/>
  <c r="K29" i="28"/>
  <c r="J29" i="28"/>
  <c r="BE28" i="28"/>
  <c r="BA28" i="28"/>
  <c r="AW28" i="28"/>
  <c r="AS28" i="28"/>
  <c r="AO28" i="28"/>
  <c r="AK28" i="28"/>
  <c r="AG28" i="28"/>
  <c r="Y28" i="28"/>
  <c r="U28" i="28"/>
  <c r="Q28" i="28"/>
  <c r="M28" i="28"/>
  <c r="BE27" i="28"/>
  <c r="BA27" i="28"/>
  <c r="AW27" i="28"/>
  <c r="AS27" i="28"/>
  <c r="AO27" i="28"/>
  <c r="AK27" i="28"/>
  <c r="AG27" i="28"/>
  <c r="Y27" i="28"/>
  <c r="U27" i="28"/>
  <c r="Q27" i="28"/>
  <c r="M27" i="28"/>
  <c r="BE26" i="28"/>
  <c r="BA26" i="28"/>
  <c r="AW26" i="28"/>
  <c r="AS26" i="28"/>
  <c r="AO26" i="28"/>
  <c r="AK26" i="28"/>
  <c r="AG26" i="28"/>
  <c r="Y26" i="28"/>
  <c r="U26" i="28"/>
  <c r="Q26" i="28"/>
  <c r="M26" i="28"/>
  <c r="BE25" i="28"/>
  <c r="BA25" i="28"/>
  <c r="AW25" i="28"/>
  <c r="AS25" i="28"/>
  <c r="AO25" i="28"/>
  <c r="AK25" i="28"/>
  <c r="AG25" i="28"/>
  <c r="Y25" i="28"/>
  <c r="U25" i="28"/>
  <c r="Q25" i="28"/>
  <c r="M25" i="28"/>
  <c r="BE24" i="28"/>
  <c r="BA24" i="28"/>
  <c r="AW24" i="28"/>
  <c r="AS24" i="28"/>
  <c r="AO24" i="28"/>
  <c r="AK24" i="28"/>
  <c r="AG24" i="28"/>
  <c r="AC29" i="28"/>
  <c r="Y24" i="28"/>
  <c r="U24" i="28"/>
  <c r="Q24" i="28"/>
  <c r="M24" i="28"/>
  <c r="BE23" i="28"/>
  <c r="BA23" i="28"/>
  <c r="AW23" i="28"/>
  <c r="AS23" i="28"/>
  <c r="AO23" i="28"/>
  <c r="AK23" i="28"/>
  <c r="AG23" i="28"/>
  <c r="AC23" i="28"/>
  <c r="Y23" i="28"/>
  <c r="U23" i="28"/>
  <c r="Q23" i="28"/>
  <c r="M23" i="28"/>
  <c r="BE22" i="28"/>
  <c r="BA22" i="28"/>
  <c r="AW22" i="28"/>
  <c r="AS22" i="28"/>
  <c r="AO22" i="28"/>
  <c r="AK22" i="28"/>
  <c r="AG22" i="28"/>
  <c r="AC22" i="28"/>
  <c r="Y22" i="28"/>
  <c r="U22" i="28"/>
  <c r="Q22" i="28"/>
  <c r="M22" i="28"/>
  <c r="BE21" i="28"/>
  <c r="BA21" i="28"/>
  <c r="AW21" i="28"/>
  <c r="AS21" i="28"/>
  <c r="AO21" i="28"/>
  <c r="AK21" i="28"/>
  <c r="AG21" i="28"/>
  <c r="AC21" i="28"/>
  <c r="Y21" i="28"/>
  <c r="U21" i="28"/>
  <c r="Q21" i="28"/>
  <c r="M21" i="28"/>
  <c r="BE20" i="28"/>
  <c r="BE131" i="28" s="1"/>
  <c r="BA20" i="28"/>
  <c r="BA131" i="28" s="1"/>
  <c r="AW20" i="28"/>
  <c r="AW131" i="28" s="1"/>
  <c r="AS20" i="28"/>
  <c r="AS131" i="28" s="1"/>
  <c r="AO20" i="28"/>
  <c r="AO131" i="28" s="1"/>
  <c r="AK20" i="28"/>
  <c r="AK131" i="28" s="1"/>
  <c r="AG20" i="28"/>
  <c r="AG131" i="28" s="1"/>
  <c r="AC20" i="28"/>
  <c r="AC131" i="28" s="1"/>
  <c r="Y20" i="28"/>
  <c r="Y131" i="28" s="1"/>
  <c r="U20" i="28"/>
  <c r="U131" i="28" s="1"/>
  <c r="Q20" i="28"/>
  <c r="Q131" i="28" s="1"/>
  <c r="M20" i="28"/>
  <c r="M131" i="28" s="1"/>
  <c r="BD19" i="28"/>
  <c r="BC19" i="28"/>
  <c r="BB19" i="28"/>
  <c r="AZ19" i="28"/>
  <c r="AY19" i="28"/>
  <c r="AX19" i="28"/>
  <c r="AV19" i="28"/>
  <c r="AU19" i="28"/>
  <c r="AT19" i="28"/>
  <c r="AR19" i="28"/>
  <c r="AQ19" i="28"/>
  <c r="AP19" i="28"/>
  <c r="AN19" i="28"/>
  <c r="AM19" i="28"/>
  <c r="AL19" i="28"/>
  <c r="AJ19" i="28"/>
  <c r="AI19" i="28"/>
  <c r="AH19" i="28"/>
  <c r="AF19" i="28"/>
  <c r="AE19" i="28"/>
  <c r="AD19" i="28"/>
  <c r="AB19" i="28"/>
  <c r="AA19" i="28"/>
  <c r="Z19" i="28"/>
  <c r="X19" i="28"/>
  <c r="W19" i="28"/>
  <c r="V19" i="28"/>
  <c r="T19" i="28"/>
  <c r="S19" i="28"/>
  <c r="R19" i="28"/>
  <c r="P19" i="28"/>
  <c r="O19" i="28"/>
  <c r="N19" i="28"/>
  <c r="L19" i="28"/>
  <c r="K19" i="28"/>
  <c r="J19" i="28"/>
  <c r="BE18" i="28"/>
  <c r="BA18" i="28"/>
  <c r="AW18" i="28"/>
  <c r="AS18" i="28"/>
  <c r="AO18" i="28"/>
  <c r="AK18" i="28"/>
  <c r="AG18" i="28"/>
  <c r="AC18" i="28"/>
  <c r="Y18" i="28"/>
  <c r="U18" i="28"/>
  <c r="Q18" i="28"/>
  <c r="BE17" i="28"/>
  <c r="BA17" i="28"/>
  <c r="AW17" i="28"/>
  <c r="AS17" i="28"/>
  <c r="AO17" i="28"/>
  <c r="AK17" i="28"/>
  <c r="AG17" i="28"/>
  <c r="AC17" i="28"/>
  <c r="Y17" i="28"/>
  <c r="U17" i="28"/>
  <c r="Q17" i="28"/>
  <c r="BE16" i="28"/>
  <c r="BA16" i="28"/>
  <c r="AW16" i="28"/>
  <c r="AS16" i="28"/>
  <c r="AO16" i="28"/>
  <c r="AK16" i="28"/>
  <c r="AG16" i="28"/>
  <c r="AC16" i="28"/>
  <c r="Y16" i="28"/>
  <c r="U16" i="28"/>
  <c r="Q16" i="28"/>
  <c r="BE15" i="28"/>
  <c r="BA15" i="28"/>
  <c r="AW15" i="28"/>
  <c r="AS15" i="28"/>
  <c r="AO15" i="28"/>
  <c r="AK15" i="28"/>
  <c r="AG15" i="28"/>
  <c r="AC15" i="28"/>
  <c r="Y15" i="28"/>
  <c r="U15" i="28"/>
  <c r="Q15" i="28"/>
  <c r="BE14" i="28"/>
  <c r="BA14" i="28"/>
  <c r="AW14" i="28"/>
  <c r="AS14" i="28"/>
  <c r="AO14" i="28"/>
  <c r="AK14" i="28"/>
  <c r="AG14" i="28"/>
  <c r="AC14" i="28"/>
  <c r="Y14" i="28"/>
  <c r="U14" i="28"/>
  <c r="Q14" i="28"/>
  <c r="M19" i="28"/>
  <c r="BE53" i="27"/>
  <c r="BA53" i="27"/>
  <c r="AW53" i="27"/>
  <c r="AS53" i="27"/>
  <c r="AO53" i="27"/>
  <c r="AK53" i="27"/>
  <c r="AG53" i="27"/>
  <c r="AC53" i="27"/>
  <c r="Y53" i="27"/>
  <c r="U53" i="27"/>
  <c r="Q53" i="27"/>
  <c r="BE52" i="27"/>
  <c r="BA52" i="27"/>
  <c r="AW52" i="27"/>
  <c r="AS52" i="27"/>
  <c r="AO52" i="27"/>
  <c r="AK52" i="27"/>
  <c r="AG52" i="27"/>
  <c r="AC52" i="27"/>
  <c r="Y52" i="27"/>
  <c r="U52" i="27"/>
  <c r="Q52" i="27"/>
  <c r="BE51" i="27"/>
  <c r="BA51" i="27"/>
  <c r="AW51" i="27"/>
  <c r="AS51" i="27"/>
  <c r="AO51" i="27"/>
  <c r="AK51" i="27"/>
  <c r="AG51" i="27"/>
  <c r="AC51" i="27"/>
  <c r="Y51" i="27"/>
  <c r="U51" i="27"/>
  <c r="Q51" i="27"/>
  <c r="BE50" i="27"/>
  <c r="BA50" i="27"/>
  <c r="AW50" i="27"/>
  <c r="AS50" i="27"/>
  <c r="AO50" i="27"/>
  <c r="AK50" i="27"/>
  <c r="AG50" i="27"/>
  <c r="AC50" i="27"/>
  <c r="Y50" i="27"/>
  <c r="U50" i="27"/>
  <c r="Q50" i="27"/>
  <c r="BD49" i="27"/>
  <c r="BC49" i="27"/>
  <c r="BB49" i="27"/>
  <c r="AZ49" i="27"/>
  <c r="AY49" i="27"/>
  <c r="AX49" i="27"/>
  <c r="AV49" i="27"/>
  <c r="AU49" i="27"/>
  <c r="AT49" i="27"/>
  <c r="AR49" i="27"/>
  <c r="AQ49" i="27"/>
  <c r="AP49" i="27"/>
  <c r="AN49" i="27"/>
  <c r="AM49" i="27"/>
  <c r="AL49" i="27"/>
  <c r="AJ49" i="27"/>
  <c r="AI49" i="27"/>
  <c r="AH49" i="27"/>
  <c r="AF49" i="27"/>
  <c r="AE49" i="27"/>
  <c r="AD49" i="27"/>
  <c r="AB49" i="27"/>
  <c r="AA49" i="27"/>
  <c r="Z49" i="27"/>
  <c r="X49" i="27"/>
  <c r="W49" i="27"/>
  <c r="V49" i="27"/>
  <c r="T49" i="27"/>
  <c r="S49" i="27"/>
  <c r="R49" i="27"/>
  <c r="P49" i="27"/>
  <c r="O49" i="27"/>
  <c r="N49" i="27"/>
  <c r="L49" i="27"/>
  <c r="K49" i="27"/>
  <c r="J49" i="27"/>
  <c r="BE48" i="27"/>
  <c r="BA48" i="27"/>
  <c r="AW48" i="27"/>
  <c r="AS48" i="27"/>
  <c r="AO48" i="27"/>
  <c r="AK48" i="27"/>
  <c r="AG48" i="27"/>
  <c r="AC48" i="27"/>
  <c r="Y48" i="27"/>
  <c r="U48" i="27"/>
  <c r="Q48" i="27"/>
  <c r="BE47" i="27"/>
  <c r="BA47" i="27"/>
  <c r="AW47" i="27"/>
  <c r="AS47" i="27"/>
  <c r="AO47" i="27"/>
  <c r="AK47" i="27"/>
  <c r="AG47" i="27"/>
  <c r="AC47" i="27"/>
  <c r="Y47" i="27"/>
  <c r="U47" i="27"/>
  <c r="Q47" i="27"/>
  <c r="BE46" i="27"/>
  <c r="BA46" i="27"/>
  <c r="AW46" i="27"/>
  <c r="AS46" i="27"/>
  <c r="AO46" i="27"/>
  <c r="AK46" i="27"/>
  <c r="AG46" i="27"/>
  <c r="AC46" i="27"/>
  <c r="Y46" i="27"/>
  <c r="U46" i="27"/>
  <c r="Q46" i="27"/>
  <c r="BE45" i="27"/>
  <c r="BA45" i="27"/>
  <c r="AW45" i="27"/>
  <c r="AS45" i="27"/>
  <c r="AO45" i="27"/>
  <c r="AK45" i="27"/>
  <c r="AG45" i="27"/>
  <c r="AC45" i="27"/>
  <c r="Y45" i="27"/>
  <c r="U45" i="27"/>
  <c r="Q45" i="27"/>
  <c r="BE44" i="27"/>
  <c r="BA44" i="27"/>
  <c r="AW44" i="27"/>
  <c r="AS44" i="27"/>
  <c r="AO44" i="27"/>
  <c r="AK44" i="27"/>
  <c r="AG44" i="27"/>
  <c r="AC44" i="27"/>
  <c r="Y44" i="27"/>
  <c r="U44" i="27"/>
  <c r="Q44" i="27"/>
  <c r="BE43" i="27"/>
  <c r="BA43" i="27"/>
  <c r="AW43" i="27"/>
  <c r="AS43" i="27"/>
  <c r="AO43" i="27"/>
  <c r="AK43" i="27"/>
  <c r="AG43" i="27"/>
  <c r="AC43" i="27"/>
  <c r="Y43" i="27"/>
  <c r="U43" i="27"/>
  <c r="Q43" i="27"/>
  <c r="M43" i="27"/>
  <c r="BE42" i="27"/>
  <c r="BA42" i="27"/>
  <c r="AW42" i="27"/>
  <c r="AS42" i="27"/>
  <c r="AO42" i="27"/>
  <c r="AK42" i="27"/>
  <c r="AG42" i="27"/>
  <c r="AC42" i="27"/>
  <c r="Y42" i="27"/>
  <c r="U42" i="27"/>
  <c r="Q42" i="27"/>
  <c r="M42" i="27"/>
  <c r="BE41" i="27"/>
  <c r="BA41" i="27"/>
  <c r="AW41" i="27"/>
  <c r="AS41" i="27"/>
  <c r="AO41" i="27"/>
  <c r="AK41" i="27"/>
  <c r="AG41" i="27"/>
  <c r="AC41" i="27"/>
  <c r="Y41" i="27"/>
  <c r="U41" i="27"/>
  <c r="Q41" i="27"/>
  <c r="M41" i="27"/>
  <c r="BE40" i="27"/>
  <c r="BE133" i="27" s="1"/>
  <c r="BA40" i="27"/>
  <c r="BA133" i="27" s="1"/>
  <c r="AW40" i="27"/>
  <c r="AW133" i="27" s="1"/>
  <c r="AS40" i="27"/>
  <c r="AS133" i="27" s="1"/>
  <c r="AO40" i="27"/>
  <c r="AO133" i="27" s="1"/>
  <c r="AK40" i="27"/>
  <c r="AK133" i="27" s="1"/>
  <c r="AG40" i="27"/>
  <c r="AG133" i="27" s="1"/>
  <c r="AC40" i="27"/>
  <c r="AC133" i="27" s="1"/>
  <c r="Y40" i="27"/>
  <c r="Y133" i="27" s="1"/>
  <c r="U40" i="27"/>
  <c r="U133" i="27" s="1"/>
  <c r="Q40" i="27"/>
  <c r="Q133" i="27" s="1"/>
  <c r="M40" i="27"/>
  <c r="M133" i="27" s="1"/>
  <c r="BD39" i="27"/>
  <c r="BC39" i="27"/>
  <c r="BB39" i="27"/>
  <c r="AZ39" i="27"/>
  <c r="AY39" i="27"/>
  <c r="AX39" i="27"/>
  <c r="AV39" i="27"/>
  <c r="AU39" i="27"/>
  <c r="AT39" i="27"/>
  <c r="AR39" i="27"/>
  <c r="AQ39" i="27"/>
  <c r="AP39" i="27"/>
  <c r="AN39" i="27"/>
  <c r="AM39" i="27"/>
  <c r="AL39" i="27"/>
  <c r="AJ39" i="27"/>
  <c r="AI39" i="27"/>
  <c r="AH39" i="27"/>
  <c r="AF39" i="27"/>
  <c r="AE39" i="27"/>
  <c r="AD39" i="27"/>
  <c r="X39" i="27"/>
  <c r="W39" i="27"/>
  <c r="V39" i="27"/>
  <c r="T39" i="27"/>
  <c r="S39" i="27"/>
  <c r="R39" i="27"/>
  <c r="P39" i="27"/>
  <c r="O39" i="27"/>
  <c r="N39" i="27"/>
  <c r="L39" i="27"/>
  <c r="K39" i="27"/>
  <c r="J39" i="27"/>
  <c r="BE38" i="27"/>
  <c r="BA38" i="27"/>
  <c r="AW38" i="27"/>
  <c r="AS38" i="27"/>
  <c r="AO38" i="27"/>
  <c r="AK38" i="27"/>
  <c r="AG38" i="27"/>
  <c r="AC38" i="27"/>
  <c r="Y38" i="27"/>
  <c r="U38" i="27"/>
  <c r="Q38" i="27"/>
  <c r="M38" i="27"/>
  <c r="BE37" i="27"/>
  <c r="BA37" i="27"/>
  <c r="AW37" i="27"/>
  <c r="AS37" i="27"/>
  <c r="AO37" i="27"/>
  <c r="AK37" i="27"/>
  <c r="AG37" i="27"/>
  <c r="AC37" i="27"/>
  <c r="Y37" i="27"/>
  <c r="U37" i="27"/>
  <c r="Q37" i="27"/>
  <c r="M37" i="27"/>
  <c r="BE36" i="27"/>
  <c r="BA36" i="27"/>
  <c r="AW36" i="27"/>
  <c r="AS36" i="27"/>
  <c r="AO36" i="27"/>
  <c r="AK36" i="27"/>
  <c r="AG36" i="27"/>
  <c r="AC36" i="27"/>
  <c r="Y36" i="27"/>
  <c r="U36" i="27"/>
  <c r="Q36" i="27"/>
  <c r="M36" i="27"/>
  <c r="BE35" i="27"/>
  <c r="BA35" i="27"/>
  <c r="AW35" i="27"/>
  <c r="AS35" i="27"/>
  <c r="AO35" i="27"/>
  <c r="AK35" i="27"/>
  <c r="AG35" i="27"/>
  <c r="AC35" i="27"/>
  <c r="Y35" i="27"/>
  <c r="U35" i="27"/>
  <c r="Q35" i="27"/>
  <c r="M35" i="27"/>
  <c r="BE34" i="27"/>
  <c r="BA34" i="27"/>
  <c r="AW34" i="27"/>
  <c r="AS34" i="27"/>
  <c r="AS39" i="27" s="1"/>
  <c r="AO34" i="27"/>
  <c r="AK34" i="27"/>
  <c r="AG34" i="27"/>
  <c r="AC34" i="27"/>
  <c r="AC39" i="27" s="1"/>
  <c r="Y34" i="27"/>
  <c r="U34" i="27"/>
  <c r="Q34" i="27"/>
  <c r="M34" i="27"/>
  <c r="BE33" i="27"/>
  <c r="BA33" i="27"/>
  <c r="AW33" i="27"/>
  <c r="AS33" i="27"/>
  <c r="AO33" i="27"/>
  <c r="AK33" i="27"/>
  <c r="AG33" i="27"/>
  <c r="AC33" i="27"/>
  <c r="Y33" i="27"/>
  <c r="U33" i="27"/>
  <c r="Q33" i="27"/>
  <c r="M33" i="27"/>
  <c r="BE32" i="27"/>
  <c r="BA32" i="27"/>
  <c r="AW32" i="27"/>
  <c r="AS32" i="27"/>
  <c r="AO32" i="27"/>
  <c r="AK32" i="27"/>
  <c r="AG32" i="27"/>
  <c r="AC32" i="27"/>
  <c r="Y32" i="27"/>
  <c r="U32" i="27"/>
  <c r="Q32" i="27"/>
  <c r="M32" i="27"/>
  <c r="BE31" i="27"/>
  <c r="BA31" i="27"/>
  <c r="AW31" i="27"/>
  <c r="AS31" i="27"/>
  <c r="AO31" i="27"/>
  <c r="AK31" i="27"/>
  <c r="AG31" i="27"/>
  <c r="AC31" i="27"/>
  <c r="Y31" i="27"/>
  <c r="U31" i="27"/>
  <c r="Q31" i="27"/>
  <c r="M31" i="27"/>
  <c r="BE30" i="27"/>
  <c r="BE132" i="27" s="1"/>
  <c r="BA30" i="27"/>
  <c r="BA132" i="27" s="1"/>
  <c r="AW30" i="27"/>
  <c r="AW132" i="27" s="1"/>
  <c r="AS30" i="27"/>
  <c r="AS132" i="27" s="1"/>
  <c r="AO30" i="27"/>
  <c r="AO132" i="27" s="1"/>
  <c r="AK30" i="27"/>
  <c r="AK132" i="27" s="1"/>
  <c r="AG30" i="27"/>
  <c r="AG132" i="27" s="1"/>
  <c r="AC30" i="27"/>
  <c r="AC132" i="27" s="1"/>
  <c r="Y30" i="27"/>
  <c r="Y132" i="27" s="1"/>
  <c r="U30" i="27"/>
  <c r="U132" i="27" s="1"/>
  <c r="Q30" i="27"/>
  <c r="Q132" i="27" s="1"/>
  <c r="M30" i="27"/>
  <c r="M132" i="27" s="1"/>
  <c r="BD29" i="27"/>
  <c r="BC29" i="27"/>
  <c r="BB29" i="27"/>
  <c r="AZ29" i="27"/>
  <c r="AY29" i="27"/>
  <c r="AX29" i="27"/>
  <c r="AV29" i="27"/>
  <c r="AU29" i="27"/>
  <c r="AT29" i="27"/>
  <c r="AR29" i="27"/>
  <c r="AQ29" i="27"/>
  <c r="AP29" i="27"/>
  <c r="AN29" i="27"/>
  <c r="AM29" i="27"/>
  <c r="AL29" i="27"/>
  <c r="AJ29" i="27"/>
  <c r="AI29" i="27"/>
  <c r="AH29" i="27"/>
  <c r="AF29" i="27"/>
  <c r="AE29" i="27"/>
  <c r="AD29" i="27"/>
  <c r="AB29" i="27"/>
  <c r="AA29" i="27"/>
  <c r="Z29" i="27"/>
  <c r="X29" i="27"/>
  <c r="W29" i="27"/>
  <c r="V29" i="27"/>
  <c r="T29" i="27"/>
  <c r="S29" i="27"/>
  <c r="R29" i="27"/>
  <c r="P29" i="27"/>
  <c r="O29" i="27"/>
  <c r="N29" i="27"/>
  <c r="L29" i="27"/>
  <c r="K29" i="27"/>
  <c r="J29" i="27"/>
  <c r="BE28" i="27"/>
  <c r="BA28" i="27"/>
  <c r="AW28" i="27"/>
  <c r="AS28" i="27"/>
  <c r="AO28" i="27"/>
  <c r="AK28" i="27"/>
  <c r="AG28" i="27"/>
  <c r="AC28" i="27"/>
  <c r="Y28" i="27"/>
  <c r="U28" i="27"/>
  <c r="Q28" i="27"/>
  <c r="M28" i="27"/>
  <c r="BE27" i="27"/>
  <c r="BA27" i="27"/>
  <c r="AW27" i="27"/>
  <c r="AS27" i="27"/>
  <c r="AO27" i="27"/>
  <c r="AK27" i="27"/>
  <c r="AG27" i="27"/>
  <c r="AC27" i="27"/>
  <c r="Y27" i="27"/>
  <c r="U27" i="27"/>
  <c r="Q27" i="27"/>
  <c r="M27" i="27"/>
  <c r="BE26" i="27"/>
  <c r="BA26" i="27"/>
  <c r="AW26" i="27"/>
  <c r="AS26" i="27"/>
  <c r="AO26" i="27"/>
  <c r="AK26" i="27"/>
  <c r="AG26" i="27"/>
  <c r="AC26" i="27"/>
  <c r="Y26" i="27"/>
  <c r="U26" i="27"/>
  <c r="Q26" i="27"/>
  <c r="M26" i="27"/>
  <c r="BE25" i="27"/>
  <c r="BA25" i="27"/>
  <c r="AW25" i="27"/>
  <c r="AS25" i="27"/>
  <c r="AO25" i="27"/>
  <c r="AK25" i="27"/>
  <c r="AG25" i="27"/>
  <c r="AC25" i="27"/>
  <c r="Y25" i="27"/>
  <c r="U25" i="27"/>
  <c r="Q25" i="27"/>
  <c r="M25" i="27"/>
  <c r="BE24" i="27"/>
  <c r="BE29" i="27" s="1"/>
  <c r="BA24" i="27"/>
  <c r="AW24" i="27"/>
  <c r="AW29" i="27" s="1"/>
  <c r="AS24" i="27"/>
  <c r="AO24" i="27"/>
  <c r="AO29" i="27" s="1"/>
  <c r="AK24" i="27"/>
  <c r="AK29" i="27" s="1"/>
  <c r="AG24" i="27"/>
  <c r="AG29" i="27" s="1"/>
  <c r="AC24" i="27"/>
  <c r="AC29" i="27" s="1"/>
  <c r="Y24" i="27"/>
  <c r="Y29" i="27" s="1"/>
  <c r="U24" i="27"/>
  <c r="U29" i="27" s="1"/>
  <c r="Q24" i="27"/>
  <c r="Q29" i="27" s="1"/>
  <c r="M24" i="27"/>
  <c r="M29" i="27" s="1"/>
  <c r="BE23" i="27"/>
  <c r="BA23" i="27"/>
  <c r="AW23" i="27"/>
  <c r="AS23" i="27"/>
  <c r="AO23" i="27"/>
  <c r="AK23" i="27"/>
  <c r="AG23" i="27"/>
  <c r="AC23" i="27"/>
  <c r="Y23" i="27"/>
  <c r="U23" i="27"/>
  <c r="Q23" i="27"/>
  <c r="M23" i="27"/>
  <c r="BE22" i="27"/>
  <c r="BA22" i="27"/>
  <c r="AW22" i="27"/>
  <c r="AS22" i="27"/>
  <c r="AO22" i="27"/>
  <c r="AK22" i="27"/>
  <c r="AG22" i="27"/>
  <c r="AC22" i="27"/>
  <c r="Y22" i="27"/>
  <c r="U22" i="27"/>
  <c r="Q22" i="27"/>
  <c r="M22" i="27"/>
  <c r="BE21" i="27"/>
  <c r="BA21" i="27"/>
  <c r="AW21" i="27"/>
  <c r="AS21" i="27"/>
  <c r="AO21" i="27"/>
  <c r="AK21" i="27"/>
  <c r="AG21" i="27"/>
  <c r="AC21" i="27"/>
  <c r="Y21" i="27"/>
  <c r="U21" i="27"/>
  <c r="Q21" i="27"/>
  <c r="M21" i="27"/>
  <c r="BE20" i="27"/>
  <c r="BE131" i="27" s="1"/>
  <c r="BA20" i="27"/>
  <c r="BA131" i="27" s="1"/>
  <c r="AW20" i="27"/>
  <c r="AW131" i="27" s="1"/>
  <c r="AS20" i="27"/>
  <c r="AS131" i="27" s="1"/>
  <c r="AO20" i="27"/>
  <c r="AO131" i="27" s="1"/>
  <c r="AK20" i="27"/>
  <c r="AK131" i="27" s="1"/>
  <c r="AG20" i="27"/>
  <c r="AG131" i="27" s="1"/>
  <c r="AC20" i="27"/>
  <c r="AC131" i="27" s="1"/>
  <c r="Y20" i="27"/>
  <c r="Y131" i="27" s="1"/>
  <c r="U20" i="27"/>
  <c r="U131" i="27" s="1"/>
  <c r="Q20" i="27"/>
  <c r="Q131" i="27" s="1"/>
  <c r="M20" i="27"/>
  <c r="M131" i="27" s="1"/>
  <c r="BD19" i="27"/>
  <c r="BC19" i="27"/>
  <c r="BB19" i="27"/>
  <c r="AZ19" i="27"/>
  <c r="AY19" i="27"/>
  <c r="AX19" i="27"/>
  <c r="AV19" i="27"/>
  <c r="AU19" i="27"/>
  <c r="AT19" i="27"/>
  <c r="AR19" i="27"/>
  <c r="AQ19" i="27"/>
  <c r="AP19" i="27"/>
  <c r="AN19" i="27"/>
  <c r="AM19" i="27"/>
  <c r="AL19" i="27"/>
  <c r="AJ19" i="27"/>
  <c r="AI19" i="27"/>
  <c r="AH19" i="27"/>
  <c r="AF19" i="27"/>
  <c r="AE19" i="27"/>
  <c r="AD19" i="27"/>
  <c r="AB19" i="27"/>
  <c r="AA19" i="27"/>
  <c r="Z19" i="27"/>
  <c r="X19" i="27"/>
  <c r="W19" i="27"/>
  <c r="V19" i="27"/>
  <c r="T19" i="27"/>
  <c r="S19" i="27"/>
  <c r="R19" i="27"/>
  <c r="P19" i="27"/>
  <c r="O19" i="27"/>
  <c r="N19" i="27"/>
  <c r="L19" i="27"/>
  <c r="K19" i="27"/>
  <c r="J19" i="27"/>
  <c r="BE18" i="27"/>
  <c r="BA18" i="27"/>
  <c r="AW18" i="27"/>
  <c r="AS18" i="27"/>
  <c r="AO18" i="27"/>
  <c r="AK18" i="27"/>
  <c r="AG18" i="27"/>
  <c r="AC18" i="27"/>
  <c r="Y18" i="27"/>
  <c r="U18" i="27"/>
  <c r="Q18" i="27"/>
  <c r="M18" i="27"/>
  <c r="BE17" i="27"/>
  <c r="BA17" i="27"/>
  <c r="AW17" i="27"/>
  <c r="AS17" i="27"/>
  <c r="AO17" i="27"/>
  <c r="AK17" i="27"/>
  <c r="AG17" i="27"/>
  <c r="AC17" i="27"/>
  <c r="Y17" i="27"/>
  <c r="U17" i="27"/>
  <c r="Q17" i="27"/>
  <c r="M17" i="27"/>
  <c r="BE16" i="27"/>
  <c r="BA16" i="27"/>
  <c r="AW16" i="27"/>
  <c r="AS16" i="27"/>
  <c r="AO16" i="27"/>
  <c r="AK16" i="27"/>
  <c r="AG16" i="27"/>
  <c r="AC16" i="27"/>
  <c r="Y16" i="27"/>
  <c r="U16" i="27"/>
  <c r="Q16" i="27"/>
  <c r="M16" i="27"/>
  <c r="BE15" i="27"/>
  <c r="BA15" i="27"/>
  <c r="AW15" i="27"/>
  <c r="AS15" i="27"/>
  <c r="AO15" i="27"/>
  <c r="AK15" i="27"/>
  <c r="AG15" i="27"/>
  <c r="AC15" i="27"/>
  <c r="Y15" i="27"/>
  <c r="U15" i="27"/>
  <c r="Q15" i="27"/>
  <c r="M15" i="27"/>
  <c r="BE14" i="27"/>
  <c r="BA14" i="27"/>
  <c r="AW14" i="27"/>
  <c r="AS14" i="27"/>
  <c r="AS19" i="27" s="1"/>
  <c r="AO14" i="27"/>
  <c r="AK14" i="27"/>
  <c r="AG14" i="27"/>
  <c r="AC14" i="27"/>
  <c r="AC19" i="27" s="1"/>
  <c r="Y14" i="27"/>
  <c r="U14" i="27"/>
  <c r="Q14" i="27"/>
  <c r="M14" i="27"/>
  <c r="BE63" i="26"/>
  <c r="BA63" i="26"/>
  <c r="AW63" i="26"/>
  <c r="AS63" i="26"/>
  <c r="AO63" i="26"/>
  <c r="AK63" i="26"/>
  <c r="AG63" i="26"/>
  <c r="AC63" i="26"/>
  <c r="Y63" i="26"/>
  <c r="U63" i="26"/>
  <c r="Q63" i="26"/>
  <c r="M63" i="26"/>
  <c r="BE62" i="26"/>
  <c r="BA62" i="26"/>
  <c r="AW62" i="26"/>
  <c r="AS62" i="26"/>
  <c r="AO62" i="26"/>
  <c r="AK62" i="26"/>
  <c r="AG62" i="26"/>
  <c r="AC62" i="26"/>
  <c r="Y62" i="26"/>
  <c r="U62" i="26"/>
  <c r="Q62" i="26"/>
  <c r="M62" i="26"/>
  <c r="BE61" i="26"/>
  <c r="BA61" i="26"/>
  <c r="AW61" i="26"/>
  <c r="AS61" i="26"/>
  <c r="AO61" i="26"/>
  <c r="AK61" i="26"/>
  <c r="AG61" i="26"/>
  <c r="AC61" i="26"/>
  <c r="Y61" i="26"/>
  <c r="U61" i="26"/>
  <c r="Q61" i="26"/>
  <c r="M61" i="26"/>
  <c r="BE60" i="26"/>
  <c r="BE143" i="26" s="1"/>
  <c r="BA60" i="26"/>
  <c r="BA143" i="26" s="1"/>
  <c r="AW60" i="26"/>
  <c r="AW143" i="26" s="1"/>
  <c r="AS60" i="26"/>
  <c r="AS143" i="26" s="1"/>
  <c r="AO60" i="26"/>
  <c r="AO143" i="26" s="1"/>
  <c r="AK60" i="26"/>
  <c r="AK143" i="26" s="1"/>
  <c r="AG60" i="26"/>
  <c r="AG143" i="26" s="1"/>
  <c r="AC60" i="26"/>
  <c r="AC143" i="26" s="1"/>
  <c r="Y60" i="26"/>
  <c r="Y143" i="26" s="1"/>
  <c r="U60" i="26"/>
  <c r="U143" i="26" s="1"/>
  <c r="Q60" i="26"/>
  <c r="Q143" i="26" s="1"/>
  <c r="M60" i="26"/>
  <c r="M143" i="26" s="1"/>
  <c r="BD59" i="26"/>
  <c r="BC59" i="26"/>
  <c r="BB59" i="26"/>
  <c r="AZ59" i="26"/>
  <c r="AY59" i="26"/>
  <c r="AX59" i="26"/>
  <c r="AV59" i="26"/>
  <c r="AU59" i="26"/>
  <c r="AT59" i="26"/>
  <c r="AR59" i="26"/>
  <c r="AQ59" i="26"/>
  <c r="AP59" i="26"/>
  <c r="AN59" i="26"/>
  <c r="AM59" i="26"/>
  <c r="AL59" i="26"/>
  <c r="AJ59" i="26"/>
  <c r="AI59" i="26"/>
  <c r="AH59" i="26"/>
  <c r="AF59" i="26"/>
  <c r="AE59" i="26"/>
  <c r="AD59" i="26"/>
  <c r="AB59" i="26"/>
  <c r="AA59" i="26"/>
  <c r="Z59" i="26"/>
  <c r="X59" i="26"/>
  <c r="W59" i="26"/>
  <c r="V59" i="26"/>
  <c r="T59" i="26"/>
  <c r="S59" i="26"/>
  <c r="R59" i="26"/>
  <c r="P59" i="26"/>
  <c r="O59" i="26"/>
  <c r="N59" i="26"/>
  <c r="L59" i="26"/>
  <c r="K59" i="26"/>
  <c r="J59" i="26"/>
  <c r="BE58" i="26"/>
  <c r="BA58" i="26"/>
  <c r="AW58" i="26"/>
  <c r="AS58" i="26"/>
  <c r="AO58" i="26"/>
  <c r="AK58" i="26"/>
  <c r="AG58" i="26"/>
  <c r="AC58" i="26"/>
  <c r="Y58" i="26"/>
  <c r="U58" i="26"/>
  <c r="Q58" i="26"/>
  <c r="M58" i="26"/>
  <c r="BE57" i="26"/>
  <c r="BA57" i="26"/>
  <c r="AW57" i="26"/>
  <c r="AS57" i="26"/>
  <c r="AO57" i="26"/>
  <c r="AK57" i="26"/>
  <c r="AG57" i="26"/>
  <c r="AC57" i="26"/>
  <c r="Y57" i="26"/>
  <c r="U57" i="26"/>
  <c r="Q57" i="26"/>
  <c r="M57" i="26"/>
  <c r="BE56" i="26"/>
  <c r="BA56" i="26"/>
  <c r="AW56" i="26"/>
  <c r="AS56" i="26"/>
  <c r="AO56" i="26"/>
  <c r="AK56" i="26"/>
  <c r="AG56" i="26"/>
  <c r="AC56" i="26"/>
  <c r="Y56" i="26"/>
  <c r="U56" i="26"/>
  <c r="Q56" i="26"/>
  <c r="M56" i="26"/>
  <c r="BE55" i="26"/>
  <c r="BA55" i="26"/>
  <c r="AW55" i="26"/>
  <c r="AS55" i="26"/>
  <c r="AO55" i="26"/>
  <c r="AK55" i="26"/>
  <c r="AG55" i="26"/>
  <c r="AC55" i="26"/>
  <c r="Y55" i="26"/>
  <c r="U55" i="26"/>
  <c r="Q55" i="26"/>
  <c r="M55" i="26"/>
  <c r="BE54" i="26"/>
  <c r="BE59" i="26" s="1"/>
  <c r="BA54" i="26"/>
  <c r="BA59" i="26" s="1"/>
  <c r="AW54" i="26"/>
  <c r="AS54" i="26"/>
  <c r="AS59" i="26" s="1"/>
  <c r="AO54" i="26"/>
  <c r="AO59" i="26" s="1"/>
  <c r="AK54" i="26"/>
  <c r="AK59" i="26" s="1"/>
  <c r="AG54" i="26"/>
  <c r="AC54" i="26"/>
  <c r="AC59" i="26" s="1"/>
  <c r="Y54" i="26"/>
  <c r="Y59" i="26" s="1"/>
  <c r="U54" i="26"/>
  <c r="U59" i="26" s="1"/>
  <c r="Q54" i="26"/>
  <c r="M54" i="26"/>
  <c r="M59" i="26" s="1"/>
  <c r="BE53" i="26"/>
  <c r="BA53" i="26"/>
  <c r="AW53" i="26"/>
  <c r="AS53" i="26"/>
  <c r="AO53" i="26"/>
  <c r="AK53" i="26"/>
  <c r="AG53" i="26"/>
  <c r="AC53" i="26"/>
  <c r="Y53" i="26"/>
  <c r="U53" i="26"/>
  <c r="Q53" i="26"/>
  <c r="M53" i="26"/>
  <c r="BE52" i="26"/>
  <c r="BA52" i="26"/>
  <c r="AW52" i="26"/>
  <c r="AS52" i="26"/>
  <c r="AO52" i="26"/>
  <c r="AK52" i="26"/>
  <c r="AG52" i="26"/>
  <c r="AC52" i="26"/>
  <c r="Y52" i="26"/>
  <c r="U52" i="26"/>
  <c r="Q52" i="26"/>
  <c r="M52" i="26"/>
  <c r="BE51" i="26"/>
  <c r="BA51" i="26"/>
  <c r="AW51" i="26"/>
  <c r="AS51" i="26"/>
  <c r="AO51" i="26"/>
  <c r="AK51" i="26"/>
  <c r="AG51" i="26"/>
  <c r="AC51" i="26"/>
  <c r="Y51" i="26"/>
  <c r="U51" i="26"/>
  <c r="Q51" i="26"/>
  <c r="M51" i="26"/>
  <c r="BE50" i="26"/>
  <c r="BE142" i="26" s="1"/>
  <c r="BA50" i="26"/>
  <c r="BA142" i="26" s="1"/>
  <c r="AW50" i="26"/>
  <c r="AW142" i="26" s="1"/>
  <c r="AS50" i="26"/>
  <c r="AS142" i="26" s="1"/>
  <c r="AO50" i="26"/>
  <c r="AO142" i="26" s="1"/>
  <c r="AK50" i="26"/>
  <c r="AK142" i="26" s="1"/>
  <c r="AG50" i="26"/>
  <c r="AG142" i="26" s="1"/>
  <c r="AC50" i="26"/>
  <c r="AC142" i="26" s="1"/>
  <c r="Y50" i="26"/>
  <c r="Y142" i="26" s="1"/>
  <c r="U50" i="26"/>
  <c r="U142" i="26" s="1"/>
  <c r="Q50" i="26"/>
  <c r="Q142" i="26" s="1"/>
  <c r="M50" i="26"/>
  <c r="M142" i="26" s="1"/>
  <c r="BD49" i="26"/>
  <c r="BC49" i="26"/>
  <c r="BB49" i="26"/>
  <c r="AZ49" i="26"/>
  <c r="AY49" i="26"/>
  <c r="AX49" i="26"/>
  <c r="AV49" i="26"/>
  <c r="AU49" i="26"/>
  <c r="AT49" i="26"/>
  <c r="AR49" i="26"/>
  <c r="AQ49" i="26"/>
  <c r="AP49" i="26"/>
  <c r="AN49" i="26"/>
  <c r="AM49" i="26"/>
  <c r="AL49" i="26"/>
  <c r="AJ49" i="26"/>
  <c r="AI49" i="26"/>
  <c r="AH49" i="26"/>
  <c r="AF49" i="26"/>
  <c r="AE49" i="26"/>
  <c r="AD49" i="26"/>
  <c r="AB49" i="26"/>
  <c r="AA49" i="26"/>
  <c r="Z49" i="26"/>
  <c r="X49" i="26"/>
  <c r="W49" i="26"/>
  <c r="V49" i="26"/>
  <c r="T49" i="26"/>
  <c r="S49" i="26"/>
  <c r="R49" i="26"/>
  <c r="P49" i="26"/>
  <c r="O49" i="26"/>
  <c r="N49" i="26"/>
  <c r="L49" i="26"/>
  <c r="K49" i="26"/>
  <c r="J49" i="26"/>
  <c r="BE48" i="26"/>
  <c r="BA48" i="26"/>
  <c r="AW48" i="26"/>
  <c r="AS48" i="26"/>
  <c r="AO48" i="26"/>
  <c r="AK48" i="26"/>
  <c r="AG48" i="26"/>
  <c r="AC48" i="26"/>
  <c r="Y48" i="26"/>
  <c r="U48" i="26"/>
  <c r="Q48" i="26"/>
  <c r="M48" i="26"/>
  <c r="BE47" i="26"/>
  <c r="BA47" i="26"/>
  <c r="AW47" i="26"/>
  <c r="AS47" i="26"/>
  <c r="AO47" i="26"/>
  <c r="AK47" i="26"/>
  <c r="AG47" i="26"/>
  <c r="AC47" i="26"/>
  <c r="Y47" i="26"/>
  <c r="U47" i="26"/>
  <c r="Q47" i="26"/>
  <c r="M47" i="26"/>
  <c r="BE46" i="26"/>
  <c r="BA46" i="26"/>
  <c r="AW46" i="26"/>
  <c r="AS46" i="26"/>
  <c r="AO46" i="26"/>
  <c r="AK46" i="26"/>
  <c r="AG46" i="26"/>
  <c r="AC46" i="26"/>
  <c r="Y46" i="26"/>
  <c r="U46" i="26"/>
  <c r="Q46" i="26"/>
  <c r="M46" i="26"/>
  <c r="BE45" i="26"/>
  <c r="BA45" i="26"/>
  <c r="AW45" i="26"/>
  <c r="AS45" i="26"/>
  <c r="AO45" i="26"/>
  <c r="AK45" i="26"/>
  <c r="AG45" i="26"/>
  <c r="AC45" i="26"/>
  <c r="Y45" i="26"/>
  <c r="U45" i="26"/>
  <c r="Q45" i="26"/>
  <c r="M45" i="26"/>
  <c r="BE44" i="26"/>
  <c r="BA44" i="26"/>
  <c r="AW44" i="26"/>
  <c r="AS44" i="26"/>
  <c r="AS49" i="26" s="1"/>
  <c r="AO44" i="26"/>
  <c r="AK44" i="26"/>
  <c r="AG44" i="26"/>
  <c r="AC44" i="26"/>
  <c r="AC49" i="26" s="1"/>
  <c r="Y44" i="26"/>
  <c r="U44" i="26"/>
  <c r="Q44" i="26"/>
  <c r="M44" i="26"/>
  <c r="M49" i="26" s="1"/>
  <c r="BE43" i="26"/>
  <c r="BA43" i="26"/>
  <c r="AW43" i="26"/>
  <c r="AS43" i="26"/>
  <c r="AO43" i="26"/>
  <c r="AK43" i="26"/>
  <c r="AG43" i="26"/>
  <c r="AC43" i="26"/>
  <c r="Y43" i="26"/>
  <c r="U43" i="26"/>
  <c r="Q43" i="26"/>
  <c r="M43" i="26"/>
  <c r="BE42" i="26"/>
  <c r="BA42" i="26"/>
  <c r="AW42" i="26"/>
  <c r="AS42" i="26"/>
  <c r="AO42" i="26"/>
  <c r="AK42" i="26"/>
  <c r="AG42" i="26"/>
  <c r="AC42" i="26"/>
  <c r="Y42" i="26"/>
  <c r="U42" i="26"/>
  <c r="Q42" i="26"/>
  <c r="M42" i="26"/>
  <c r="BE41" i="26"/>
  <c r="BA41" i="26"/>
  <c r="AW41" i="26"/>
  <c r="AS41" i="26"/>
  <c r="AO41" i="26"/>
  <c r="AK41" i="26"/>
  <c r="AG41" i="26"/>
  <c r="AC41" i="26"/>
  <c r="Y41" i="26"/>
  <c r="U41" i="26"/>
  <c r="Q41" i="26"/>
  <c r="M41" i="26"/>
  <c r="BE40" i="26"/>
  <c r="BA40" i="26"/>
  <c r="AW40" i="26"/>
  <c r="AS40" i="26"/>
  <c r="AO40" i="26"/>
  <c r="AK40" i="26"/>
  <c r="AG40" i="26"/>
  <c r="AC40" i="26"/>
  <c r="Y40" i="26"/>
  <c r="U40" i="26"/>
  <c r="Q40" i="26"/>
  <c r="M40" i="26"/>
  <c r="AB39" i="26"/>
  <c r="AA39" i="26"/>
  <c r="Z39" i="26"/>
  <c r="X39" i="26"/>
  <c r="W39" i="26"/>
  <c r="V39" i="26"/>
  <c r="T39" i="26"/>
  <c r="S39" i="26"/>
  <c r="R39" i="26"/>
  <c r="P39" i="26"/>
  <c r="O39" i="26"/>
  <c r="N39" i="26"/>
  <c r="L39" i="26"/>
  <c r="K39" i="26"/>
  <c r="J39" i="26"/>
  <c r="BE38" i="26"/>
  <c r="BA38" i="26"/>
  <c r="AW38" i="26"/>
  <c r="AS38" i="26"/>
  <c r="AO38" i="26"/>
  <c r="AK38" i="26"/>
  <c r="AG38" i="26"/>
  <c r="AC38" i="26"/>
  <c r="Y38" i="26"/>
  <c r="U38" i="26"/>
  <c r="Q38" i="26"/>
  <c r="M38" i="26"/>
  <c r="BE37" i="26"/>
  <c r="BA37" i="26"/>
  <c r="AW37" i="26"/>
  <c r="AS37" i="26"/>
  <c r="AO37" i="26"/>
  <c r="AK37" i="26"/>
  <c r="AG37" i="26"/>
  <c r="AC37" i="26"/>
  <c r="Y37" i="26"/>
  <c r="U37" i="26"/>
  <c r="Q37" i="26"/>
  <c r="M37" i="26"/>
  <c r="BE36" i="26"/>
  <c r="BA36" i="26"/>
  <c r="AW36" i="26"/>
  <c r="AS36" i="26"/>
  <c r="AO36" i="26"/>
  <c r="AK36" i="26"/>
  <c r="AG36" i="26"/>
  <c r="AC36" i="26"/>
  <c r="Y36" i="26"/>
  <c r="U36" i="26"/>
  <c r="Q36" i="26"/>
  <c r="M36" i="26"/>
  <c r="BE35" i="26"/>
  <c r="BA35" i="26"/>
  <c r="AW35" i="26"/>
  <c r="AS35" i="26"/>
  <c r="AO35" i="26"/>
  <c r="AK35" i="26"/>
  <c r="AG35" i="26"/>
  <c r="AC35" i="26"/>
  <c r="Y35" i="26"/>
  <c r="U35" i="26"/>
  <c r="Q35" i="26"/>
  <c r="M35" i="26"/>
  <c r="BE34" i="26"/>
  <c r="BA34" i="26"/>
  <c r="AW34" i="26"/>
  <c r="AS34" i="26"/>
  <c r="AS39" i="26" s="1"/>
  <c r="AO34" i="26"/>
  <c r="AK34" i="26"/>
  <c r="AG34" i="26"/>
  <c r="AC34" i="26"/>
  <c r="Y34" i="26"/>
  <c r="U34" i="26"/>
  <c r="Q34" i="26"/>
  <c r="M34" i="26"/>
  <c r="M39" i="26" s="1"/>
  <c r="BE33" i="26"/>
  <c r="BA33" i="26"/>
  <c r="AW33" i="26"/>
  <c r="AS33" i="26"/>
  <c r="AO33" i="26"/>
  <c r="AK33" i="26"/>
  <c r="AG33" i="26"/>
  <c r="AC33" i="26"/>
  <c r="Y33" i="26"/>
  <c r="U33" i="26"/>
  <c r="Q33" i="26"/>
  <c r="M33" i="26"/>
  <c r="BE32" i="26"/>
  <c r="BA32" i="26"/>
  <c r="AW32" i="26"/>
  <c r="AS32" i="26"/>
  <c r="AO32" i="26"/>
  <c r="AK32" i="26"/>
  <c r="AG32" i="26"/>
  <c r="AC32" i="26"/>
  <c r="Y32" i="26"/>
  <c r="U32" i="26"/>
  <c r="Q32" i="26"/>
  <c r="M32" i="26"/>
  <c r="BE31" i="26"/>
  <c r="BA31" i="26"/>
  <c r="AW31" i="26"/>
  <c r="AS31" i="26"/>
  <c r="AO31" i="26"/>
  <c r="AK31" i="26"/>
  <c r="AG31" i="26"/>
  <c r="AC31" i="26"/>
  <c r="Y31" i="26"/>
  <c r="U31" i="26"/>
  <c r="Q31" i="26"/>
  <c r="M31" i="26"/>
  <c r="BE30" i="26"/>
  <c r="BA30" i="26"/>
  <c r="AW30" i="26"/>
  <c r="AS30" i="26"/>
  <c r="AO30" i="26"/>
  <c r="AK30" i="26"/>
  <c r="AG30" i="26"/>
  <c r="AC30" i="26"/>
  <c r="Y30" i="26"/>
  <c r="U30" i="26"/>
  <c r="Q30" i="26"/>
  <c r="M30" i="26"/>
  <c r="AB29" i="26"/>
  <c r="AA29" i="26"/>
  <c r="Z29" i="26"/>
  <c r="X29" i="26"/>
  <c r="W29" i="26"/>
  <c r="V29" i="26"/>
  <c r="T29" i="26"/>
  <c r="S29" i="26"/>
  <c r="R29" i="26"/>
  <c r="P29" i="26"/>
  <c r="O29" i="26"/>
  <c r="N29" i="26"/>
  <c r="L29" i="26"/>
  <c r="K29" i="26"/>
  <c r="J29" i="26"/>
  <c r="BE28" i="26"/>
  <c r="BA28" i="26"/>
  <c r="AW28" i="26"/>
  <c r="AS28" i="26"/>
  <c r="AO28" i="26"/>
  <c r="AK28" i="26"/>
  <c r="AG28" i="26"/>
  <c r="AC28" i="26"/>
  <c r="Y28" i="26"/>
  <c r="U28" i="26"/>
  <c r="Q28" i="26"/>
  <c r="M28" i="26"/>
  <c r="BE27" i="26"/>
  <c r="BA27" i="26"/>
  <c r="AW27" i="26"/>
  <c r="AS27" i="26"/>
  <c r="AO27" i="26"/>
  <c r="AK27" i="26"/>
  <c r="AG27" i="26"/>
  <c r="AC27" i="26"/>
  <c r="Y27" i="26"/>
  <c r="U27" i="26"/>
  <c r="Q27" i="26"/>
  <c r="M27" i="26"/>
  <c r="BE26" i="26"/>
  <c r="BA26" i="26"/>
  <c r="AW26" i="26"/>
  <c r="AS26" i="26"/>
  <c r="AO26" i="26"/>
  <c r="AK26" i="26"/>
  <c r="AG26" i="26"/>
  <c r="AC26" i="26"/>
  <c r="Y26" i="26"/>
  <c r="U26" i="26"/>
  <c r="Q26" i="26"/>
  <c r="M26" i="26"/>
  <c r="BE25" i="26"/>
  <c r="BA25" i="26"/>
  <c r="AW25" i="26"/>
  <c r="AS25" i="26"/>
  <c r="AO25" i="26"/>
  <c r="AK25" i="26"/>
  <c r="AG25" i="26"/>
  <c r="AC25" i="26"/>
  <c r="Y25" i="26"/>
  <c r="U25" i="26"/>
  <c r="Q25" i="26"/>
  <c r="M25" i="26"/>
  <c r="BE24" i="26"/>
  <c r="BA24" i="26"/>
  <c r="AW24" i="26"/>
  <c r="AW29" i="26" s="1"/>
  <c r="AS24" i="26"/>
  <c r="AS29" i="26" s="1"/>
  <c r="AO24" i="26"/>
  <c r="AK24" i="26"/>
  <c r="AG24" i="26"/>
  <c r="AG29" i="26" s="1"/>
  <c r="AC24" i="26"/>
  <c r="AC29" i="26" s="1"/>
  <c r="Y24" i="26"/>
  <c r="U24" i="26"/>
  <c r="Q24" i="26"/>
  <c r="Q29" i="26" s="1"/>
  <c r="M24" i="26"/>
  <c r="M29" i="26" s="1"/>
  <c r="BE23" i="26"/>
  <c r="BA23" i="26"/>
  <c r="AW23" i="26"/>
  <c r="AS23" i="26"/>
  <c r="AO23" i="26"/>
  <c r="AK23" i="26"/>
  <c r="AG23" i="26"/>
  <c r="AC23" i="26"/>
  <c r="Y23" i="26"/>
  <c r="U23" i="26"/>
  <c r="Q23" i="26"/>
  <c r="M23" i="26"/>
  <c r="BE22" i="26"/>
  <c r="BA22" i="26"/>
  <c r="AW22" i="26"/>
  <c r="AS22" i="26"/>
  <c r="AO22" i="26"/>
  <c r="AK22" i="26"/>
  <c r="AG22" i="26"/>
  <c r="AC22" i="26"/>
  <c r="Y22" i="26"/>
  <c r="U22" i="26"/>
  <c r="Q22" i="26"/>
  <c r="M22" i="26"/>
  <c r="BE21" i="26"/>
  <c r="BA21" i="26"/>
  <c r="AW21" i="26"/>
  <c r="AS21" i="26"/>
  <c r="AO21" i="26"/>
  <c r="AK21" i="26"/>
  <c r="AG21" i="26"/>
  <c r="AC21" i="26"/>
  <c r="Y21" i="26"/>
  <c r="U21" i="26"/>
  <c r="Q21" i="26"/>
  <c r="M21" i="26"/>
  <c r="BE20" i="26"/>
  <c r="BE141" i="26" s="1"/>
  <c r="BA20" i="26"/>
  <c r="BA141" i="26" s="1"/>
  <c r="AW20" i="26"/>
  <c r="AW141" i="26" s="1"/>
  <c r="AS20" i="26"/>
  <c r="AS141" i="26" s="1"/>
  <c r="AO20" i="26"/>
  <c r="AO141" i="26" s="1"/>
  <c r="AK20" i="26"/>
  <c r="AK141" i="26" s="1"/>
  <c r="AG20" i="26"/>
  <c r="AG141" i="26" s="1"/>
  <c r="AC20" i="26"/>
  <c r="AC141" i="26" s="1"/>
  <c r="Y20" i="26"/>
  <c r="Y141" i="26" s="1"/>
  <c r="U20" i="26"/>
  <c r="U141" i="26" s="1"/>
  <c r="Q20" i="26"/>
  <c r="Q141" i="26" s="1"/>
  <c r="M20" i="26"/>
  <c r="M141" i="26" s="1"/>
  <c r="BD19" i="26"/>
  <c r="BC19" i="26"/>
  <c r="BB19" i="26"/>
  <c r="AZ19" i="26"/>
  <c r="AY19" i="26"/>
  <c r="AX19" i="26"/>
  <c r="AV19" i="26"/>
  <c r="AU19" i="26"/>
  <c r="AT19" i="26"/>
  <c r="AR19" i="26"/>
  <c r="AQ19" i="26"/>
  <c r="AP19" i="26"/>
  <c r="AN19" i="26"/>
  <c r="AM19" i="26"/>
  <c r="AL19" i="26"/>
  <c r="AJ19" i="26"/>
  <c r="AI19" i="26"/>
  <c r="AH19" i="26"/>
  <c r="AF19" i="26"/>
  <c r="AE19" i="26"/>
  <c r="AD19" i="26"/>
  <c r="AB19" i="26"/>
  <c r="AA19" i="26"/>
  <c r="Z19" i="26"/>
  <c r="X19" i="26"/>
  <c r="W19" i="26"/>
  <c r="V19" i="26"/>
  <c r="T19" i="26"/>
  <c r="S19" i="26"/>
  <c r="R19" i="26"/>
  <c r="P19" i="26"/>
  <c r="O19" i="26"/>
  <c r="N19" i="26"/>
  <c r="L19" i="26"/>
  <c r="K19" i="26"/>
  <c r="J19" i="26"/>
  <c r="BE18" i="26"/>
  <c r="BA18" i="26"/>
  <c r="AW18" i="26"/>
  <c r="AS18" i="26"/>
  <c r="AO18" i="26"/>
  <c r="AK18" i="26"/>
  <c r="AG18" i="26"/>
  <c r="AC18" i="26"/>
  <c r="Y18" i="26"/>
  <c r="U18" i="26"/>
  <c r="Q18" i="26"/>
  <c r="M18" i="26"/>
  <c r="BE17" i="26"/>
  <c r="BA17" i="26"/>
  <c r="AW17" i="26"/>
  <c r="AS17" i="26"/>
  <c r="AO17" i="26"/>
  <c r="AK17" i="26"/>
  <c r="AG17" i="26"/>
  <c r="AC17" i="26"/>
  <c r="Y17" i="26"/>
  <c r="U17" i="26"/>
  <c r="Q17" i="26"/>
  <c r="M17" i="26"/>
  <c r="BE16" i="26"/>
  <c r="BA16" i="26"/>
  <c r="AW16" i="26"/>
  <c r="AS16" i="26"/>
  <c r="AO16" i="26"/>
  <c r="AK16" i="26"/>
  <c r="AG16" i="26"/>
  <c r="AC16" i="26"/>
  <c r="Y16" i="26"/>
  <c r="U16" i="26"/>
  <c r="Q16" i="26"/>
  <c r="M16" i="26"/>
  <c r="BE15" i="26"/>
  <c r="BA15" i="26"/>
  <c r="AW15" i="26"/>
  <c r="AS15" i="26"/>
  <c r="AO15" i="26"/>
  <c r="AK15" i="26"/>
  <c r="AG15" i="26"/>
  <c r="AC15" i="26"/>
  <c r="Y15" i="26"/>
  <c r="U15" i="26"/>
  <c r="Q15" i="26"/>
  <c r="M15" i="26"/>
  <c r="BE14" i="26"/>
  <c r="BA14" i="26"/>
  <c r="AW14" i="26"/>
  <c r="AS14" i="26"/>
  <c r="AS19" i="26" s="1"/>
  <c r="AO14" i="26"/>
  <c r="AK14" i="26"/>
  <c r="AG14" i="26"/>
  <c r="AC14" i="26"/>
  <c r="AC19" i="26" s="1"/>
  <c r="Y14" i="26"/>
  <c r="U14" i="26"/>
  <c r="Q14" i="26"/>
  <c r="Q19" i="26" s="1"/>
  <c r="M14" i="26"/>
  <c r="M19" i="26" s="1"/>
  <c r="BE93" i="24"/>
  <c r="BA93" i="24"/>
  <c r="AW93" i="24"/>
  <c r="AS93" i="24"/>
  <c r="AO93" i="24"/>
  <c r="AK93" i="24"/>
  <c r="AG93" i="24"/>
  <c r="AC93" i="24"/>
  <c r="Y93" i="24"/>
  <c r="U93" i="24"/>
  <c r="BE92" i="24"/>
  <c r="BA92" i="24"/>
  <c r="AW92" i="24"/>
  <c r="AS92" i="24"/>
  <c r="AO92" i="24"/>
  <c r="AK92" i="24"/>
  <c r="AG92" i="24"/>
  <c r="AC92" i="24"/>
  <c r="Y92" i="24"/>
  <c r="U92" i="24"/>
  <c r="BE91" i="24"/>
  <c r="BA91" i="24"/>
  <c r="AW91" i="24"/>
  <c r="AS91" i="24"/>
  <c r="AO91" i="24"/>
  <c r="AK91" i="24"/>
  <c r="AG91" i="24"/>
  <c r="AC91" i="24"/>
  <c r="Y91" i="24"/>
  <c r="U91" i="24"/>
  <c r="BE90" i="24"/>
  <c r="BA90" i="24"/>
  <c r="BA148" i="24" s="1"/>
  <c r="AW90" i="24"/>
  <c r="AW148" i="24" s="1"/>
  <c r="AS90" i="24"/>
  <c r="AO90" i="24"/>
  <c r="AK90" i="24"/>
  <c r="AK148" i="24" s="1"/>
  <c r="AG90" i="24"/>
  <c r="AG148" i="24" s="1"/>
  <c r="AC90" i="24"/>
  <c r="Y90" i="24"/>
  <c r="U90" i="24"/>
  <c r="U148" i="24" s="1"/>
  <c r="BD89" i="24"/>
  <c r="BC89" i="24"/>
  <c r="BB89" i="24"/>
  <c r="AZ89" i="24"/>
  <c r="AY89" i="24"/>
  <c r="AX89" i="24"/>
  <c r="AV89" i="24"/>
  <c r="AU89" i="24"/>
  <c r="AT89" i="24"/>
  <c r="AR89" i="24"/>
  <c r="AQ89" i="24"/>
  <c r="AP89" i="24"/>
  <c r="AN89" i="24"/>
  <c r="AM89" i="24"/>
  <c r="AL89" i="24"/>
  <c r="AJ89" i="24"/>
  <c r="AI89" i="24"/>
  <c r="AH89" i="24"/>
  <c r="AF89" i="24"/>
  <c r="AE89" i="24"/>
  <c r="AD89" i="24"/>
  <c r="AB89" i="24"/>
  <c r="AA89" i="24"/>
  <c r="Z89" i="24"/>
  <c r="X89" i="24"/>
  <c r="W89" i="24"/>
  <c r="V89" i="24"/>
  <c r="T89" i="24"/>
  <c r="S89" i="24"/>
  <c r="R89" i="24"/>
  <c r="L89" i="24"/>
  <c r="K89" i="24"/>
  <c r="J89" i="24"/>
  <c r="BE88" i="24"/>
  <c r="BA88" i="24"/>
  <c r="AW88" i="24"/>
  <c r="AS88" i="24"/>
  <c r="AO88" i="24"/>
  <c r="AK88" i="24"/>
  <c r="AG88" i="24"/>
  <c r="AC88" i="24"/>
  <c r="Y88" i="24"/>
  <c r="U88" i="24"/>
  <c r="BE87" i="24"/>
  <c r="BA87" i="24"/>
  <c r="AW87" i="24"/>
  <c r="AS87" i="24"/>
  <c r="AO87" i="24"/>
  <c r="AK87" i="24"/>
  <c r="AG87" i="24"/>
  <c r="AC87" i="24"/>
  <c r="Y87" i="24"/>
  <c r="U87" i="24"/>
  <c r="BE86" i="24"/>
  <c r="BA86" i="24"/>
  <c r="AW86" i="24"/>
  <c r="AS86" i="24"/>
  <c r="AO86" i="24"/>
  <c r="AK86" i="24"/>
  <c r="AG86" i="24"/>
  <c r="AC86" i="24"/>
  <c r="Y86" i="24"/>
  <c r="U86" i="24"/>
  <c r="BE85" i="24"/>
  <c r="BA85" i="24"/>
  <c r="AW85" i="24"/>
  <c r="AS85" i="24"/>
  <c r="AO85" i="24"/>
  <c r="AK85" i="24"/>
  <c r="AG85" i="24"/>
  <c r="AC85" i="24"/>
  <c r="Y85" i="24"/>
  <c r="U85" i="24"/>
  <c r="BE84" i="24"/>
  <c r="BA84" i="24"/>
  <c r="AW84" i="24"/>
  <c r="AS84" i="24"/>
  <c r="AO84" i="24"/>
  <c r="AK84" i="24"/>
  <c r="AG84" i="24"/>
  <c r="AC84" i="24"/>
  <c r="Y84" i="24"/>
  <c r="U84" i="24"/>
  <c r="BE83" i="24"/>
  <c r="BA83" i="24"/>
  <c r="AW83" i="24"/>
  <c r="AS83" i="24"/>
  <c r="AO83" i="24"/>
  <c r="AK83" i="24"/>
  <c r="AG83" i="24"/>
  <c r="AC83" i="24"/>
  <c r="Y83" i="24"/>
  <c r="U83" i="24"/>
  <c r="BE82" i="24"/>
  <c r="BA82" i="24"/>
  <c r="AW82" i="24"/>
  <c r="AS82" i="24"/>
  <c r="AO82" i="24"/>
  <c r="AK82" i="24"/>
  <c r="AG82" i="24"/>
  <c r="AC82" i="24"/>
  <c r="Y82" i="24"/>
  <c r="U82" i="24"/>
  <c r="BE81" i="24"/>
  <c r="BA81" i="24"/>
  <c r="AW81" i="24"/>
  <c r="AS81" i="24"/>
  <c r="AO81" i="24"/>
  <c r="AK81" i="24"/>
  <c r="AG81" i="24"/>
  <c r="AC81" i="24"/>
  <c r="Y81" i="24"/>
  <c r="U81" i="24"/>
  <c r="BE80" i="24"/>
  <c r="BA80" i="24"/>
  <c r="AW80" i="24"/>
  <c r="AW147" i="24" s="1"/>
  <c r="AS80" i="24"/>
  <c r="AS147" i="24" s="1"/>
  <c r="AO80" i="24"/>
  <c r="AK80" i="24"/>
  <c r="AG80" i="24"/>
  <c r="AG147" i="24" s="1"/>
  <c r="AC80" i="24"/>
  <c r="AC147" i="24" s="1"/>
  <c r="Y80" i="24"/>
  <c r="U80" i="24"/>
  <c r="BD79" i="24"/>
  <c r="BC79" i="24"/>
  <c r="BB79" i="24"/>
  <c r="AZ79" i="24"/>
  <c r="AY79" i="24"/>
  <c r="AX79" i="24"/>
  <c r="AV79" i="24"/>
  <c r="AU79" i="24"/>
  <c r="AT79" i="24"/>
  <c r="AR79" i="24"/>
  <c r="AQ79" i="24"/>
  <c r="AP79" i="24"/>
  <c r="AN79" i="24"/>
  <c r="AM79" i="24"/>
  <c r="AL79" i="24"/>
  <c r="AJ79" i="24"/>
  <c r="AI79" i="24"/>
  <c r="AH79" i="24"/>
  <c r="AF79" i="24"/>
  <c r="AE79" i="24"/>
  <c r="AD79" i="24"/>
  <c r="AB79" i="24"/>
  <c r="AA79" i="24"/>
  <c r="Z79" i="24"/>
  <c r="X79" i="24"/>
  <c r="W79" i="24"/>
  <c r="V79" i="24"/>
  <c r="T79" i="24"/>
  <c r="S79" i="24"/>
  <c r="R79" i="24"/>
  <c r="P79" i="24"/>
  <c r="O79" i="24"/>
  <c r="N79" i="24"/>
  <c r="L79" i="24"/>
  <c r="K79" i="24"/>
  <c r="J79" i="24"/>
  <c r="BE78" i="24"/>
  <c r="BA78" i="24"/>
  <c r="AW78" i="24"/>
  <c r="AS78" i="24"/>
  <c r="AO78" i="24"/>
  <c r="AK78" i="24"/>
  <c r="AG78" i="24"/>
  <c r="AC78" i="24"/>
  <c r="Y78" i="24"/>
  <c r="U78" i="24"/>
  <c r="BE77" i="24"/>
  <c r="BA77" i="24"/>
  <c r="AW77" i="24"/>
  <c r="AS77" i="24"/>
  <c r="AO77" i="24"/>
  <c r="AK77" i="24"/>
  <c r="AG77" i="24"/>
  <c r="AC77" i="24"/>
  <c r="Y77" i="24"/>
  <c r="U77" i="24"/>
  <c r="BE76" i="24"/>
  <c r="BA76" i="24"/>
  <c r="AW76" i="24"/>
  <c r="AS76" i="24"/>
  <c r="AO76" i="24"/>
  <c r="AK76" i="24"/>
  <c r="AG76" i="24"/>
  <c r="AC76" i="24"/>
  <c r="Y76" i="24"/>
  <c r="U76" i="24"/>
  <c r="BE75" i="24"/>
  <c r="BA75" i="24"/>
  <c r="AW75" i="24"/>
  <c r="AS75" i="24"/>
  <c r="AO75" i="24"/>
  <c r="AK75" i="24"/>
  <c r="AG75" i="24"/>
  <c r="AC75" i="24"/>
  <c r="Y75" i="24"/>
  <c r="U75" i="24"/>
  <c r="BE74" i="24"/>
  <c r="BA74" i="24"/>
  <c r="AW74" i="24"/>
  <c r="AS74" i="24"/>
  <c r="AO74" i="24"/>
  <c r="AK74" i="24"/>
  <c r="AG74" i="24"/>
  <c r="AC74" i="24"/>
  <c r="Y74" i="24"/>
  <c r="U74" i="24"/>
  <c r="BE73" i="24"/>
  <c r="BA73" i="24"/>
  <c r="AW73" i="24"/>
  <c r="AS73" i="24"/>
  <c r="AO73" i="24"/>
  <c r="AK73" i="24"/>
  <c r="AG73" i="24"/>
  <c r="AC73" i="24"/>
  <c r="Y73" i="24"/>
  <c r="U73" i="24"/>
  <c r="BE72" i="24"/>
  <c r="BA72" i="24"/>
  <c r="AW72" i="24"/>
  <c r="AS72" i="24"/>
  <c r="AO72" i="24"/>
  <c r="AK72" i="24"/>
  <c r="AG72" i="24"/>
  <c r="AC72" i="24"/>
  <c r="Y72" i="24"/>
  <c r="U72" i="24"/>
  <c r="BE71" i="24"/>
  <c r="BA71" i="24"/>
  <c r="AW71" i="24"/>
  <c r="AS71" i="24"/>
  <c r="AO71" i="24"/>
  <c r="AK71" i="24"/>
  <c r="AG71" i="24"/>
  <c r="AC71" i="24"/>
  <c r="Y71" i="24"/>
  <c r="U71" i="24"/>
  <c r="BE70" i="24"/>
  <c r="BE146" i="24" s="1"/>
  <c r="BA70" i="24"/>
  <c r="BA146" i="24" s="1"/>
  <c r="AW70" i="24"/>
  <c r="AS70" i="24"/>
  <c r="AO70" i="24"/>
  <c r="AO146" i="24" s="1"/>
  <c r="AK70" i="24"/>
  <c r="AK146" i="24" s="1"/>
  <c r="AG70" i="24"/>
  <c r="AC70" i="24"/>
  <c r="Y70" i="24"/>
  <c r="Y146" i="24" s="1"/>
  <c r="U70" i="24"/>
  <c r="U146" i="24" s="1"/>
  <c r="BD69" i="24"/>
  <c r="BC69" i="24"/>
  <c r="BB69" i="24"/>
  <c r="AZ69" i="24"/>
  <c r="AY69" i="24"/>
  <c r="AX69" i="24"/>
  <c r="AV69" i="24"/>
  <c r="AU69" i="24"/>
  <c r="AT69" i="24"/>
  <c r="AR69" i="24"/>
  <c r="AQ69" i="24"/>
  <c r="AP69" i="24"/>
  <c r="AN69" i="24"/>
  <c r="AM69" i="24"/>
  <c r="AL69" i="24"/>
  <c r="AJ69" i="24"/>
  <c r="AI69" i="24"/>
  <c r="AH69" i="24"/>
  <c r="AF69" i="24"/>
  <c r="AE69" i="24"/>
  <c r="AD69" i="24"/>
  <c r="AB69" i="24"/>
  <c r="AA69" i="24"/>
  <c r="Z69" i="24"/>
  <c r="X69" i="24"/>
  <c r="W69" i="24"/>
  <c r="V69" i="24"/>
  <c r="T69" i="24"/>
  <c r="S69" i="24"/>
  <c r="R69" i="24"/>
  <c r="P69" i="24"/>
  <c r="O69" i="24"/>
  <c r="N69" i="24"/>
  <c r="L69" i="24"/>
  <c r="K69" i="24"/>
  <c r="J69" i="24"/>
  <c r="BE68" i="24"/>
  <c r="BA68" i="24"/>
  <c r="AW68" i="24"/>
  <c r="AS68" i="24"/>
  <c r="AO68" i="24"/>
  <c r="AK68" i="24"/>
  <c r="AG68" i="24"/>
  <c r="AC68" i="24"/>
  <c r="Y68" i="24"/>
  <c r="U68" i="24"/>
  <c r="BE67" i="24"/>
  <c r="BA67" i="24"/>
  <c r="AW67" i="24"/>
  <c r="AS67" i="24"/>
  <c r="AO67" i="24"/>
  <c r="AK67" i="24"/>
  <c r="AG67" i="24"/>
  <c r="AC67" i="24"/>
  <c r="Y67" i="24"/>
  <c r="U67" i="24"/>
  <c r="BE66" i="24"/>
  <c r="BA66" i="24"/>
  <c r="AW66" i="24"/>
  <c r="AS66" i="24"/>
  <c r="AO66" i="24"/>
  <c r="AK66" i="24"/>
  <c r="AG66" i="24"/>
  <c r="AC66" i="24"/>
  <c r="Y66" i="24"/>
  <c r="U66" i="24"/>
  <c r="BE65" i="24"/>
  <c r="BA65" i="24"/>
  <c r="AW65" i="24"/>
  <c r="AS65" i="24"/>
  <c r="AO65" i="24"/>
  <c r="AK65" i="24"/>
  <c r="AG65" i="24"/>
  <c r="AC65" i="24"/>
  <c r="Y65" i="24"/>
  <c r="U65" i="24"/>
  <c r="BE64" i="24"/>
  <c r="BA64" i="24"/>
  <c r="AW64" i="24"/>
  <c r="AS64" i="24"/>
  <c r="AO64" i="24"/>
  <c r="AK64" i="24"/>
  <c r="AG64" i="24"/>
  <c r="AC64" i="24"/>
  <c r="Y64" i="24"/>
  <c r="U64" i="24"/>
  <c r="BE63" i="24"/>
  <c r="BA63" i="24"/>
  <c r="AW63" i="24"/>
  <c r="AS63" i="24"/>
  <c r="AO63" i="24"/>
  <c r="AK63" i="24"/>
  <c r="AG63" i="24"/>
  <c r="AC63" i="24"/>
  <c r="Y63" i="24"/>
  <c r="U63" i="24"/>
  <c r="BE62" i="24"/>
  <c r="BA62" i="24"/>
  <c r="AW62" i="24"/>
  <c r="AS62" i="24"/>
  <c r="AO62" i="24"/>
  <c r="AK62" i="24"/>
  <c r="AG62" i="24"/>
  <c r="AC62" i="24"/>
  <c r="Y62" i="24"/>
  <c r="U62" i="24"/>
  <c r="BE61" i="24"/>
  <c r="BA61" i="24"/>
  <c r="AW61" i="24"/>
  <c r="AS61" i="24"/>
  <c r="AO61" i="24"/>
  <c r="AK61" i="24"/>
  <c r="AG61" i="24"/>
  <c r="AC61" i="24"/>
  <c r="Y61" i="24"/>
  <c r="U61" i="24"/>
  <c r="BE60" i="24"/>
  <c r="BA60" i="24"/>
  <c r="AW60" i="24"/>
  <c r="AW145" i="24" s="1"/>
  <c r="AS60" i="24"/>
  <c r="AS145" i="24" s="1"/>
  <c r="AO60" i="24"/>
  <c r="AK60" i="24"/>
  <c r="AG60" i="24"/>
  <c r="AG145" i="24" s="1"/>
  <c r="AC60" i="24"/>
  <c r="AC145" i="24" s="1"/>
  <c r="Y60" i="24"/>
  <c r="U60" i="24"/>
  <c r="BD59" i="24"/>
  <c r="BC59" i="24"/>
  <c r="BB59" i="24"/>
  <c r="AZ59" i="24"/>
  <c r="AY59" i="24"/>
  <c r="AX59" i="24"/>
  <c r="AV59" i="24"/>
  <c r="AU59" i="24"/>
  <c r="AT59" i="24"/>
  <c r="AR59" i="24"/>
  <c r="AQ59" i="24"/>
  <c r="AP59" i="24"/>
  <c r="AN59" i="24"/>
  <c r="AM59" i="24"/>
  <c r="AL59" i="24"/>
  <c r="AJ59" i="24"/>
  <c r="AI59" i="24"/>
  <c r="AH59" i="24"/>
  <c r="AF59" i="24"/>
  <c r="AE59" i="24"/>
  <c r="AD59" i="24"/>
  <c r="AB59" i="24"/>
  <c r="AA59" i="24"/>
  <c r="Z59" i="24"/>
  <c r="X59" i="24"/>
  <c r="W59" i="24"/>
  <c r="V59" i="24"/>
  <c r="T59" i="24"/>
  <c r="S59" i="24"/>
  <c r="R59" i="24"/>
  <c r="P59" i="24"/>
  <c r="O59" i="24"/>
  <c r="N59" i="24"/>
  <c r="L59" i="24"/>
  <c r="K59" i="24"/>
  <c r="J59" i="24"/>
  <c r="BE58" i="24"/>
  <c r="BA58" i="24"/>
  <c r="AW58" i="24"/>
  <c r="AS58" i="24"/>
  <c r="AO58" i="24"/>
  <c r="AK58" i="24"/>
  <c r="AG58" i="24"/>
  <c r="AC58" i="24"/>
  <c r="Y58" i="24"/>
  <c r="U58" i="24"/>
  <c r="BE57" i="24"/>
  <c r="BA57" i="24"/>
  <c r="AW57" i="24"/>
  <c r="AS57" i="24"/>
  <c r="AO57" i="24"/>
  <c r="AK57" i="24"/>
  <c r="AG57" i="24"/>
  <c r="AC57" i="24"/>
  <c r="Y57" i="24"/>
  <c r="U57" i="24"/>
  <c r="BE56" i="24"/>
  <c r="BA56" i="24"/>
  <c r="AW56" i="24"/>
  <c r="AS56" i="24"/>
  <c r="AO56" i="24"/>
  <c r="AK56" i="24"/>
  <c r="AG56" i="24"/>
  <c r="AC56" i="24"/>
  <c r="Y56" i="24"/>
  <c r="U56" i="24"/>
  <c r="BE55" i="24"/>
  <c r="BA55" i="24"/>
  <c r="AW55" i="24"/>
  <c r="AS55" i="24"/>
  <c r="AO55" i="24"/>
  <c r="AK55" i="24"/>
  <c r="AG55" i="24"/>
  <c r="AC55" i="24"/>
  <c r="Y55" i="24"/>
  <c r="U55" i="24"/>
  <c r="BE54" i="24"/>
  <c r="BA54" i="24"/>
  <c r="AW54" i="24"/>
  <c r="AS54" i="24"/>
  <c r="AO54" i="24"/>
  <c r="AK54" i="24"/>
  <c r="AG54" i="24"/>
  <c r="AC54" i="24"/>
  <c r="Y54" i="24"/>
  <c r="U54" i="24"/>
  <c r="BE53" i="24"/>
  <c r="BA53" i="24"/>
  <c r="AW53" i="24"/>
  <c r="AS53" i="24"/>
  <c r="AO53" i="24"/>
  <c r="AK53" i="24"/>
  <c r="AG53" i="24"/>
  <c r="AC53" i="24"/>
  <c r="Y53" i="24"/>
  <c r="U53" i="24"/>
  <c r="BE52" i="24"/>
  <c r="BA52" i="24"/>
  <c r="AW52" i="24"/>
  <c r="AS52" i="24"/>
  <c r="AO52" i="24"/>
  <c r="AK52" i="24"/>
  <c r="AG52" i="24"/>
  <c r="AC52" i="24"/>
  <c r="Y52" i="24"/>
  <c r="U52" i="24"/>
  <c r="BE51" i="24"/>
  <c r="BA51" i="24"/>
  <c r="AW51" i="24"/>
  <c r="AS51" i="24"/>
  <c r="AO51" i="24"/>
  <c r="AK51" i="24"/>
  <c r="AG51" i="24"/>
  <c r="AC51" i="24"/>
  <c r="Y51" i="24"/>
  <c r="U51" i="24"/>
  <c r="BE50" i="24"/>
  <c r="BE144" i="24" s="1"/>
  <c r="BA50" i="24"/>
  <c r="BA144" i="24" s="1"/>
  <c r="AW50" i="24"/>
  <c r="AS50" i="24"/>
  <c r="AO50" i="24"/>
  <c r="AO144" i="24" s="1"/>
  <c r="AK50" i="24"/>
  <c r="AK144" i="24" s="1"/>
  <c r="AG50" i="24"/>
  <c r="AC50" i="24"/>
  <c r="Y50" i="24"/>
  <c r="Y144" i="24" s="1"/>
  <c r="U50" i="24"/>
  <c r="U144" i="24" s="1"/>
  <c r="BD49" i="24"/>
  <c r="BC49" i="24"/>
  <c r="BB49" i="24"/>
  <c r="AZ49" i="24"/>
  <c r="AY49" i="24"/>
  <c r="AX49" i="24"/>
  <c r="AV49" i="24"/>
  <c r="AU49" i="24"/>
  <c r="AT49" i="24"/>
  <c r="AR49" i="24"/>
  <c r="AQ49" i="24"/>
  <c r="AP49" i="24"/>
  <c r="AN49" i="24"/>
  <c r="AM49" i="24"/>
  <c r="AL49" i="24"/>
  <c r="AJ49" i="24"/>
  <c r="AI49" i="24"/>
  <c r="AH49" i="24"/>
  <c r="AF49" i="24"/>
  <c r="AE49" i="24"/>
  <c r="AD49" i="24"/>
  <c r="AB49" i="24"/>
  <c r="AA49" i="24"/>
  <c r="Z49" i="24"/>
  <c r="X49" i="24"/>
  <c r="W49" i="24"/>
  <c r="V49" i="24"/>
  <c r="T49" i="24"/>
  <c r="S49" i="24"/>
  <c r="R49" i="24"/>
  <c r="P49" i="24"/>
  <c r="O49" i="24"/>
  <c r="N49" i="24"/>
  <c r="L49" i="24"/>
  <c r="K49" i="24"/>
  <c r="J49" i="24"/>
  <c r="BE48" i="24"/>
  <c r="BA48" i="24"/>
  <c r="AW48" i="24"/>
  <c r="AS48" i="24"/>
  <c r="AO48" i="24"/>
  <c r="AK48" i="24"/>
  <c r="AG48" i="24"/>
  <c r="AC48" i="24"/>
  <c r="Y48" i="24"/>
  <c r="U48" i="24"/>
  <c r="BE47" i="24"/>
  <c r="BA47" i="24"/>
  <c r="AW47" i="24"/>
  <c r="AS47" i="24"/>
  <c r="AO47" i="24"/>
  <c r="AK47" i="24"/>
  <c r="AG47" i="24"/>
  <c r="AC47" i="24"/>
  <c r="Y47" i="24"/>
  <c r="U47" i="24"/>
  <c r="BE46" i="24"/>
  <c r="BA46" i="24"/>
  <c r="AW46" i="24"/>
  <c r="AS46" i="24"/>
  <c r="AO46" i="24"/>
  <c r="AK46" i="24"/>
  <c r="AG46" i="24"/>
  <c r="AC46" i="24"/>
  <c r="Y46" i="24"/>
  <c r="U46" i="24"/>
  <c r="BE45" i="24"/>
  <c r="BA45" i="24"/>
  <c r="AW45" i="24"/>
  <c r="AS45" i="24"/>
  <c r="AO45" i="24"/>
  <c r="AK45" i="24"/>
  <c r="AG45" i="24"/>
  <c r="AC45" i="24"/>
  <c r="Y45" i="24"/>
  <c r="U45" i="24"/>
  <c r="BE44" i="24"/>
  <c r="BA44" i="24"/>
  <c r="AW44" i="24"/>
  <c r="AS44" i="24"/>
  <c r="AO44" i="24"/>
  <c r="AK44" i="24"/>
  <c r="AG44" i="24"/>
  <c r="AC44" i="24"/>
  <c r="Y44" i="24"/>
  <c r="U44" i="24"/>
  <c r="BE43" i="24"/>
  <c r="BA43" i="24"/>
  <c r="AW43" i="24"/>
  <c r="AS43" i="24"/>
  <c r="AO43" i="24"/>
  <c r="AK43" i="24"/>
  <c r="AG43" i="24"/>
  <c r="AC43" i="24"/>
  <c r="Y43" i="24"/>
  <c r="U43" i="24"/>
  <c r="BE42" i="24"/>
  <c r="BA42" i="24"/>
  <c r="AW42" i="24"/>
  <c r="AS42" i="24"/>
  <c r="AO42" i="24"/>
  <c r="AK42" i="24"/>
  <c r="AG42" i="24"/>
  <c r="AC42" i="24"/>
  <c r="Y42" i="24"/>
  <c r="U42" i="24"/>
  <c r="BE41" i="24"/>
  <c r="BA41" i="24"/>
  <c r="AW41" i="24"/>
  <c r="AS41" i="24"/>
  <c r="AO41" i="24"/>
  <c r="AK41" i="24"/>
  <c r="AG41" i="24"/>
  <c r="AC41" i="24"/>
  <c r="Y41" i="24"/>
  <c r="U41" i="24"/>
  <c r="BE40" i="24"/>
  <c r="BA40" i="24"/>
  <c r="AW40" i="24"/>
  <c r="AW143" i="24" s="1"/>
  <c r="AS40" i="24"/>
  <c r="AS143" i="24" s="1"/>
  <c r="AO40" i="24"/>
  <c r="AK40" i="24"/>
  <c r="AG40" i="24"/>
  <c r="AG143" i="24" s="1"/>
  <c r="AC40" i="24"/>
  <c r="AC143" i="24" s="1"/>
  <c r="Y40" i="24"/>
  <c r="U40" i="24"/>
  <c r="BD39" i="24"/>
  <c r="BC39" i="24"/>
  <c r="BB39" i="24"/>
  <c r="AZ39" i="24"/>
  <c r="AY39" i="24"/>
  <c r="AX39" i="24"/>
  <c r="AV39" i="24"/>
  <c r="AU39" i="24"/>
  <c r="AT39" i="24"/>
  <c r="AR39" i="24"/>
  <c r="AQ39" i="24"/>
  <c r="AP39" i="24"/>
  <c r="AN39" i="24"/>
  <c r="AM39" i="24"/>
  <c r="AL39" i="24"/>
  <c r="AJ39" i="24"/>
  <c r="AI39" i="24"/>
  <c r="AH39" i="24"/>
  <c r="AF39" i="24"/>
  <c r="AE39" i="24"/>
  <c r="AD39" i="24"/>
  <c r="AB39" i="24"/>
  <c r="AA39" i="24"/>
  <c r="Z39" i="24"/>
  <c r="X39" i="24"/>
  <c r="W39" i="24"/>
  <c r="V39" i="24"/>
  <c r="T39" i="24"/>
  <c r="S39" i="24"/>
  <c r="R39" i="24"/>
  <c r="P39" i="24"/>
  <c r="O39" i="24"/>
  <c r="N39" i="24"/>
  <c r="L39" i="24"/>
  <c r="K39" i="24"/>
  <c r="J39" i="24"/>
  <c r="BE38" i="24"/>
  <c r="BA38" i="24"/>
  <c r="AW38" i="24"/>
  <c r="AS38" i="24"/>
  <c r="AO38" i="24"/>
  <c r="AK38" i="24"/>
  <c r="AG38" i="24"/>
  <c r="AC38" i="24"/>
  <c r="Y38" i="24"/>
  <c r="U38" i="24"/>
  <c r="BE37" i="24"/>
  <c r="BA37" i="24"/>
  <c r="AW37" i="24"/>
  <c r="AS37" i="24"/>
  <c r="AO37" i="24"/>
  <c r="AK37" i="24"/>
  <c r="AG37" i="24"/>
  <c r="AC37" i="24"/>
  <c r="Y37" i="24"/>
  <c r="U37" i="24"/>
  <c r="BE36" i="24"/>
  <c r="BA36" i="24"/>
  <c r="AW36" i="24"/>
  <c r="AS36" i="24"/>
  <c r="AO36" i="24"/>
  <c r="AK36" i="24"/>
  <c r="AG36" i="24"/>
  <c r="AC36" i="24"/>
  <c r="Y36" i="24"/>
  <c r="U36" i="24"/>
  <c r="BE35" i="24"/>
  <c r="BA35" i="24"/>
  <c r="AW35" i="24"/>
  <c r="AS35" i="24"/>
  <c r="AO35" i="24"/>
  <c r="AK35" i="24"/>
  <c r="AG35" i="24"/>
  <c r="AC35" i="24"/>
  <c r="Y35" i="24"/>
  <c r="U35" i="24"/>
  <c r="BE34" i="24"/>
  <c r="BA34" i="24"/>
  <c r="AW34" i="24"/>
  <c r="AS34" i="24"/>
  <c r="AO34" i="24"/>
  <c r="AK34" i="24"/>
  <c r="AG34" i="24"/>
  <c r="AC34" i="24"/>
  <c r="Y34" i="24"/>
  <c r="U34" i="24"/>
  <c r="BE33" i="24"/>
  <c r="BA33" i="24"/>
  <c r="AW33" i="24"/>
  <c r="AS33" i="24"/>
  <c r="AO33" i="24"/>
  <c r="AK33" i="24"/>
  <c r="AG33" i="24"/>
  <c r="AC33" i="24"/>
  <c r="Y33" i="24"/>
  <c r="U33" i="24"/>
  <c r="M33" i="24"/>
  <c r="BE32" i="24"/>
  <c r="BA32" i="24"/>
  <c r="AW32" i="24"/>
  <c r="AS32" i="24"/>
  <c r="AO32" i="24"/>
  <c r="AK32" i="24"/>
  <c r="AG32" i="24"/>
  <c r="AC32" i="24"/>
  <c r="Y32" i="24"/>
  <c r="U32" i="24"/>
  <c r="M32" i="24"/>
  <c r="BE31" i="24"/>
  <c r="BA31" i="24"/>
  <c r="AW31" i="24"/>
  <c r="AS31" i="24"/>
  <c r="AO31" i="24"/>
  <c r="AK31" i="24"/>
  <c r="AG31" i="24"/>
  <c r="AC31" i="24"/>
  <c r="Y31" i="24"/>
  <c r="U31" i="24"/>
  <c r="M31" i="24"/>
  <c r="BE30" i="24"/>
  <c r="BA30" i="24"/>
  <c r="AW30" i="24"/>
  <c r="AW142" i="24" s="1"/>
  <c r="AS30" i="24"/>
  <c r="AO30" i="24"/>
  <c r="AK30" i="24"/>
  <c r="AG30" i="24"/>
  <c r="AG142" i="24" s="1"/>
  <c r="AC30" i="24"/>
  <c r="Y30" i="24"/>
  <c r="U30" i="24"/>
  <c r="M30" i="24"/>
  <c r="M142" i="24" s="1"/>
  <c r="BD29" i="24"/>
  <c r="BC29" i="24"/>
  <c r="BB29" i="24"/>
  <c r="AZ29" i="24"/>
  <c r="AY29" i="24"/>
  <c r="AX29" i="24"/>
  <c r="AV29" i="24"/>
  <c r="AU29" i="24"/>
  <c r="AT29" i="24"/>
  <c r="AR29" i="24"/>
  <c r="AQ29" i="24"/>
  <c r="AP29" i="24"/>
  <c r="AN29" i="24"/>
  <c r="AM29" i="24"/>
  <c r="AL29" i="24"/>
  <c r="AJ29" i="24"/>
  <c r="AI29" i="24"/>
  <c r="AH29" i="24"/>
  <c r="AF29" i="24"/>
  <c r="AE29" i="24"/>
  <c r="AD29" i="24"/>
  <c r="AB29" i="24"/>
  <c r="AA29" i="24"/>
  <c r="Z29" i="24"/>
  <c r="X29" i="24"/>
  <c r="W29" i="24"/>
  <c r="V29" i="24"/>
  <c r="T29" i="24"/>
  <c r="S29" i="24"/>
  <c r="R29" i="24"/>
  <c r="P29" i="24"/>
  <c r="O29" i="24"/>
  <c r="N29" i="24"/>
  <c r="L29" i="24"/>
  <c r="K29" i="24"/>
  <c r="BE28" i="24"/>
  <c r="BA28" i="24"/>
  <c r="AW28" i="24"/>
  <c r="AS28" i="24"/>
  <c r="AO28" i="24"/>
  <c r="AK28" i="24"/>
  <c r="AG28" i="24"/>
  <c r="AC28" i="24"/>
  <c r="Y28" i="24"/>
  <c r="U28" i="24"/>
  <c r="M28" i="24"/>
  <c r="BE27" i="24"/>
  <c r="BA27" i="24"/>
  <c r="AW27" i="24"/>
  <c r="AS27" i="24"/>
  <c r="AO27" i="24"/>
  <c r="AK27" i="24"/>
  <c r="AG27" i="24"/>
  <c r="AC27" i="24"/>
  <c r="Y27" i="24"/>
  <c r="U27" i="24"/>
  <c r="M27" i="24"/>
  <c r="BE26" i="24"/>
  <c r="BA26" i="24"/>
  <c r="AW26" i="24"/>
  <c r="AS26" i="24"/>
  <c r="AO26" i="24"/>
  <c r="AK26" i="24"/>
  <c r="AG26" i="24"/>
  <c r="AC26" i="24"/>
  <c r="Y26" i="24"/>
  <c r="U26" i="24"/>
  <c r="M26" i="24"/>
  <c r="BE25" i="24"/>
  <c r="BA25" i="24"/>
  <c r="AW25" i="24"/>
  <c r="AS25" i="24"/>
  <c r="AO25" i="24"/>
  <c r="AK25" i="24"/>
  <c r="AG25" i="24"/>
  <c r="AC25" i="24"/>
  <c r="Y25" i="24"/>
  <c r="U25" i="24"/>
  <c r="M25" i="24"/>
  <c r="BE24" i="24"/>
  <c r="BA24" i="24"/>
  <c r="AW24" i="24"/>
  <c r="AS24" i="24"/>
  <c r="AO24" i="24"/>
  <c r="AK24" i="24"/>
  <c r="AG24" i="24"/>
  <c r="AC24" i="24"/>
  <c r="Y24" i="24"/>
  <c r="U24" i="24"/>
  <c r="M24" i="24"/>
  <c r="BE23" i="24"/>
  <c r="BA23" i="24"/>
  <c r="AW23" i="24"/>
  <c r="AS23" i="24"/>
  <c r="AO23" i="24"/>
  <c r="AK23" i="24"/>
  <c r="AG23" i="24"/>
  <c r="AC23" i="24"/>
  <c r="Y23" i="24"/>
  <c r="U23" i="24"/>
  <c r="M23" i="24"/>
  <c r="BE22" i="24"/>
  <c r="BA22" i="24"/>
  <c r="AW22" i="24"/>
  <c r="AS22" i="24"/>
  <c r="AO22" i="24"/>
  <c r="AK22" i="24"/>
  <c r="AG22" i="24"/>
  <c r="AC22" i="24"/>
  <c r="Y22" i="24"/>
  <c r="U22" i="24"/>
  <c r="M22" i="24"/>
  <c r="BE21" i="24"/>
  <c r="BA21" i="24"/>
  <c r="AW21" i="24"/>
  <c r="AS21" i="24"/>
  <c r="AO21" i="24"/>
  <c r="AK21" i="24"/>
  <c r="AG21" i="24"/>
  <c r="AC21" i="24"/>
  <c r="Y21" i="24"/>
  <c r="U21" i="24"/>
  <c r="M21" i="24"/>
  <c r="BE20" i="24"/>
  <c r="BA20" i="24"/>
  <c r="AW20" i="24"/>
  <c r="AS20" i="24"/>
  <c r="AO20" i="24"/>
  <c r="AO141" i="24" s="1"/>
  <c r="AK20" i="24"/>
  <c r="AG20" i="24"/>
  <c r="AC20" i="24"/>
  <c r="Y20" i="24"/>
  <c r="Y141" i="24" s="1"/>
  <c r="U20" i="24"/>
  <c r="M20" i="24"/>
  <c r="BD19" i="24"/>
  <c r="BC19" i="24"/>
  <c r="BB19" i="24"/>
  <c r="AZ19" i="24"/>
  <c r="AY19" i="24"/>
  <c r="AX19" i="24"/>
  <c r="AV19" i="24"/>
  <c r="AU19" i="24"/>
  <c r="AT19" i="24"/>
  <c r="AR19" i="24"/>
  <c r="AQ19" i="24"/>
  <c r="AP19" i="24"/>
  <c r="AN19" i="24"/>
  <c r="AM19" i="24"/>
  <c r="AL19" i="24"/>
  <c r="AJ19" i="24"/>
  <c r="AI19" i="24"/>
  <c r="AH19" i="24"/>
  <c r="AF19" i="24"/>
  <c r="AE19" i="24"/>
  <c r="AD19" i="24"/>
  <c r="AB19" i="24"/>
  <c r="AA19" i="24"/>
  <c r="Z19" i="24"/>
  <c r="X19" i="24"/>
  <c r="W19" i="24"/>
  <c r="V19" i="24"/>
  <c r="T19" i="24"/>
  <c r="S19" i="24"/>
  <c r="R19" i="24"/>
  <c r="P19" i="24"/>
  <c r="O19" i="24"/>
  <c r="N19" i="24"/>
  <c r="L19" i="24"/>
  <c r="K19" i="24"/>
  <c r="J19" i="24"/>
  <c r="BE18" i="24"/>
  <c r="BA18" i="24"/>
  <c r="AW18" i="24"/>
  <c r="AS18" i="24"/>
  <c r="AO18" i="24"/>
  <c r="AK18" i="24"/>
  <c r="AG18" i="24"/>
  <c r="AC18" i="24"/>
  <c r="Y18" i="24"/>
  <c r="BE17" i="24"/>
  <c r="BA17" i="24"/>
  <c r="AW17" i="24"/>
  <c r="AS17" i="24"/>
  <c r="AO17" i="24"/>
  <c r="AK17" i="24"/>
  <c r="AG17" i="24"/>
  <c r="AC17" i="24"/>
  <c r="Y17" i="24"/>
  <c r="BE16" i="24"/>
  <c r="BA16" i="24"/>
  <c r="AW16" i="24"/>
  <c r="AS16" i="24"/>
  <c r="AO16" i="24"/>
  <c r="AK16" i="24"/>
  <c r="AG16" i="24"/>
  <c r="AC16" i="24"/>
  <c r="Y16" i="24"/>
  <c r="BE15" i="24"/>
  <c r="BA15" i="24"/>
  <c r="AW15" i="24"/>
  <c r="AS15" i="24"/>
  <c r="AO15" i="24"/>
  <c r="AK15" i="24"/>
  <c r="AG15" i="24"/>
  <c r="AC15" i="24"/>
  <c r="Y15" i="24"/>
  <c r="BE14" i="24"/>
  <c r="BA14" i="24"/>
  <c r="AW14" i="24"/>
  <c r="AS14" i="24"/>
  <c r="AO14" i="24"/>
  <c r="AK14" i="24"/>
  <c r="AG14" i="24"/>
  <c r="AC14" i="24"/>
  <c r="Y14" i="24"/>
  <c r="U19" i="24"/>
  <c r="M19" i="24"/>
  <c r="BE43" i="23"/>
  <c r="BA43" i="23"/>
  <c r="AW43" i="23"/>
  <c r="AS43" i="23"/>
  <c r="AO43" i="23"/>
  <c r="AK43" i="23"/>
  <c r="AG43" i="23"/>
  <c r="AC43" i="23"/>
  <c r="Y43" i="23"/>
  <c r="U43" i="23"/>
  <c r="Q43" i="23"/>
  <c r="M43" i="23"/>
  <c r="BE42" i="23"/>
  <c r="BA42" i="23"/>
  <c r="AW42" i="23"/>
  <c r="AS42" i="23"/>
  <c r="AO42" i="23"/>
  <c r="AK42" i="23"/>
  <c r="AG42" i="23"/>
  <c r="AC42" i="23"/>
  <c r="Y42" i="23"/>
  <c r="U42" i="23"/>
  <c r="Q42" i="23"/>
  <c r="M42" i="23"/>
  <c r="BE41" i="23"/>
  <c r="BA41" i="23"/>
  <c r="AW41" i="23"/>
  <c r="AS41" i="23"/>
  <c r="AO41" i="23"/>
  <c r="AK41" i="23"/>
  <c r="AG41" i="23"/>
  <c r="AC41" i="23"/>
  <c r="Y41" i="23"/>
  <c r="U41" i="23"/>
  <c r="Q41" i="23"/>
  <c r="M41" i="23"/>
  <c r="BE40" i="23"/>
  <c r="BE132" i="23" s="1"/>
  <c r="BA40" i="23"/>
  <c r="BA132" i="23" s="1"/>
  <c r="AW40" i="23"/>
  <c r="AW132" i="23" s="1"/>
  <c r="AS40" i="23"/>
  <c r="AS132" i="23" s="1"/>
  <c r="AO40" i="23"/>
  <c r="AO132" i="23" s="1"/>
  <c r="AK40" i="23"/>
  <c r="AK132" i="23" s="1"/>
  <c r="AG40" i="23"/>
  <c r="AG132" i="23" s="1"/>
  <c r="AC40" i="23"/>
  <c r="AC132" i="23" s="1"/>
  <c r="Y40" i="23"/>
  <c r="Y132" i="23" s="1"/>
  <c r="U40" i="23"/>
  <c r="U132" i="23" s="1"/>
  <c r="Q40" i="23"/>
  <c r="Q132" i="23" s="1"/>
  <c r="M40" i="23"/>
  <c r="M132" i="23" s="1"/>
  <c r="BD39" i="23"/>
  <c r="BC39" i="23"/>
  <c r="BB39" i="23"/>
  <c r="AZ39" i="23"/>
  <c r="AY39" i="23"/>
  <c r="AX39" i="23"/>
  <c r="AV39" i="23"/>
  <c r="AU39" i="23"/>
  <c r="AT39" i="23"/>
  <c r="AR39" i="23"/>
  <c r="AQ39" i="23"/>
  <c r="AP39" i="23"/>
  <c r="AN39" i="23"/>
  <c r="AM39" i="23"/>
  <c r="AL39" i="23"/>
  <c r="AJ39" i="23"/>
  <c r="AI39" i="23"/>
  <c r="AH39" i="23"/>
  <c r="AF39" i="23"/>
  <c r="AE39" i="23"/>
  <c r="AD39" i="23"/>
  <c r="AB39" i="23"/>
  <c r="AA39" i="23"/>
  <c r="Z39" i="23"/>
  <c r="X39" i="23"/>
  <c r="W39" i="23"/>
  <c r="V39" i="23"/>
  <c r="P39" i="23"/>
  <c r="O39" i="23"/>
  <c r="N39" i="23"/>
  <c r="L39" i="23"/>
  <c r="K39" i="23"/>
  <c r="J39" i="23"/>
  <c r="BE38" i="23"/>
  <c r="BA38" i="23"/>
  <c r="AW38" i="23"/>
  <c r="AS38" i="23"/>
  <c r="AO38" i="23"/>
  <c r="AK38" i="23"/>
  <c r="AG38" i="23"/>
  <c r="AC38" i="23"/>
  <c r="Y38" i="23"/>
  <c r="U38" i="23"/>
  <c r="Q38" i="23"/>
  <c r="M38" i="23"/>
  <c r="BE37" i="23"/>
  <c r="BA37" i="23"/>
  <c r="AW37" i="23"/>
  <c r="AS37" i="23"/>
  <c r="AO37" i="23"/>
  <c r="AK37" i="23"/>
  <c r="AG37" i="23"/>
  <c r="AC37" i="23"/>
  <c r="Y37" i="23"/>
  <c r="U37" i="23"/>
  <c r="Q37" i="23"/>
  <c r="M37" i="23"/>
  <c r="BE36" i="23"/>
  <c r="BA36" i="23"/>
  <c r="AW36" i="23"/>
  <c r="AS36" i="23"/>
  <c r="AO36" i="23"/>
  <c r="AK36" i="23"/>
  <c r="AG36" i="23"/>
  <c r="AC36" i="23"/>
  <c r="Y36" i="23"/>
  <c r="U36" i="23"/>
  <c r="Q36" i="23"/>
  <c r="M36" i="23"/>
  <c r="BE35" i="23"/>
  <c r="BA35" i="23"/>
  <c r="AW35" i="23"/>
  <c r="AS35" i="23"/>
  <c r="AO35" i="23"/>
  <c r="AK35" i="23"/>
  <c r="AG35" i="23"/>
  <c r="AC35" i="23"/>
  <c r="Y35" i="23"/>
  <c r="U35" i="23"/>
  <c r="Q35" i="23"/>
  <c r="M35" i="23"/>
  <c r="BE34" i="23"/>
  <c r="BE39" i="23" s="1"/>
  <c r="BA34" i="23"/>
  <c r="BA39" i="23" s="1"/>
  <c r="AW34" i="23"/>
  <c r="AW39" i="23" s="1"/>
  <c r="AS34" i="23"/>
  <c r="AS39" i="23" s="1"/>
  <c r="AO34" i="23"/>
  <c r="AO39" i="23" s="1"/>
  <c r="AK34" i="23"/>
  <c r="AK39" i="23" s="1"/>
  <c r="AG34" i="23"/>
  <c r="AG39" i="23" s="1"/>
  <c r="AC34" i="23"/>
  <c r="Y34" i="23"/>
  <c r="Y39" i="23" s="1"/>
  <c r="U34" i="23"/>
  <c r="U39" i="23" s="1"/>
  <c r="Q34" i="23"/>
  <c r="Q39" i="23" s="1"/>
  <c r="M34" i="23"/>
  <c r="M39" i="23" s="1"/>
  <c r="BE33" i="23"/>
  <c r="BA33" i="23"/>
  <c r="AW33" i="23"/>
  <c r="AS33" i="23"/>
  <c r="AO33" i="23"/>
  <c r="AK33" i="23"/>
  <c r="AG33" i="23"/>
  <c r="AC33" i="23"/>
  <c r="Y33" i="23"/>
  <c r="U33" i="23"/>
  <c r="Q33" i="23"/>
  <c r="M33" i="23"/>
  <c r="BE32" i="23"/>
  <c r="BA32" i="23"/>
  <c r="AW32" i="23"/>
  <c r="AS32" i="23"/>
  <c r="AO32" i="23"/>
  <c r="AK32" i="23"/>
  <c r="AG32" i="23"/>
  <c r="AC32" i="23"/>
  <c r="Y32" i="23"/>
  <c r="U32" i="23"/>
  <c r="Q32" i="23"/>
  <c r="M32" i="23"/>
  <c r="BE31" i="23"/>
  <c r="BA31" i="23"/>
  <c r="AW31" i="23"/>
  <c r="AS31" i="23"/>
  <c r="AO31" i="23"/>
  <c r="AK31" i="23"/>
  <c r="AG31" i="23"/>
  <c r="AC31" i="23"/>
  <c r="Y31" i="23"/>
  <c r="U31" i="23"/>
  <c r="Q31" i="23"/>
  <c r="M31" i="23"/>
  <c r="BE30" i="23"/>
  <c r="BE131" i="23" s="1"/>
  <c r="BA30" i="23"/>
  <c r="BA131" i="23" s="1"/>
  <c r="AW30" i="23"/>
  <c r="AW131" i="23" s="1"/>
  <c r="AS30" i="23"/>
  <c r="AS131" i="23" s="1"/>
  <c r="AO30" i="23"/>
  <c r="AO131" i="23" s="1"/>
  <c r="AK30" i="23"/>
  <c r="AK131" i="23" s="1"/>
  <c r="AG30" i="23"/>
  <c r="AG131" i="23" s="1"/>
  <c r="AC30" i="23"/>
  <c r="AC131" i="23" s="1"/>
  <c r="Y30" i="23"/>
  <c r="Y131" i="23" s="1"/>
  <c r="U30" i="23"/>
  <c r="U131" i="23" s="1"/>
  <c r="Q30" i="23"/>
  <c r="Q131" i="23" s="1"/>
  <c r="M30" i="23"/>
  <c r="M131" i="23" s="1"/>
  <c r="BD29" i="23"/>
  <c r="BC29" i="23"/>
  <c r="BB29" i="23"/>
  <c r="AZ29" i="23"/>
  <c r="AY29" i="23"/>
  <c r="AX29" i="23"/>
  <c r="AV29" i="23"/>
  <c r="AU29" i="23"/>
  <c r="AT29" i="23"/>
  <c r="AR29" i="23"/>
  <c r="AQ29" i="23"/>
  <c r="AP29" i="23"/>
  <c r="AN29" i="23"/>
  <c r="AM29" i="23"/>
  <c r="AL29" i="23"/>
  <c r="AJ29" i="23"/>
  <c r="AI29" i="23"/>
  <c r="AH29" i="23"/>
  <c r="AF29" i="23"/>
  <c r="AE29" i="23"/>
  <c r="AD29" i="23"/>
  <c r="AB29" i="23"/>
  <c r="AA29" i="23"/>
  <c r="Z29" i="23"/>
  <c r="X29" i="23"/>
  <c r="W29" i="23"/>
  <c r="V29" i="23"/>
  <c r="T29" i="23"/>
  <c r="S29" i="23"/>
  <c r="R29" i="23"/>
  <c r="P29" i="23"/>
  <c r="O29" i="23"/>
  <c r="N29" i="23"/>
  <c r="L29" i="23"/>
  <c r="K29" i="23"/>
  <c r="J29" i="23"/>
  <c r="BE28" i="23"/>
  <c r="BA28" i="23"/>
  <c r="AW28" i="23"/>
  <c r="AS28" i="23"/>
  <c r="AO28" i="23"/>
  <c r="AK28" i="23"/>
  <c r="AG28" i="23"/>
  <c r="AC28" i="23"/>
  <c r="Y28" i="23"/>
  <c r="U28" i="23"/>
  <c r="Q28" i="23"/>
  <c r="M28" i="23"/>
  <c r="BE27" i="23"/>
  <c r="BA27" i="23"/>
  <c r="AW27" i="23"/>
  <c r="AS27" i="23"/>
  <c r="AO27" i="23"/>
  <c r="AK27" i="23"/>
  <c r="AG27" i="23"/>
  <c r="AC27" i="23"/>
  <c r="Y27" i="23"/>
  <c r="U27" i="23"/>
  <c r="Q27" i="23"/>
  <c r="M27" i="23"/>
  <c r="BE26" i="23"/>
  <c r="BA26" i="23"/>
  <c r="AW26" i="23"/>
  <c r="AS26" i="23"/>
  <c r="AO26" i="23"/>
  <c r="AK26" i="23"/>
  <c r="AG26" i="23"/>
  <c r="AC26" i="23"/>
  <c r="Y26" i="23"/>
  <c r="U26" i="23"/>
  <c r="Q26" i="23"/>
  <c r="M26" i="23"/>
  <c r="BE25" i="23"/>
  <c r="BA25" i="23"/>
  <c r="AW25" i="23"/>
  <c r="AS25" i="23"/>
  <c r="AO25" i="23"/>
  <c r="AK25" i="23"/>
  <c r="AG25" i="23"/>
  <c r="AC25" i="23"/>
  <c r="Y25" i="23"/>
  <c r="U25" i="23"/>
  <c r="Q25" i="23"/>
  <c r="M25" i="23"/>
  <c r="BE24" i="23"/>
  <c r="BA24" i="23"/>
  <c r="BA29" i="23" s="1"/>
  <c r="AW24" i="23"/>
  <c r="AW29" i="23" s="1"/>
  <c r="AS24" i="23"/>
  <c r="AS29" i="23" s="1"/>
  <c r="AO24" i="23"/>
  <c r="AO29" i="23" s="1"/>
  <c r="AK24" i="23"/>
  <c r="AK29" i="23" s="1"/>
  <c r="AG24" i="23"/>
  <c r="AG29" i="23" s="1"/>
  <c r="AC24" i="23"/>
  <c r="Y24" i="23"/>
  <c r="Y29" i="23" s="1"/>
  <c r="U24" i="23"/>
  <c r="U29" i="23" s="1"/>
  <c r="Q24" i="23"/>
  <c r="Q29" i="23" s="1"/>
  <c r="M24" i="23"/>
  <c r="M29" i="23" s="1"/>
  <c r="BE23" i="23"/>
  <c r="BA23" i="23"/>
  <c r="AW23" i="23"/>
  <c r="AS23" i="23"/>
  <c r="AO23" i="23"/>
  <c r="AK23" i="23"/>
  <c r="AG23" i="23"/>
  <c r="AC23" i="23"/>
  <c r="Y23" i="23"/>
  <c r="U23" i="23"/>
  <c r="Q23" i="23"/>
  <c r="M23" i="23"/>
  <c r="BE22" i="23"/>
  <c r="BA22" i="23"/>
  <c r="AW22" i="23"/>
  <c r="AS22" i="23"/>
  <c r="AO22" i="23"/>
  <c r="AK22" i="23"/>
  <c r="AG22" i="23"/>
  <c r="AC22" i="23"/>
  <c r="Y22" i="23"/>
  <c r="U22" i="23"/>
  <c r="Q22" i="23"/>
  <c r="M22" i="23"/>
  <c r="BE21" i="23"/>
  <c r="BA21" i="23"/>
  <c r="AW21" i="23"/>
  <c r="AS21" i="23"/>
  <c r="AO21" i="23"/>
  <c r="AK21" i="23"/>
  <c r="AG21" i="23"/>
  <c r="AC21" i="23"/>
  <c r="Y21" i="23"/>
  <c r="U21" i="23"/>
  <c r="Q21" i="23"/>
  <c r="M21" i="23"/>
  <c r="BE20" i="23"/>
  <c r="BE130" i="23" s="1"/>
  <c r="BA20" i="23"/>
  <c r="BA130" i="23" s="1"/>
  <c r="AW20" i="23"/>
  <c r="AW130" i="23" s="1"/>
  <c r="AS20" i="23"/>
  <c r="AS130" i="23" s="1"/>
  <c r="AO20" i="23"/>
  <c r="AO130" i="23" s="1"/>
  <c r="AK20" i="23"/>
  <c r="AK130" i="23" s="1"/>
  <c r="AG20" i="23"/>
  <c r="AG130" i="23" s="1"/>
  <c r="AC20" i="23"/>
  <c r="AC130" i="23" s="1"/>
  <c r="Y20" i="23"/>
  <c r="Y130" i="23" s="1"/>
  <c r="U20" i="23"/>
  <c r="U130" i="23" s="1"/>
  <c r="Q20" i="23"/>
  <c r="Q130" i="23" s="1"/>
  <c r="M20" i="23"/>
  <c r="M130" i="23" s="1"/>
  <c r="BD19" i="23"/>
  <c r="BC19" i="23"/>
  <c r="BB19" i="23"/>
  <c r="AZ19" i="23"/>
  <c r="AY19" i="23"/>
  <c r="AX19" i="23"/>
  <c r="AV19" i="23"/>
  <c r="AU19" i="23"/>
  <c r="AT19" i="23"/>
  <c r="AR19" i="23"/>
  <c r="AQ19" i="23"/>
  <c r="AP19" i="23"/>
  <c r="AN19" i="23"/>
  <c r="AM19" i="23"/>
  <c r="AL19" i="23"/>
  <c r="AJ19" i="23"/>
  <c r="AI19" i="23"/>
  <c r="AH19" i="23"/>
  <c r="AF19" i="23"/>
  <c r="AE19" i="23"/>
  <c r="AD19" i="23"/>
  <c r="AB19" i="23"/>
  <c r="AA19" i="23"/>
  <c r="Z19" i="23"/>
  <c r="X19" i="23"/>
  <c r="W19" i="23"/>
  <c r="V19" i="23"/>
  <c r="T19" i="23"/>
  <c r="S19" i="23"/>
  <c r="R19" i="23"/>
  <c r="P19" i="23"/>
  <c r="O19" i="23"/>
  <c r="N19" i="23"/>
  <c r="L19" i="23"/>
  <c r="K19" i="23"/>
  <c r="J19" i="23"/>
  <c r="BE18" i="23"/>
  <c r="BA18" i="23"/>
  <c r="AW18" i="23"/>
  <c r="AS18" i="23"/>
  <c r="AO18" i="23"/>
  <c r="AK18" i="23"/>
  <c r="AG18" i="23"/>
  <c r="AC18" i="23"/>
  <c r="Y18" i="23"/>
  <c r="U18" i="23"/>
  <c r="Q18" i="23"/>
  <c r="M18" i="23"/>
  <c r="BE17" i="23"/>
  <c r="BA17" i="23"/>
  <c r="AW17" i="23"/>
  <c r="AS17" i="23"/>
  <c r="AO17" i="23"/>
  <c r="AK17" i="23"/>
  <c r="AG17" i="23"/>
  <c r="AC17" i="23"/>
  <c r="Y17" i="23"/>
  <c r="U17" i="23"/>
  <c r="Q17" i="23"/>
  <c r="M17" i="23"/>
  <c r="BE16" i="23"/>
  <c r="BA16" i="23"/>
  <c r="AW16" i="23"/>
  <c r="AS16" i="23"/>
  <c r="AO16" i="23"/>
  <c r="AK16" i="23"/>
  <c r="AG16" i="23"/>
  <c r="AC16" i="23"/>
  <c r="Y16" i="23"/>
  <c r="U16" i="23"/>
  <c r="Q16" i="23"/>
  <c r="M16" i="23"/>
  <c r="BE15" i="23"/>
  <c r="BA15" i="23"/>
  <c r="AW15" i="23"/>
  <c r="AS15" i="23"/>
  <c r="AO15" i="23"/>
  <c r="AK15" i="23"/>
  <c r="AG15" i="23"/>
  <c r="AC15" i="23"/>
  <c r="Y15" i="23"/>
  <c r="U15" i="23"/>
  <c r="Q15" i="23"/>
  <c r="M15" i="23"/>
  <c r="BE14" i="23"/>
  <c r="BA14" i="23"/>
  <c r="AW14" i="23"/>
  <c r="AS14" i="23"/>
  <c r="AS19" i="23" s="1"/>
  <c r="AO14" i="23"/>
  <c r="AK14" i="23"/>
  <c r="AG14" i="23"/>
  <c r="AC14" i="23"/>
  <c r="Y14" i="23"/>
  <c r="U14" i="23"/>
  <c r="Q14" i="23"/>
  <c r="M14" i="23"/>
  <c r="M19" i="23" s="1"/>
  <c r="BE33" i="22"/>
  <c r="BA33" i="22"/>
  <c r="AW33" i="22"/>
  <c r="AS33" i="22"/>
  <c r="AO33" i="22"/>
  <c r="AK33" i="22"/>
  <c r="AG33" i="22"/>
  <c r="AC33" i="22"/>
  <c r="Y33" i="22"/>
  <c r="U33" i="22"/>
  <c r="Q33" i="22"/>
  <c r="M33" i="22"/>
  <c r="BE32" i="22"/>
  <c r="BA32" i="22"/>
  <c r="AW32" i="22"/>
  <c r="AS32" i="22"/>
  <c r="AO32" i="22"/>
  <c r="AK32" i="22"/>
  <c r="AG32" i="22"/>
  <c r="AC32" i="22"/>
  <c r="Y32" i="22"/>
  <c r="U32" i="22"/>
  <c r="Q32" i="22"/>
  <c r="M32" i="22"/>
  <c r="BE31" i="22"/>
  <c r="BA31" i="22"/>
  <c r="AW31" i="22"/>
  <c r="AS31" i="22"/>
  <c r="AO31" i="22"/>
  <c r="AK31" i="22"/>
  <c r="AG31" i="22"/>
  <c r="AC31" i="22"/>
  <c r="Y31" i="22"/>
  <c r="U31" i="22"/>
  <c r="Q31" i="22"/>
  <c r="M31" i="22"/>
  <c r="BE30" i="22"/>
  <c r="BE108" i="22" s="1"/>
  <c r="BA30" i="22"/>
  <c r="BA108" i="22" s="1"/>
  <c r="AW30" i="22"/>
  <c r="AW108" i="22" s="1"/>
  <c r="AS30" i="22"/>
  <c r="AS108" i="22" s="1"/>
  <c r="AO30" i="22"/>
  <c r="AO108" i="22" s="1"/>
  <c r="AK30" i="22"/>
  <c r="AK108" i="22" s="1"/>
  <c r="AG30" i="22"/>
  <c r="AG108" i="22" s="1"/>
  <c r="AC30" i="22"/>
  <c r="AC108" i="22" s="1"/>
  <c r="Y30" i="22"/>
  <c r="Y108" i="22" s="1"/>
  <c r="U30" i="22"/>
  <c r="Q30" i="22"/>
  <c r="M30" i="22"/>
  <c r="BD29" i="22"/>
  <c r="BC29" i="22"/>
  <c r="BB29" i="22"/>
  <c r="AZ29" i="22"/>
  <c r="AY29" i="22"/>
  <c r="AX29" i="22"/>
  <c r="AV29" i="22"/>
  <c r="AU29" i="22"/>
  <c r="AT29" i="22"/>
  <c r="AR29" i="22"/>
  <c r="AQ29" i="22"/>
  <c r="AP29" i="22"/>
  <c r="AN29" i="22"/>
  <c r="AM29" i="22"/>
  <c r="AL29" i="22"/>
  <c r="AJ29" i="22"/>
  <c r="AI29" i="22"/>
  <c r="AH29" i="22"/>
  <c r="AF29" i="22"/>
  <c r="AE29" i="22"/>
  <c r="AD29" i="22"/>
  <c r="AB29" i="22"/>
  <c r="AA29" i="22"/>
  <c r="Z29" i="22"/>
  <c r="X29" i="22"/>
  <c r="W29" i="22"/>
  <c r="V29" i="22"/>
  <c r="T29" i="22"/>
  <c r="S29" i="22"/>
  <c r="R29" i="22"/>
  <c r="P29" i="22"/>
  <c r="O29" i="22"/>
  <c r="N29" i="22"/>
  <c r="L29" i="22"/>
  <c r="K29" i="22"/>
  <c r="J29" i="22"/>
  <c r="BE28" i="22"/>
  <c r="BA28" i="22"/>
  <c r="AW28" i="22"/>
  <c r="AS28" i="22"/>
  <c r="AO28" i="22"/>
  <c r="AK28" i="22"/>
  <c r="AG28" i="22"/>
  <c r="AC28" i="22"/>
  <c r="Y28" i="22"/>
  <c r="U28" i="22"/>
  <c r="Q28" i="22"/>
  <c r="BE27" i="22"/>
  <c r="BA27" i="22"/>
  <c r="AW27" i="22"/>
  <c r="AS27" i="22"/>
  <c r="AO27" i="22"/>
  <c r="AK27" i="22"/>
  <c r="AG27" i="22"/>
  <c r="AC27" i="22"/>
  <c r="Y27" i="22"/>
  <c r="U27" i="22"/>
  <c r="Q27" i="22"/>
  <c r="M27" i="22"/>
  <c r="BE26" i="22"/>
  <c r="BA26" i="22"/>
  <c r="AW26" i="22"/>
  <c r="AS26" i="22"/>
  <c r="AO26" i="22"/>
  <c r="AK26" i="22"/>
  <c r="AG26" i="22"/>
  <c r="AC26" i="22"/>
  <c r="Y26" i="22"/>
  <c r="U26" i="22"/>
  <c r="Q26" i="22"/>
  <c r="M26" i="22"/>
  <c r="BE25" i="22"/>
  <c r="BA25" i="22"/>
  <c r="AW25" i="22"/>
  <c r="AS25" i="22"/>
  <c r="AO25" i="22"/>
  <c r="AK25" i="22"/>
  <c r="AG25" i="22"/>
  <c r="AC25" i="22"/>
  <c r="Y25" i="22"/>
  <c r="U25" i="22"/>
  <c r="Q25" i="22"/>
  <c r="M25" i="22"/>
  <c r="BE24" i="22"/>
  <c r="BA24" i="22"/>
  <c r="AW24" i="22"/>
  <c r="AS24" i="22"/>
  <c r="AO24" i="22"/>
  <c r="AK24" i="22"/>
  <c r="AG24" i="22"/>
  <c r="AC24" i="22"/>
  <c r="Y24" i="22"/>
  <c r="U24" i="22"/>
  <c r="Q24" i="22"/>
  <c r="M24" i="22"/>
  <c r="M29" i="22" s="1"/>
  <c r="BE23" i="22"/>
  <c r="BA23" i="22"/>
  <c r="AW23" i="22"/>
  <c r="AS23" i="22"/>
  <c r="AO23" i="22"/>
  <c r="AK23" i="22"/>
  <c r="AG23" i="22"/>
  <c r="AC23" i="22"/>
  <c r="Y23" i="22"/>
  <c r="U23" i="22"/>
  <c r="Q23" i="22"/>
  <c r="M23" i="22"/>
  <c r="BE22" i="22"/>
  <c r="BA22" i="22"/>
  <c r="AW22" i="22"/>
  <c r="AS22" i="22"/>
  <c r="AO22" i="22"/>
  <c r="AK22" i="22"/>
  <c r="AG22" i="22"/>
  <c r="AC22" i="22"/>
  <c r="Y22" i="22"/>
  <c r="U22" i="22"/>
  <c r="Q22" i="22"/>
  <c r="M22" i="22"/>
  <c r="BE21" i="22"/>
  <c r="BA21" i="22"/>
  <c r="AW21" i="22"/>
  <c r="AS21" i="22"/>
  <c r="AO21" i="22"/>
  <c r="AK21" i="22"/>
  <c r="AG21" i="22"/>
  <c r="AC21" i="22"/>
  <c r="Y21" i="22"/>
  <c r="Y107" i="22" s="1"/>
  <c r="U21" i="22"/>
  <c r="Q21" i="22"/>
  <c r="Q107" i="22" s="1"/>
  <c r="M21" i="22"/>
  <c r="BE20" i="22"/>
  <c r="BE107" i="22" s="1"/>
  <c r="BA20" i="22"/>
  <c r="BA107" i="22" s="1"/>
  <c r="AW20" i="22"/>
  <c r="AW107" i="22" s="1"/>
  <c r="AS20" i="22"/>
  <c r="AS107" i="22" s="1"/>
  <c r="AO20" i="22"/>
  <c r="AO107" i="22" s="1"/>
  <c r="AK20" i="22"/>
  <c r="AK107" i="22" s="1"/>
  <c r="AG20" i="22"/>
  <c r="AG107" i="22" s="1"/>
  <c r="AC20" i="22"/>
  <c r="AC107" i="22" s="1"/>
  <c r="U20" i="22"/>
  <c r="Q20" i="22"/>
  <c r="M20" i="22"/>
  <c r="BD19" i="22"/>
  <c r="BC19" i="22"/>
  <c r="BB19" i="22"/>
  <c r="AZ19" i="22"/>
  <c r="AY19" i="22"/>
  <c r="AX19" i="22"/>
  <c r="AV19" i="22"/>
  <c r="AU19" i="22"/>
  <c r="AT19" i="22"/>
  <c r="AR19" i="22"/>
  <c r="AQ19" i="22"/>
  <c r="AP19" i="22"/>
  <c r="AN19" i="22"/>
  <c r="AM19" i="22"/>
  <c r="AL19" i="22"/>
  <c r="AJ19" i="22"/>
  <c r="AI19" i="22"/>
  <c r="AH19" i="22"/>
  <c r="AF19" i="22"/>
  <c r="AE19" i="22"/>
  <c r="AD19" i="22"/>
  <c r="AB19" i="22"/>
  <c r="AA19" i="22"/>
  <c r="Z19" i="22"/>
  <c r="X19" i="22"/>
  <c r="W19" i="22"/>
  <c r="V19" i="22"/>
  <c r="T19" i="22"/>
  <c r="S19" i="22"/>
  <c r="R19" i="22"/>
  <c r="P19" i="22"/>
  <c r="O19" i="22"/>
  <c r="N19" i="22"/>
  <c r="L19" i="22"/>
  <c r="K19" i="22"/>
  <c r="J19" i="22"/>
  <c r="BE18" i="22"/>
  <c r="BA18" i="22"/>
  <c r="AW18" i="22"/>
  <c r="AS18" i="22"/>
  <c r="AO18" i="22"/>
  <c r="AK18" i="22"/>
  <c r="AG18" i="22"/>
  <c r="AC18" i="22"/>
  <c r="Y18" i="22"/>
  <c r="U18" i="22"/>
  <c r="Q18" i="22"/>
  <c r="M18" i="22"/>
  <c r="BE17" i="22"/>
  <c r="BA17" i="22"/>
  <c r="AW17" i="22"/>
  <c r="AS17" i="22"/>
  <c r="AO17" i="22"/>
  <c r="AK17" i="22"/>
  <c r="AG17" i="22"/>
  <c r="AC17" i="22"/>
  <c r="Y17" i="22"/>
  <c r="U17" i="22"/>
  <c r="Q17" i="22"/>
  <c r="M17" i="22"/>
  <c r="BE16" i="22"/>
  <c r="BA16" i="22"/>
  <c r="AW16" i="22"/>
  <c r="AS16" i="22"/>
  <c r="AO16" i="22"/>
  <c r="AK16" i="22"/>
  <c r="AC16" i="22"/>
  <c r="Y16" i="22"/>
  <c r="U16" i="22"/>
  <c r="Q16" i="22"/>
  <c r="M16" i="22"/>
  <c r="BE15" i="22"/>
  <c r="BA15" i="22"/>
  <c r="AW15" i="22"/>
  <c r="AS15" i="22"/>
  <c r="AO15" i="22"/>
  <c r="AK15" i="22"/>
  <c r="AC15" i="22"/>
  <c r="Y15" i="22"/>
  <c r="U15" i="22"/>
  <c r="Q15" i="22"/>
  <c r="M15" i="22"/>
  <c r="BE14" i="22"/>
  <c r="BA14" i="22"/>
  <c r="AW14" i="22"/>
  <c r="AS14" i="22"/>
  <c r="AO14" i="22"/>
  <c r="AK14" i="22"/>
  <c r="AC14" i="22"/>
  <c r="Y14" i="22"/>
  <c r="U14" i="22"/>
  <c r="Q14" i="22"/>
  <c r="M14" i="22"/>
  <c r="BE23" i="20"/>
  <c r="BA23" i="20"/>
  <c r="AW23" i="20"/>
  <c r="AS23" i="20"/>
  <c r="AO23" i="20"/>
  <c r="AK23" i="20"/>
  <c r="AG23" i="20"/>
  <c r="AC23" i="20"/>
  <c r="Y23" i="20"/>
  <c r="BE22" i="20"/>
  <c r="BA22" i="20"/>
  <c r="AW22" i="20"/>
  <c r="AS22" i="20"/>
  <c r="AO22" i="20"/>
  <c r="AK22" i="20"/>
  <c r="AG22" i="20"/>
  <c r="AC22" i="20"/>
  <c r="Y22" i="20"/>
  <c r="BE21" i="20"/>
  <c r="BA21" i="20"/>
  <c r="AW21" i="20"/>
  <c r="AS21" i="20"/>
  <c r="AO21" i="20"/>
  <c r="AK21" i="20"/>
  <c r="AG21" i="20"/>
  <c r="AC21" i="20"/>
  <c r="Y21" i="20"/>
  <c r="BE20" i="20"/>
  <c r="BA20" i="20"/>
  <c r="BA107" i="20" s="1"/>
  <c r="AW20" i="20"/>
  <c r="AS20" i="20"/>
  <c r="AS107" i="20" s="1"/>
  <c r="AO20" i="20"/>
  <c r="AK20" i="20"/>
  <c r="AK107" i="20" s="1"/>
  <c r="AG20" i="20"/>
  <c r="AG107" i="20" s="1"/>
  <c r="AC20" i="20"/>
  <c r="AC107" i="20" s="1"/>
  <c r="Y20" i="20"/>
  <c r="BD19" i="20"/>
  <c r="BC19" i="20"/>
  <c r="BB19" i="20"/>
  <c r="AZ19" i="20"/>
  <c r="AY19" i="20"/>
  <c r="AX19" i="20"/>
  <c r="AV19" i="20"/>
  <c r="AU19" i="20"/>
  <c r="AT19" i="20"/>
  <c r="AR19" i="20"/>
  <c r="AQ19" i="20"/>
  <c r="AP19" i="20"/>
  <c r="AN19" i="20"/>
  <c r="AM19" i="20"/>
  <c r="AL19" i="20"/>
  <c r="AJ19" i="20"/>
  <c r="AI19" i="20"/>
  <c r="AH19" i="20"/>
  <c r="AF19" i="20"/>
  <c r="AE19" i="20"/>
  <c r="AB19" i="20"/>
  <c r="AA19" i="20"/>
  <c r="Z19" i="20"/>
  <c r="X19" i="20"/>
  <c r="W19" i="20"/>
  <c r="V19" i="20"/>
  <c r="BE18" i="20"/>
  <c r="BA18" i="20"/>
  <c r="AW18" i="20"/>
  <c r="AS18" i="20"/>
  <c r="AO18" i="20"/>
  <c r="AK18" i="20"/>
  <c r="AG18" i="20"/>
  <c r="AC18" i="20"/>
  <c r="Y18" i="20"/>
  <c r="BE17" i="20"/>
  <c r="BA17" i="20"/>
  <c r="AW17" i="20"/>
  <c r="AS17" i="20"/>
  <c r="AO17" i="20"/>
  <c r="AK17" i="20"/>
  <c r="AG17" i="20"/>
  <c r="AC17" i="20"/>
  <c r="Y17" i="20"/>
  <c r="BE16" i="20"/>
  <c r="BA16" i="20"/>
  <c r="AW16" i="20"/>
  <c r="AS16" i="20"/>
  <c r="AO16" i="20"/>
  <c r="AK16" i="20"/>
  <c r="AG16" i="20"/>
  <c r="AC16" i="20"/>
  <c r="Y16" i="20"/>
  <c r="BE15" i="20"/>
  <c r="BA15" i="20"/>
  <c r="AW15" i="20"/>
  <c r="AS15" i="20"/>
  <c r="AO15" i="20"/>
  <c r="AK15" i="20"/>
  <c r="AG15" i="20"/>
  <c r="AC15" i="20"/>
  <c r="Y15" i="20"/>
  <c r="BE14" i="20"/>
  <c r="BA14" i="20"/>
  <c r="AW14" i="20"/>
  <c r="AS14" i="20"/>
  <c r="AO14" i="20"/>
  <c r="AK14" i="20"/>
  <c r="AG14" i="20"/>
  <c r="AC14" i="20"/>
  <c r="Y14" i="20"/>
  <c r="BD59" i="14"/>
  <c r="BC59" i="14"/>
  <c r="BB59" i="14"/>
  <c r="AZ59" i="14"/>
  <c r="AY59" i="14"/>
  <c r="AX59" i="14"/>
  <c r="AV59" i="14"/>
  <c r="AU59" i="14"/>
  <c r="AT59" i="14"/>
  <c r="AR59" i="14"/>
  <c r="AQ59" i="14"/>
  <c r="AP59" i="14"/>
  <c r="AN59" i="14"/>
  <c r="AM59" i="14"/>
  <c r="AL59" i="14"/>
  <c r="AJ59" i="14"/>
  <c r="AI59" i="14"/>
  <c r="AH59" i="14"/>
  <c r="AF59" i="14"/>
  <c r="AE59" i="14"/>
  <c r="AD59" i="14"/>
  <c r="AB59" i="14"/>
  <c r="AA59" i="14"/>
  <c r="Z59" i="14"/>
  <c r="X59" i="14"/>
  <c r="W59" i="14"/>
  <c r="V59" i="14"/>
  <c r="T59" i="14"/>
  <c r="S59" i="14"/>
  <c r="R59" i="14"/>
  <c r="P59" i="14"/>
  <c r="O59" i="14"/>
  <c r="N59" i="14"/>
  <c r="L59" i="14"/>
  <c r="K59" i="14"/>
  <c r="J59" i="14"/>
  <c r="BD49" i="14"/>
  <c r="BC49" i="14"/>
  <c r="BB49" i="14"/>
  <c r="AZ49" i="14"/>
  <c r="AY49" i="14"/>
  <c r="AX49" i="14"/>
  <c r="AV49" i="14"/>
  <c r="AU49" i="14"/>
  <c r="AT49" i="14"/>
  <c r="AR49" i="14"/>
  <c r="AQ49" i="14"/>
  <c r="AP49" i="14"/>
  <c r="AN49" i="14"/>
  <c r="AM49" i="14"/>
  <c r="AL49" i="14"/>
  <c r="AJ49" i="14"/>
  <c r="AI49" i="14"/>
  <c r="AH49" i="14"/>
  <c r="AF49" i="14"/>
  <c r="AE49" i="14"/>
  <c r="AD49" i="14"/>
  <c r="AB49" i="14"/>
  <c r="AA49" i="14"/>
  <c r="Z49" i="14"/>
  <c r="X49" i="14"/>
  <c r="W49" i="14"/>
  <c r="V49" i="14"/>
  <c r="T49" i="14"/>
  <c r="S49" i="14"/>
  <c r="R49" i="14"/>
  <c r="P49" i="14"/>
  <c r="O49" i="14"/>
  <c r="N49" i="14"/>
  <c r="L49" i="14"/>
  <c r="K49" i="14"/>
  <c r="J49" i="14"/>
  <c r="BD39" i="14"/>
  <c r="BC39" i="14"/>
  <c r="BB39" i="14"/>
  <c r="AZ39" i="14"/>
  <c r="AY39" i="14"/>
  <c r="AX39" i="14"/>
  <c r="AV39" i="14"/>
  <c r="AU39" i="14"/>
  <c r="AT39" i="14"/>
  <c r="AR39" i="14"/>
  <c r="AQ39" i="14"/>
  <c r="AP39" i="14"/>
  <c r="AN39" i="14"/>
  <c r="AM39" i="14"/>
  <c r="AL39" i="14"/>
  <c r="AJ39" i="14"/>
  <c r="AI39" i="14"/>
  <c r="AH39" i="14"/>
  <c r="AF39" i="14"/>
  <c r="AE39" i="14"/>
  <c r="AD39" i="14"/>
  <c r="AB39" i="14"/>
  <c r="AA39" i="14"/>
  <c r="Z39" i="14"/>
  <c r="X39" i="14"/>
  <c r="W39" i="14"/>
  <c r="V39" i="14"/>
  <c r="T39" i="14"/>
  <c r="S39" i="14"/>
  <c r="R39" i="14"/>
  <c r="P39" i="14"/>
  <c r="O39" i="14"/>
  <c r="N39" i="14"/>
  <c r="L39" i="14"/>
  <c r="K39" i="14"/>
  <c r="J39" i="14"/>
  <c r="BD29" i="14"/>
  <c r="BC29" i="14"/>
  <c r="BB29" i="14"/>
  <c r="AZ29" i="14"/>
  <c r="AY29" i="14"/>
  <c r="AX29" i="14"/>
  <c r="AV29" i="14"/>
  <c r="AU29" i="14"/>
  <c r="AT29" i="14"/>
  <c r="AR29" i="14"/>
  <c r="AQ29" i="14"/>
  <c r="AP29" i="14"/>
  <c r="AN29" i="14"/>
  <c r="AM29" i="14"/>
  <c r="AL29" i="14"/>
  <c r="AJ29" i="14"/>
  <c r="AI29" i="14"/>
  <c r="AH29" i="14"/>
  <c r="AF29" i="14"/>
  <c r="AE29" i="14"/>
  <c r="AD29" i="14"/>
  <c r="AB29" i="14"/>
  <c r="AA29" i="14"/>
  <c r="Z29" i="14"/>
  <c r="X29" i="14"/>
  <c r="W29" i="14"/>
  <c r="V29" i="14"/>
  <c r="T29" i="14"/>
  <c r="S29" i="14"/>
  <c r="R29" i="14"/>
  <c r="P29" i="14"/>
  <c r="O29" i="14"/>
  <c r="N29" i="14"/>
  <c r="L29" i="14"/>
  <c r="K29" i="14"/>
  <c r="J29" i="14"/>
  <c r="BD19" i="14"/>
  <c r="BC19" i="14"/>
  <c r="BB19" i="14"/>
  <c r="AZ19" i="14"/>
  <c r="AY19" i="14"/>
  <c r="AX19" i="14"/>
  <c r="AV19" i="14"/>
  <c r="AU19" i="14"/>
  <c r="AT19" i="14"/>
  <c r="AR19" i="14"/>
  <c r="AQ19" i="14"/>
  <c r="AP19" i="14"/>
  <c r="AN19" i="14"/>
  <c r="AM19" i="14"/>
  <c r="AL19" i="14"/>
  <c r="AJ19" i="14"/>
  <c r="AI19" i="14"/>
  <c r="AH19" i="14"/>
  <c r="AF19" i="14"/>
  <c r="AE19" i="14"/>
  <c r="AD19" i="14"/>
  <c r="AB19" i="14"/>
  <c r="AA19" i="14"/>
  <c r="Z19" i="14"/>
  <c r="X19" i="14"/>
  <c r="W19" i="14"/>
  <c r="V19" i="14"/>
  <c r="T19" i="14"/>
  <c r="S19" i="14"/>
  <c r="R19" i="14"/>
  <c r="P19" i="14"/>
  <c r="O19" i="14"/>
  <c r="N19" i="14"/>
  <c r="K19" i="14"/>
  <c r="L19" i="14"/>
  <c r="J19" i="14"/>
  <c r="BE63" i="14"/>
  <c r="BE62" i="14"/>
  <c r="BE61" i="14"/>
  <c r="BE60" i="14"/>
  <c r="BE136" i="14" s="1"/>
  <c r="BE58" i="14"/>
  <c r="BE57" i="14"/>
  <c r="BE56" i="14"/>
  <c r="BE55" i="14"/>
  <c r="BE54" i="14"/>
  <c r="BE53" i="14"/>
  <c r="BE52" i="14"/>
  <c r="BE51" i="14"/>
  <c r="BE50" i="14"/>
  <c r="BE48" i="14"/>
  <c r="BE47" i="14"/>
  <c r="BE46" i="14"/>
  <c r="BE45" i="14"/>
  <c r="BE44" i="14"/>
  <c r="BE43" i="14"/>
  <c r="BE42" i="14"/>
  <c r="BE41" i="14"/>
  <c r="BE40" i="14"/>
  <c r="BE134" i="14" s="1"/>
  <c r="BE38" i="14"/>
  <c r="BE37" i="14"/>
  <c r="BE36" i="14"/>
  <c r="BE35" i="14"/>
  <c r="BE34" i="14"/>
  <c r="BE33" i="14"/>
  <c r="BE32" i="14"/>
  <c r="BE31" i="14"/>
  <c r="BE30" i="14"/>
  <c r="BE28" i="14"/>
  <c r="BE27" i="14"/>
  <c r="BE26" i="14"/>
  <c r="BE25" i="14"/>
  <c r="BE24" i="14"/>
  <c r="BE23" i="14"/>
  <c r="BE22" i="14"/>
  <c r="BE21" i="14"/>
  <c r="BE20" i="14"/>
  <c r="BE132" i="14" s="1"/>
  <c r="BE18" i="14"/>
  <c r="BE17" i="14"/>
  <c r="BE16" i="14"/>
  <c r="BE15" i="14"/>
  <c r="BE14" i="14"/>
  <c r="BA63" i="14"/>
  <c r="BA62" i="14"/>
  <c r="BA61" i="14"/>
  <c r="BA60" i="14"/>
  <c r="BA58" i="14"/>
  <c r="BA57" i="14"/>
  <c r="BA56" i="14"/>
  <c r="BA55" i="14"/>
  <c r="BA54" i="14"/>
  <c r="BA53" i="14"/>
  <c r="BA52" i="14"/>
  <c r="BA51" i="14"/>
  <c r="BA50" i="14"/>
  <c r="BA135" i="14" s="1"/>
  <c r="BA48" i="14"/>
  <c r="BA47" i="14"/>
  <c r="BA46" i="14"/>
  <c r="BA45" i="14"/>
  <c r="BA44" i="14"/>
  <c r="BA43" i="14"/>
  <c r="BA42" i="14"/>
  <c r="BA41" i="14"/>
  <c r="BA40" i="14"/>
  <c r="BA134" i="14" s="1"/>
  <c r="BA38" i="14"/>
  <c r="BA37" i="14"/>
  <c r="BA36" i="14"/>
  <c r="BA35" i="14"/>
  <c r="BA34" i="14"/>
  <c r="BA33" i="14"/>
  <c r="BA32" i="14"/>
  <c r="BA31" i="14"/>
  <c r="BA30" i="14"/>
  <c r="BA133" i="14" s="1"/>
  <c r="BA28" i="14"/>
  <c r="BA27" i="14"/>
  <c r="BA26" i="14"/>
  <c r="BA25" i="14"/>
  <c r="BA24" i="14"/>
  <c r="BA23" i="14"/>
  <c r="BA22" i="14"/>
  <c r="BA21" i="14"/>
  <c r="BA20" i="14"/>
  <c r="BA18" i="14"/>
  <c r="BA17" i="14"/>
  <c r="BA16" i="14"/>
  <c r="BA15" i="14"/>
  <c r="BA14" i="14"/>
  <c r="AW63" i="14"/>
  <c r="AW62" i="14"/>
  <c r="AW61" i="14"/>
  <c r="AW60" i="14"/>
  <c r="AW136" i="14" s="1"/>
  <c r="AW58" i="14"/>
  <c r="AW57" i="14"/>
  <c r="AW56" i="14"/>
  <c r="AW55" i="14"/>
  <c r="AW54" i="14"/>
  <c r="AW53" i="14"/>
  <c r="AW52" i="14"/>
  <c r="AW51" i="14"/>
  <c r="AW50" i="14"/>
  <c r="AW48" i="14"/>
  <c r="AW47" i="14"/>
  <c r="AW46" i="14"/>
  <c r="AW45" i="14"/>
  <c r="AW44" i="14"/>
  <c r="AW43" i="14"/>
  <c r="AW42" i="14"/>
  <c r="AW41" i="14"/>
  <c r="AW40" i="14"/>
  <c r="AW38" i="14"/>
  <c r="AW37" i="14"/>
  <c r="AW36" i="14"/>
  <c r="AW35" i="14"/>
  <c r="AW34" i="14"/>
  <c r="AW33" i="14"/>
  <c r="AW32" i="14"/>
  <c r="AW31" i="14"/>
  <c r="AW30" i="14"/>
  <c r="AW28" i="14"/>
  <c r="AW27" i="14"/>
  <c r="AW26" i="14"/>
  <c r="AW25" i="14"/>
  <c r="AW24" i="14"/>
  <c r="AW23" i="14"/>
  <c r="AW22" i="14"/>
  <c r="AW21" i="14"/>
  <c r="AW20" i="14"/>
  <c r="AW132" i="14" s="1"/>
  <c r="AW18" i="14"/>
  <c r="AW17" i="14"/>
  <c r="AW16" i="14"/>
  <c r="AW15" i="14"/>
  <c r="AW14" i="14"/>
  <c r="AS63" i="14"/>
  <c r="AS62" i="14"/>
  <c r="AS61" i="14"/>
  <c r="AS60" i="14"/>
  <c r="AS136" i="14" s="1"/>
  <c r="AS58" i="14"/>
  <c r="AS57" i="14"/>
  <c r="AS56" i="14"/>
  <c r="AS55" i="14"/>
  <c r="AS54" i="14"/>
  <c r="AS53" i="14"/>
  <c r="AS52" i="14"/>
  <c r="AS51" i="14"/>
  <c r="AS50" i="14"/>
  <c r="AS135" i="14" s="1"/>
  <c r="AS48" i="14"/>
  <c r="AS47" i="14"/>
  <c r="AS46" i="14"/>
  <c r="AS45" i="14"/>
  <c r="AS44" i="14"/>
  <c r="AS43" i="14"/>
  <c r="AS42" i="14"/>
  <c r="AS41" i="14"/>
  <c r="AS40" i="14"/>
  <c r="AS38" i="14"/>
  <c r="AS37" i="14"/>
  <c r="AS36" i="14"/>
  <c r="AS35" i="14"/>
  <c r="AS34" i="14"/>
  <c r="AS33" i="14"/>
  <c r="AS32" i="14"/>
  <c r="AS31" i="14"/>
  <c r="AS30" i="14"/>
  <c r="AS133" i="14" s="1"/>
  <c r="AS28" i="14"/>
  <c r="AS27" i="14"/>
  <c r="AS26" i="14"/>
  <c r="AS25" i="14"/>
  <c r="AS24" i="14"/>
  <c r="AS23" i="14"/>
  <c r="AS22" i="14"/>
  <c r="AS21" i="14"/>
  <c r="AS20" i="14"/>
  <c r="AS132" i="14" s="1"/>
  <c r="AS18" i="14"/>
  <c r="AS17" i="14"/>
  <c r="AS16" i="14"/>
  <c r="AS15" i="14"/>
  <c r="AS14" i="14"/>
  <c r="AO63" i="14"/>
  <c r="AO62" i="14"/>
  <c r="AO61" i="14"/>
  <c r="AO60" i="14"/>
  <c r="AO136" i="14" s="1"/>
  <c r="AO58" i="14"/>
  <c r="AO57" i="14"/>
  <c r="AO56" i="14"/>
  <c r="AO55" i="14"/>
  <c r="AO54" i="14"/>
  <c r="AO53" i="14"/>
  <c r="AO52" i="14"/>
  <c r="AO51" i="14"/>
  <c r="AO50" i="14"/>
  <c r="AO48" i="14"/>
  <c r="AO47" i="14"/>
  <c r="AO46" i="14"/>
  <c r="AO45" i="14"/>
  <c r="AO44" i="14"/>
  <c r="AO43" i="14"/>
  <c r="AO42" i="14"/>
  <c r="AO41" i="14"/>
  <c r="AO40" i="14"/>
  <c r="AO134" i="14" s="1"/>
  <c r="AO38" i="14"/>
  <c r="AO37" i="14"/>
  <c r="AO36" i="14"/>
  <c r="AO35" i="14"/>
  <c r="AO34" i="14"/>
  <c r="AO33" i="14"/>
  <c r="AO32" i="14"/>
  <c r="AO31" i="14"/>
  <c r="AO30" i="14"/>
  <c r="AO133" i="14" s="1"/>
  <c r="AO28" i="14"/>
  <c r="AO27" i="14"/>
  <c r="AO26" i="14"/>
  <c r="AO25" i="14"/>
  <c r="AO24" i="14"/>
  <c r="AO23" i="14"/>
  <c r="AO22" i="14"/>
  <c r="AO21" i="14"/>
  <c r="AO20" i="14"/>
  <c r="AO132" i="14" s="1"/>
  <c r="AO18" i="14"/>
  <c r="AO17" i="14"/>
  <c r="AO16" i="14"/>
  <c r="AO15" i="14"/>
  <c r="AO14" i="14"/>
  <c r="AK63" i="14"/>
  <c r="AK62" i="14"/>
  <c r="AK61" i="14"/>
  <c r="AK60" i="14"/>
  <c r="AK58" i="14"/>
  <c r="AK57" i="14"/>
  <c r="AK56" i="14"/>
  <c r="AK55" i="14"/>
  <c r="AK54" i="14"/>
  <c r="AK53" i="14"/>
  <c r="AK52" i="14"/>
  <c r="AK51" i="14"/>
  <c r="AK50" i="14"/>
  <c r="AK135" i="14" s="1"/>
  <c r="AK48" i="14"/>
  <c r="AK47" i="14"/>
  <c r="AK46" i="14"/>
  <c r="AK45" i="14"/>
  <c r="AK44" i="14"/>
  <c r="AK43" i="14"/>
  <c r="AK42" i="14"/>
  <c r="AK41" i="14"/>
  <c r="AK40" i="14"/>
  <c r="AK134" i="14" s="1"/>
  <c r="AK38" i="14"/>
  <c r="AK37" i="14"/>
  <c r="AK36" i="14"/>
  <c r="AK35" i="14"/>
  <c r="AK34" i="14"/>
  <c r="AK33" i="14"/>
  <c r="AK32" i="14"/>
  <c r="AK31" i="14"/>
  <c r="AK30" i="14"/>
  <c r="AK133" i="14" s="1"/>
  <c r="AK28" i="14"/>
  <c r="AK27" i="14"/>
  <c r="AK26" i="14"/>
  <c r="AK25" i="14"/>
  <c r="AK24" i="14"/>
  <c r="AK23" i="14"/>
  <c r="AK22" i="14"/>
  <c r="AK21" i="14"/>
  <c r="AK20" i="14"/>
  <c r="AK18" i="14"/>
  <c r="AK17" i="14"/>
  <c r="AK16" i="14"/>
  <c r="AK15" i="14"/>
  <c r="AK14" i="14"/>
  <c r="AG63" i="14"/>
  <c r="AG62" i="14"/>
  <c r="AG61" i="14"/>
  <c r="AG60" i="14"/>
  <c r="AG136" i="14" s="1"/>
  <c r="AG58" i="14"/>
  <c r="AG57" i="14"/>
  <c r="AG56" i="14"/>
  <c r="AG55" i="14"/>
  <c r="AG54" i="14"/>
  <c r="AG53" i="14"/>
  <c r="AG52" i="14"/>
  <c r="AG51" i="14"/>
  <c r="AG50" i="14"/>
  <c r="AG135" i="14" s="1"/>
  <c r="AG48" i="14"/>
  <c r="AG47" i="14"/>
  <c r="AG46" i="14"/>
  <c r="AG45" i="14"/>
  <c r="AG44" i="14"/>
  <c r="AG43" i="14"/>
  <c r="AG42" i="14"/>
  <c r="AG41" i="14"/>
  <c r="AG40" i="14"/>
  <c r="AG134" i="14" s="1"/>
  <c r="AG38" i="14"/>
  <c r="AG37" i="14"/>
  <c r="AG36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32" i="14" s="1"/>
  <c r="AG18" i="14"/>
  <c r="AG17" i="14"/>
  <c r="AG16" i="14"/>
  <c r="AG15" i="14"/>
  <c r="AG14" i="14"/>
  <c r="AC63" i="14"/>
  <c r="AC62" i="14"/>
  <c r="AC61" i="14"/>
  <c r="AC60" i="14"/>
  <c r="AC136" i="14" s="1"/>
  <c r="AC58" i="14"/>
  <c r="AC57" i="14"/>
  <c r="AC56" i="14"/>
  <c r="AC55" i="14"/>
  <c r="AC54" i="14"/>
  <c r="AC53" i="14"/>
  <c r="AC52" i="14"/>
  <c r="AC51" i="14"/>
  <c r="AC50" i="14"/>
  <c r="AC135" i="14" s="1"/>
  <c r="AC48" i="14"/>
  <c r="AC47" i="14"/>
  <c r="AC46" i="14"/>
  <c r="AC45" i="14"/>
  <c r="AC44" i="14"/>
  <c r="AC43" i="14"/>
  <c r="AC42" i="14"/>
  <c r="AC41" i="14"/>
  <c r="AC40" i="14"/>
  <c r="AC38" i="14"/>
  <c r="AC37" i="14"/>
  <c r="AC36" i="14"/>
  <c r="AC35" i="14"/>
  <c r="AC34" i="14"/>
  <c r="AC33" i="14"/>
  <c r="AC32" i="14"/>
  <c r="AC31" i="14"/>
  <c r="AC30" i="14"/>
  <c r="AC133" i="14" s="1"/>
  <c r="AC28" i="14"/>
  <c r="AC27" i="14"/>
  <c r="AC26" i="14"/>
  <c r="AC25" i="14"/>
  <c r="AC24" i="14"/>
  <c r="AC23" i="14"/>
  <c r="AC22" i="14"/>
  <c r="AC21" i="14"/>
  <c r="AC20" i="14"/>
  <c r="AC132" i="14" s="1"/>
  <c r="AC18" i="14"/>
  <c r="AC17" i="14"/>
  <c r="AC16" i="14"/>
  <c r="AC15" i="14"/>
  <c r="AC14" i="14"/>
  <c r="Y63" i="14"/>
  <c r="Y62" i="14"/>
  <c r="Y61" i="14"/>
  <c r="Y60" i="14"/>
  <c r="Y136" i="14" s="1"/>
  <c r="Y58" i="14"/>
  <c r="Y57" i="14"/>
  <c r="Y56" i="14"/>
  <c r="Y55" i="14"/>
  <c r="Y54" i="14"/>
  <c r="Y53" i="14"/>
  <c r="Y52" i="14"/>
  <c r="Y51" i="14"/>
  <c r="Y50" i="14"/>
  <c r="Y48" i="14"/>
  <c r="Y47" i="14"/>
  <c r="Y46" i="14"/>
  <c r="Y45" i="14"/>
  <c r="Y44" i="14"/>
  <c r="Y43" i="14"/>
  <c r="Y42" i="14"/>
  <c r="Y41" i="14"/>
  <c r="Y40" i="14"/>
  <c r="Y134" i="14" s="1"/>
  <c r="Y38" i="14"/>
  <c r="Y37" i="14"/>
  <c r="Y36" i="14"/>
  <c r="Y35" i="14"/>
  <c r="Y34" i="14"/>
  <c r="Y33" i="14"/>
  <c r="Y32" i="14"/>
  <c r="Y31" i="14"/>
  <c r="Y30" i="14"/>
  <c r="Y133" i="14" s="1"/>
  <c r="Y28" i="14"/>
  <c r="Y27" i="14"/>
  <c r="Y26" i="14"/>
  <c r="Y25" i="14"/>
  <c r="Y24" i="14"/>
  <c r="Y23" i="14"/>
  <c r="Y22" i="14"/>
  <c r="Y21" i="14"/>
  <c r="Y20" i="14"/>
  <c r="Y132" i="14" s="1"/>
  <c r="Y18" i="14"/>
  <c r="Y17" i="14"/>
  <c r="Y16" i="14"/>
  <c r="Y15" i="14"/>
  <c r="Y14" i="14"/>
  <c r="U63" i="14"/>
  <c r="U62" i="14"/>
  <c r="U61" i="14"/>
  <c r="U60" i="14"/>
  <c r="U58" i="14"/>
  <c r="U57" i="14"/>
  <c r="U56" i="14"/>
  <c r="U55" i="14"/>
  <c r="U54" i="14"/>
  <c r="U53" i="14"/>
  <c r="U52" i="14"/>
  <c r="U51" i="14"/>
  <c r="U50" i="14"/>
  <c r="U135" i="14" s="1"/>
  <c r="U48" i="14"/>
  <c r="U47" i="14"/>
  <c r="U46" i="14"/>
  <c r="U45" i="14"/>
  <c r="U44" i="14"/>
  <c r="U43" i="14"/>
  <c r="U42" i="14"/>
  <c r="U41" i="14"/>
  <c r="U40" i="14"/>
  <c r="U134" i="14" s="1"/>
  <c r="U38" i="14"/>
  <c r="U37" i="14"/>
  <c r="U36" i="14"/>
  <c r="U35" i="14"/>
  <c r="U34" i="14"/>
  <c r="U33" i="14"/>
  <c r="U32" i="14"/>
  <c r="U31" i="14"/>
  <c r="U30" i="14"/>
  <c r="U133" i="14" s="1"/>
  <c r="U28" i="14"/>
  <c r="U27" i="14"/>
  <c r="U26" i="14"/>
  <c r="U25" i="14"/>
  <c r="U24" i="14"/>
  <c r="U23" i="14"/>
  <c r="U22" i="14"/>
  <c r="U21" i="14"/>
  <c r="U20" i="14"/>
  <c r="U18" i="14"/>
  <c r="U17" i="14"/>
  <c r="U16" i="14"/>
  <c r="U15" i="14"/>
  <c r="U14" i="14"/>
  <c r="Q61" i="14"/>
  <c r="Q62" i="14"/>
  <c r="Q63" i="14"/>
  <c r="Q60" i="14"/>
  <c r="Q55" i="14"/>
  <c r="Q56" i="14"/>
  <c r="Q57" i="14"/>
  <c r="Q58" i="14"/>
  <c r="Q51" i="14"/>
  <c r="Q52" i="14"/>
  <c r="Q53" i="14"/>
  <c r="Q54" i="14"/>
  <c r="Q50" i="14"/>
  <c r="Q135" i="14" s="1"/>
  <c r="Q45" i="14"/>
  <c r="Q46" i="14"/>
  <c r="Q47" i="14"/>
  <c r="Q48" i="14"/>
  <c r="Q41" i="14"/>
  <c r="Q42" i="14"/>
  <c r="Q43" i="14"/>
  <c r="Q44" i="14"/>
  <c r="Q40" i="14"/>
  <c r="Q134" i="14" s="1"/>
  <c r="Q34" i="14"/>
  <c r="Q35" i="14"/>
  <c r="Q36" i="14"/>
  <c r="Q37" i="14"/>
  <c r="Q38" i="14"/>
  <c r="Q33" i="14"/>
  <c r="Q32" i="14"/>
  <c r="Q31" i="14"/>
  <c r="Q30" i="14"/>
  <c r="Q25" i="14"/>
  <c r="Q26" i="14"/>
  <c r="Q27" i="14"/>
  <c r="Q28" i="14"/>
  <c r="Q24" i="14"/>
  <c r="Q21" i="14"/>
  <c r="Q22" i="14"/>
  <c r="Q23" i="14"/>
  <c r="Q20" i="14"/>
  <c r="Q15" i="14"/>
  <c r="Q16" i="14"/>
  <c r="Q17" i="14"/>
  <c r="Q18" i="14"/>
  <c r="Q14" i="14"/>
  <c r="M41" i="14"/>
  <c r="M42" i="14"/>
  <c r="M43" i="14"/>
  <c r="M40" i="14"/>
  <c r="M35" i="14"/>
  <c r="M36" i="14"/>
  <c r="M37" i="14"/>
  <c r="M38" i="14"/>
  <c r="M34" i="14"/>
  <c r="M31" i="14"/>
  <c r="M32" i="14"/>
  <c r="M33" i="14"/>
  <c r="M30" i="14"/>
  <c r="M133" i="14" s="1"/>
  <c r="M25" i="14"/>
  <c r="M26" i="14"/>
  <c r="M27" i="14"/>
  <c r="M28" i="14"/>
  <c r="M24" i="14"/>
  <c r="M22" i="14"/>
  <c r="M23" i="14"/>
  <c r="M21" i="14"/>
  <c r="M20" i="14"/>
  <c r="M15" i="14"/>
  <c r="M16" i="14"/>
  <c r="M17" i="14"/>
  <c r="M18" i="14"/>
  <c r="M14" i="14"/>
  <c r="BE141" i="24" l="1"/>
  <c r="BE133" i="14"/>
  <c r="U108" i="22"/>
  <c r="M134" i="14"/>
  <c r="AC141" i="24"/>
  <c r="AS141" i="24"/>
  <c r="U142" i="24"/>
  <c r="AK142" i="24"/>
  <c r="BA142" i="24"/>
  <c r="Y19" i="22"/>
  <c r="U107" i="22"/>
  <c r="M108" i="22"/>
  <c r="M141" i="24"/>
  <c r="AG141" i="24"/>
  <c r="AW141" i="24"/>
  <c r="Y142" i="24"/>
  <c r="AO142" i="24"/>
  <c r="BE142" i="24"/>
  <c r="U143" i="24"/>
  <c r="AK143" i="24"/>
  <c r="BA143" i="24"/>
  <c r="AC144" i="24"/>
  <c r="AS144" i="24"/>
  <c r="U145" i="24"/>
  <c r="AK145" i="24"/>
  <c r="BA145" i="24"/>
  <c r="AC146" i="24"/>
  <c r="AS146" i="24"/>
  <c r="U147" i="24"/>
  <c r="AK147" i="24"/>
  <c r="BA147" i="24"/>
  <c r="Y148" i="24"/>
  <c r="AO148" i="24"/>
  <c r="BE148" i="24"/>
  <c r="Q132" i="14"/>
  <c r="Q136" i="14"/>
  <c r="M132" i="14"/>
  <c r="Q133" i="14"/>
  <c r="U132" i="14"/>
  <c r="U136" i="14"/>
  <c r="Y135" i="14"/>
  <c r="AC134" i="14"/>
  <c r="AG133" i="14"/>
  <c r="AK132" i="14"/>
  <c r="AK136" i="14"/>
  <c r="AO135" i="14"/>
  <c r="AS134" i="14"/>
  <c r="BA132" i="14"/>
  <c r="BA136" i="14"/>
  <c r="BE135" i="14"/>
  <c r="Y107" i="20"/>
  <c r="AO107" i="20"/>
  <c r="BE107" i="20"/>
  <c r="M107" i="22"/>
  <c r="Q108" i="22"/>
  <c r="U141" i="24"/>
  <c r="AK141" i="24"/>
  <c r="BA141" i="24"/>
  <c r="AC142" i="24"/>
  <c r="AS142" i="24"/>
  <c r="Y143" i="24"/>
  <c r="AO143" i="24"/>
  <c r="BE143" i="24"/>
  <c r="AG144" i="24"/>
  <c r="Y145" i="24"/>
  <c r="AO145" i="24"/>
  <c r="BE145" i="24"/>
  <c r="AG146" i="24"/>
  <c r="AW146" i="24"/>
  <c r="Y147" i="24"/>
  <c r="AO147" i="24"/>
  <c r="BE147" i="24"/>
  <c r="AC148" i="24"/>
  <c r="AS148" i="24"/>
  <c r="AW133" i="14"/>
  <c r="AW144" i="24"/>
  <c r="AW135" i="14"/>
  <c r="AW134" i="14"/>
  <c r="AW107" i="20"/>
  <c r="AC19" i="23"/>
  <c r="BG29" i="26"/>
  <c r="BF39" i="26"/>
  <c r="BH39" i="26"/>
  <c r="BG39" i="26"/>
  <c r="BF29" i="26"/>
  <c r="BH29" i="26"/>
  <c r="AC39" i="26"/>
  <c r="M19" i="22"/>
  <c r="AC19" i="22"/>
  <c r="M29" i="28"/>
  <c r="AS29" i="28"/>
  <c r="AC39" i="23"/>
  <c r="AC29" i="23"/>
  <c r="M39" i="27"/>
  <c r="M44" i="27" s="1"/>
  <c r="M45" i="27" s="1"/>
  <c r="AS29" i="27"/>
  <c r="BA29" i="27"/>
  <c r="AG19" i="26"/>
  <c r="AW19" i="26"/>
  <c r="Y39" i="14"/>
  <c r="AW59" i="14"/>
  <c r="BA49" i="14"/>
  <c r="BA19" i="14"/>
  <c r="BA59" i="14"/>
  <c r="AS19" i="22"/>
  <c r="BE29" i="23"/>
  <c r="U19" i="28"/>
  <c r="AK19" i="28"/>
  <c r="BA19" i="28"/>
  <c r="Y19" i="28"/>
  <c r="AO19" i="28"/>
  <c r="BE19" i="28"/>
  <c r="AC19" i="28"/>
  <c r="AS19" i="28"/>
  <c r="AG19" i="28"/>
  <c r="AW19" i="28"/>
  <c r="Q19" i="28"/>
  <c r="Y49" i="14"/>
  <c r="AC19" i="20"/>
  <c r="AS19" i="20"/>
  <c r="Q29" i="22"/>
  <c r="AG29" i="22"/>
  <c r="AW29" i="22"/>
  <c r="AC19" i="24"/>
  <c r="AS19" i="24"/>
  <c r="BA19" i="24"/>
  <c r="U59" i="14"/>
  <c r="Q59" i="14"/>
  <c r="U49" i="14"/>
  <c r="Q29" i="14"/>
  <c r="AC29" i="22"/>
  <c r="AS29" i="22"/>
  <c r="M19" i="27"/>
  <c r="AG59" i="24"/>
  <c r="AW59" i="24"/>
  <c r="U89" i="24"/>
  <c r="AK89" i="24"/>
  <c r="BA89" i="24"/>
  <c r="AW39" i="14"/>
  <c r="AC39" i="24"/>
  <c r="AS39" i="24"/>
  <c r="AG49" i="24"/>
  <c r="AW49" i="24"/>
  <c r="U49" i="27"/>
  <c r="AK49" i="27"/>
  <c r="BA49" i="27"/>
  <c r="AK19" i="24"/>
  <c r="Q39" i="14"/>
  <c r="U29" i="14"/>
  <c r="U39" i="14"/>
  <c r="Y19" i="14"/>
  <c r="Y59" i="14"/>
  <c r="AS59" i="14"/>
  <c r="AW49" i="14"/>
  <c r="BA29" i="14"/>
  <c r="BA39" i="14"/>
  <c r="Y59" i="24"/>
  <c r="AO59" i="24"/>
  <c r="BE59" i="24"/>
  <c r="Y89" i="24"/>
  <c r="AO89" i="24"/>
  <c r="BE89" i="24"/>
  <c r="Q49" i="14"/>
  <c r="Y39" i="24"/>
  <c r="AO39" i="24"/>
  <c r="BE39" i="24"/>
  <c r="M29" i="14"/>
  <c r="M39" i="14"/>
  <c r="Y29" i="14"/>
  <c r="AC19" i="14"/>
  <c r="AC29" i="14"/>
  <c r="AC39" i="14"/>
  <c r="AC49" i="14"/>
  <c r="AC59" i="14"/>
  <c r="AG19" i="14"/>
  <c r="AG29" i="14"/>
  <c r="AG39" i="14"/>
  <c r="AG49" i="14"/>
  <c r="AG59" i="14"/>
  <c r="AK19" i="14"/>
  <c r="AK29" i="14"/>
  <c r="AK39" i="14"/>
  <c r="AK49" i="14"/>
  <c r="AK59" i="14"/>
  <c r="AO19" i="14"/>
  <c r="AO29" i="14"/>
  <c r="AO39" i="14"/>
  <c r="AO49" i="14"/>
  <c r="AO59" i="14"/>
  <c r="AS19" i="14"/>
  <c r="AS29" i="14"/>
  <c r="AS39" i="14"/>
  <c r="AS49" i="14"/>
  <c r="AW19" i="14"/>
  <c r="AW29" i="14"/>
  <c r="BE29" i="14"/>
  <c r="BE39" i="14"/>
  <c r="BE49" i="14"/>
  <c r="BE59" i="14"/>
  <c r="Q19" i="22"/>
  <c r="AG19" i="22"/>
  <c r="Y29" i="22"/>
  <c r="AO29" i="22"/>
  <c r="BE29" i="22"/>
  <c r="Y19" i="23"/>
  <c r="AO19" i="23"/>
  <c r="BE19" i="23"/>
  <c r="Q19" i="23"/>
  <c r="AG19" i="23"/>
  <c r="AW19" i="23"/>
  <c r="U29" i="24"/>
  <c r="AK29" i="24"/>
  <c r="BA29" i="24"/>
  <c r="AW19" i="22"/>
  <c r="AO19" i="22"/>
  <c r="BE19" i="22"/>
  <c r="U19" i="22"/>
  <c r="AK19" i="22"/>
  <c r="BA19" i="22"/>
  <c r="U29" i="22"/>
  <c r="AK29" i="22"/>
  <c r="BA29" i="22"/>
  <c r="U19" i="23"/>
  <c r="AK19" i="23"/>
  <c r="BA19" i="23"/>
  <c r="AG19" i="24"/>
  <c r="AO19" i="24"/>
  <c r="AW19" i="24"/>
  <c r="BE19" i="24"/>
  <c r="Y19" i="24"/>
  <c r="M29" i="24"/>
  <c r="AC29" i="24"/>
  <c r="AS29" i="24"/>
  <c r="Y29" i="24"/>
  <c r="AO29" i="24"/>
  <c r="BE29" i="24"/>
  <c r="AG29" i="24"/>
  <c r="AW29" i="24"/>
  <c r="U39" i="24"/>
  <c r="AK39" i="24"/>
  <c r="BA39" i="24"/>
  <c r="AG39" i="24"/>
  <c r="AW39" i="24"/>
  <c r="AG89" i="24"/>
  <c r="AW89" i="24"/>
  <c r="U49" i="24"/>
  <c r="AC49" i="24"/>
  <c r="AK49" i="24"/>
  <c r="AS49" i="24"/>
  <c r="BA49" i="24"/>
  <c r="Y49" i="24"/>
  <c r="AO49" i="24"/>
  <c r="BE49" i="24"/>
  <c r="U59" i="24"/>
  <c r="AC59" i="24"/>
  <c r="AK59" i="24"/>
  <c r="AS59" i="24"/>
  <c r="BA59" i="24"/>
  <c r="AC69" i="24"/>
  <c r="AS69" i="24"/>
  <c r="Y69" i="24"/>
  <c r="AO69" i="24"/>
  <c r="BE69" i="24"/>
  <c r="U69" i="24"/>
  <c r="AK69" i="24"/>
  <c r="BA69" i="24"/>
  <c r="AG69" i="24"/>
  <c r="AW69" i="24"/>
  <c r="AC79" i="24"/>
  <c r="AS79" i="24"/>
  <c r="Y79" i="24"/>
  <c r="AO79" i="24"/>
  <c r="BE79" i="24"/>
  <c r="U79" i="24"/>
  <c r="AK79" i="24"/>
  <c r="BA79" i="24"/>
  <c r="AG79" i="24"/>
  <c r="AW79" i="24"/>
  <c r="AC89" i="24"/>
  <c r="AS89" i="24"/>
  <c r="Y19" i="26"/>
  <c r="AO19" i="26"/>
  <c r="BE19" i="26"/>
  <c r="Y29" i="26"/>
  <c r="AO29" i="26"/>
  <c r="BE29" i="26"/>
  <c r="Y39" i="26"/>
  <c r="AO39" i="26"/>
  <c r="BE39" i="26"/>
  <c r="AG39" i="26"/>
  <c r="AW39" i="26"/>
  <c r="U49" i="26"/>
  <c r="AK49" i="26"/>
  <c r="BA49" i="26"/>
  <c r="U19" i="26"/>
  <c r="AK19" i="26"/>
  <c r="BA19" i="26"/>
  <c r="U29" i="26"/>
  <c r="AK29" i="26"/>
  <c r="BA29" i="26"/>
  <c r="U39" i="26"/>
  <c r="AK39" i="26"/>
  <c r="BA39" i="26"/>
  <c r="Y49" i="26"/>
  <c r="AO49" i="26"/>
  <c r="BE49" i="26"/>
  <c r="Q49" i="26"/>
  <c r="AG49" i="26"/>
  <c r="AW49" i="26"/>
  <c r="Q59" i="26"/>
  <c r="AG59" i="26"/>
  <c r="AW59" i="26"/>
  <c r="Y29" i="28"/>
  <c r="AO29" i="28"/>
  <c r="BE29" i="28"/>
  <c r="U39" i="28"/>
  <c r="AK39" i="28"/>
  <c r="BA39" i="28"/>
  <c r="U29" i="28"/>
  <c r="AK29" i="28"/>
  <c r="BA29" i="28"/>
  <c r="Q39" i="28"/>
  <c r="AG39" i="28"/>
  <c r="AW39" i="28"/>
  <c r="AG29" i="28"/>
  <c r="AW29" i="28"/>
  <c r="M39" i="28"/>
  <c r="AC39" i="28"/>
  <c r="AS39" i="28"/>
  <c r="Q29" i="28"/>
  <c r="AG19" i="27"/>
  <c r="Q39" i="27"/>
  <c r="AG39" i="27"/>
  <c r="U19" i="27"/>
  <c r="AK19" i="27"/>
  <c r="BA19" i="27"/>
  <c r="U39" i="27"/>
  <c r="AK39" i="27"/>
  <c r="BA39" i="27"/>
  <c r="Y49" i="27"/>
  <c r="AO49" i="27"/>
  <c r="BE49" i="27"/>
  <c r="Q19" i="27"/>
  <c r="AW19" i="27"/>
  <c r="AW39" i="27"/>
  <c r="Q49" i="27"/>
  <c r="AG49" i="27"/>
  <c r="AW49" i="27"/>
  <c r="Y19" i="27"/>
  <c r="AO19" i="27"/>
  <c r="BE19" i="27"/>
  <c r="Y39" i="27"/>
  <c r="AO39" i="27"/>
  <c r="BE39" i="27"/>
  <c r="AC49" i="27"/>
  <c r="AS49" i="27"/>
  <c r="Q39" i="26"/>
  <c r="AK19" i="20"/>
  <c r="BA19" i="20"/>
  <c r="AG19" i="20"/>
  <c r="AW19" i="20"/>
  <c r="Y19" i="20"/>
  <c r="AO19" i="20"/>
  <c r="BE19" i="20"/>
  <c r="M19" i="14"/>
  <c r="BE19" i="14"/>
  <c r="U19" i="14"/>
  <c r="Q19" i="14"/>
  <c r="M46" i="27" l="1"/>
  <c r="M47" i="27" l="1"/>
  <c r="M49" i="14" l="1"/>
  <c r="M48" i="27"/>
  <c r="M49" i="27" l="1"/>
  <c r="M39" i="24"/>
  <c r="M50" i="27" l="1"/>
  <c r="M51" i="27" s="1"/>
  <c r="M52" i="27" l="1"/>
  <c r="M53" i="27" s="1"/>
  <c r="M59" i="14" l="1"/>
  <c r="M49" i="24" l="1"/>
  <c r="M59" i="24" l="1"/>
  <c r="M69" i="24" l="1"/>
  <c r="M79" i="24" l="1"/>
  <c r="M89" i="24" l="1"/>
</calcChain>
</file>

<file path=xl/sharedStrings.xml><?xml version="1.0" encoding="utf-8"?>
<sst xmlns="http://schemas.openxmlformats.org/spreadsheetml/2006/main" count="1512" uniqueCount="184">
  <si>
    <t>EVALUACIÓN DE PROGRAMAS PRESUPUESTARIOS DERIVADOS DEL PLAN MUNICIPAL DE DESARROLLO 2018-2021</t>
  </si>
  <si>
    <t>INDICADORES DE GESTIÓN</t>
  </si>
  <si>
    <t xml:space="preserve">DATOS ESTADÍSTICOS  </t>
  </si>
  <si>
    <t>CLASIFICACIÓN ADMINISTRATIVA</t>
  </si>
  <si>
    <t>DIRECCIÓN</t>
  </si>
  <si>
    <t>SUBDIRECCIÓN</t>
  </si>
  <si>
    <t>UNIDAD RESPONSABLE (DEPTO)</t>
  </si>
  <si>
    <t xml:space="preserve">DIF MUNICIPAL </t>
  </si>
  <si>
    <t>BASE DE DATOS</t>
  </si>
  <si>
    <t xml:space="preserve">LÍNEA (S) ACCIÓN PMD </t>
  </si>
  <si>
    <t>No. PP</t>
  </si>
  <si>
    <t>PROGRAMA PRESUPUESTARIO LIGADO (POA)</t>
  </si>
  <si>
    <t>OBJETIVO DEL PROGRAMA PRESUPUESTARIO</t>
  </si>
  <si>
    <t>NOMBRE DE LA ACTIVIDAD</t>
  </si>
  <si>
    <t>UNIDAD DE MEDIDA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</si>
  <si>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</si>
  <si>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</si>
  <si>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</si>
  <si>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</si>
  <si>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</si>
  <si>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</si>
  <si>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</si>
  <si>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</si>
  <si>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</si>
  <si>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</si>
  <si>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</si>
  <si>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</si>
  <si>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MODALIDAD INDICADOR</t>
  </si>
  <si>
    <t>BORDAMOS POR MÉRIDA.</t>
  </si>
  <si>
    <t>CAPACITAR A MUJERES EN SITUACIÓN DE VULNERABILIDAD MEDIANTE DIVERSAS TÉCNICAS DE BORDADO Y TEJIDO PARA PROMOVER EL AUTOEMPLEO Y PRESERVAR LAS TRADICIONES DE LA REGIÓN.</t>
  </si>
  <si>
    <t>Fortalecimiento de los servicios y programas que brindan los Centros de Desarrollo Infantil Municipales (CENDIS).</t>
  </si>
  <si>
    <t>SUBDIRECCIÓN ADMINISTRATIVA</t>
  </si>
  <si>
    <t>DEPARTAMENTO DE DISCAPACIDAD</t>
  </si>
  <si>
    <t>MÉRIDA INCLUYENTE.</t>
  </si>
  <si>
    <t>MEJORAR LA CONDICIÓN DE VIDA DE LAS PERSONAS CON DISCAPACIDAD, MEDIANTE APOYOS Y SERVICIOS PARA FAVORECER LA INCLUSIÓN PLENA EN LAS ÁREAS SOCIALES, LABORALES, EDUCATIVAS Y CULTURALES.</t>
  </si>
  <si>
    <t>MÉRIDA JUSTA E INCLUYENTE.</t>
  </si>
  <si>
    <t>PROPORCIONAR A PERSONAS DEL MUNICIPIO DE MÉRIDA PERTENECIENTES A GRUPOS EN SITUACIÓN DE VULNERABILIDAD LA PROTECCIÓN DE SUS DERECHOS HUMANOS MEDIANTE ASESORÍA JURÍDICA A PROBLEMÁTICAS DE ÍNDOLE LEGAL FAMILIAR.</t>
  </si>
  <si>
    <t>MÉRIDA ME NUTRE.</t>
  </si>
  <si>
    <t>MEJORAR EL ESTADO DE NUTRICIÓN DE LAS PERSONAS EN SITUACIÓN DE VULNERABILIDAD DEL MUNICIPIO DE MÉRIDA MEDIANTE ESTRATEGIAS DE PROMOCIÓN, PREVENCIÓN, VIGILANCIA E INVESTIGACIÓN ALIMENTARIA Y NUTRICIONAL.</t>
  </si>
  <si>
    <t>RECEPCIÓN Y ATENCIÓN A CASOS DE VIOLENCIA FAMILIAR.</t>
  </si>
  <si>
    <t>ATENDER CASOS DE VIOLENCIA FAMILIAR MEDIANTE ALTERNATIVAS DE SOLUCIÓN A LAS FAMILIAS DE MÉRIDA Y COMISARÍAS, CON EL FIN DE PROTEGER SUS DERECHOS HUMANOS Y SALVAGUARDAR SU INTEGRIDAD FÍSICA Y MORAL.</t>
  </si>
  <si>
    <t>APOYOS Y ASISTENCIA A LA SALUD.</t>
  </si>
  <si>
    <t>ATENDER A LOS CIUDADANOS EN SITUACIÓN DE VULNERABILIDAD DEL MUNICIPIO DE MÉRIDA, MEDIANTE APOYOS A LA SALUD.</t>
  </si>
  <si>
    <t>RECEPCIÓN Y ATENCIÓN DE ESTUDIOS SOCIOECONÓMICOS.</t>
  </si>
  <si>
    <t>VALIDAR LAS SOLICITUDES DE APOYOS QUE INGRESAN AL DIF MUNICIPAL, MEDIANTE LA CORRECTA ELABORACIÓN DE LOS ESTUDIOS SOCIOECONÓMICOS.</t>
  </si>
  <si>
    <t>MÉRIDA EN PLENITUD.</t>
  </si>
  <si>
    <t>PROMOVER LA PLENITUD DEL ADULTO MAYOR A TRAVÉS DE ACCIONES QUE CONTRIBUYAN A DISMINUIR LA VULNERABILIDAD DE ESTE SECTOR DE LA POBLACIÓN.</t>
  </si>
  <si>
    <t>CENTRO INTEGRAL DEL ADULTO MAYOR.</t>
  </si>
  <si>
    <t>PROPORCIONAR SERVICIO ASISTENCIAL PARA UNA VIDA PLENA DE LOS ADULTOS MAYORES MEDIANTE UN ALBERGUE PERMANENTE, FOMENTAR ACCIONES Y ACTIVIDADES QUE DESARROLLEN LAS HABILIDADES Y CAPACIDADES DE LOS ADULTOS MAYORES.</t>
  </si>
  <si>
    <t>CENTROS DE DESARROLLO INFANTIL.</t>
  </si>
  <si>
    <t xml:space="preserve">001 - PROMOCIÓN DE LA INCLUSIÓN LABORAL DE LAS PERSONAS CON DISCAPACIDAD DEL MUNICIPIO DE MÉRIDA, MEDIANTE EL ESTABLECIMIENTO DE CONVENIOS CON LAS UNIDADES ECONÓMICAS EN EL MUNICIPIO.
002 -  IMPLEMENTACIÓN DE PROGRAMAS INCLUYENTES PARA NIÑOS, NIÑAS Y JÓVENES CON DISCAPACIDAD Y/O NECESIDADES ESPECIALES.
003 -  CONSTRUCCIÓN O ADECUACIÓN DE ESPACIOS DESTINADOS A SERVICIOS DE REHABILITACIÓN, PSICOPEDAGÓGICOS, RECREATIVOS Y DE CAPACITACIÓN LABORAL </t>
  </si>
  <si>
    <t>002 Asesoramiento jurídico legal para el respeto de los derechos de los individuos y sus familias.</t>
  </si>
  <si>
    <t>005 FORTALECER EL DESARROLLO INTEGRAL E INTEGRADO DE NIÑOS Y NIÑAS, DESDE LOS 45 DIAS DE NACIDO HASTA LOS 4 AÑOS DE EDAD A TRAVÉS DE LOS PROGRAMAS DE PEDAGOGÍA, PSICOLOGÍA, NUTRICIÓN Y SALUD DEL DIF MUNICIPAL.</t>
  </si>
  <si>
    <t>001 Fomento de programas con diversos esquemas de apoyo en especie destinado a la población de escasos recursos</t>
  </si>
  <si>
    <t>002 ATENCIÓN DE PRIMER NIVEL DE SALUD, DIRIGIDO A LOS HABITANTES DE ESCASOS RECURSOS Y POBLACIÓN VULNERABLE.
004 AMPLIACIÓN DE LA COBERTURA DE PROGRAMAS DE PREVENCIÓN Y DETECCIÓN OPORTUNA DE PADECIMIENTOS.</t>
  </si>
  <si>
    <t>PSICOLOGÍA INTEGRAL</t>
  </si>
  <si>
    <r>
      <t xml:space="preserve">FOMENTAR EL DESARROLLO PSICOLÓGICO SALUDABLE EN LOS CIUDADANOS DEL MUNICIPIO DE MÉRIDA, A TRAVÉS DE </t>
    </r>
    <r>
      <rPr>
        <b/>
        <sz val="11"/>
        <color theme="1"/>
        <rFont val="Calibri"/>
        <family val="2"/>
        <scheme val="minor"/>
      </rPr>
      <t>SERVICIOS</t>
    </r>
    <r>
      <rPr>
        <sz val="11"/>
        <color theme="1"/>
        <rFont val="Calibri"/>
        <family val="2"/>
        <scheme val="minor"/>
      </rPr>
      <t xml:space="preserve"> ORIENTADAS A LA PROMOCIÓN DE LA SALUD MENTAL Y PREVENCIÓN DE SITUACIONES DE RIESGO </t>
    </r>
    <r>
      <rPr>
        <b/>
        <sz val="11"/>
        <color theme="1"/>
        <rFont val="Calibri"/>
        <family val="2"/>
        <scheme val="minor"/>
      </rPr>
      <t xml:space="preserve">E INTERVENCIÓN PSICOLÓGICA EN PROBLEMÁTICAS DE ÍNDOLE PERSONAL, FAMILIAR Y SOCIAL, </t>
    </r>
    <r>
      <rPr>
        <sz val="11"/>
        <color theme="1"/>
        <rFont val="Calibri"/>
        <family val="2"/>
        <scheme val="minor"/>
      </rPr>
      <t>CON EL FIN DE FORTALECER EL BIEN COMÚN.</t>
    </r>
  </si>
  <si>
    <t>003 Atención a casos de violencia familiar y promoción de los derechos de los habitantes de Mérida y sus comisarías, con el fin de salvaguardar su integridad física y moral.</t>
  </si>
  <si>
    <t>005 Implementación de acciones dirigidas a hacer de Mérida una ''Ciudad Amiga del Adulto Mayor''.</t>
  </si>
  <si>
    <t>004 Implementación de programas para la salud y el desarrollo integral de los adultos mayores.</t>
  </si>
  <si>
    <t xml:space="preserve">004 - APOYO A INSTITUCIONES EDUCATIVAS, PARA EL FOMENTO DE EDUCACIÓN ALIMENTICIA Y LA DOTACIÓN DE DESAYUNOS
ESCOLARES
</t>
  </si>
  <si>
    <t>001 - FOMENTO Y PROMOCIÓN DE BUENAS PRÁCTICAS DE PREVENCIÓN Y ATENCIÓN DE LA SALUD ALIMENTARIA.</t>
  </si>
  <si>
    <t>002 - ESTABLECIMIENTO DE PROGRAMAS TRANSVERSALES QUE APOYEN EN LA ATENCIÓN DE LAS ENFERMEDADES CRÓNICAS
METABÓLICAS.</t>
  </si>
  <si>
    <t>001 - PROMOCIÓN DE LA INCLUSIÓN LABORAL DE LAS PERSONAS CON DISCAPACIDAD DEL MUNICIPIO DE MÉRIDA, MEDIANTE EL ESTABLECIMIENTO DE CONVENIOS CON LAS UNIDADES ECONÓMICAS EN EL MUNICIPIO.</t>
  </si>
  <si>
    <t>002 -  IMPLEMENTACIÓN DE PROGRAMAS INCLUYENTES PARA NIÑOS, NIÑAS Y JÓVENES CON DISCAPACIDAD Y/O NECESIDADES ESPECIALES.</t>
  </si>
  <si>
    <t>CONCEPTO</t>
  </si>
  <si>
    <t>DATOS DESAGREGADOS</t>
  </si>
  <si>
    <t>MUJERES</t>
  </si>
  <si>
    <t>HOMBRES</t>
  </si>
  <si>
    <t>TOTAL</t>
  </si>
  <si>
    <t>SEXO</t>
  </si>
  <si>
    <t>PERSONAS BENEFICIADAS EN LA CASA DE LA CULTURA.</t>
  </si>
  <si>
    <t>PERSONAS BENEFICIADAS CON BECAS DE MOVILIDAD</t>
  </si>
  <si>
    <t>PERSONAS BENEFICIADAS CON APARATOS, ADITAMENTOS Y ACCESORIOS ORTOPÉDICOS.</t>
  </si>
  <si>
    <t>0 A 11 AÑOS</t>
  </si>
  <si>
    <t>12 A 17 AÑOS</t>
  </si>
  <si>
    <t>18 A 29 AÑOS</t>
  </si>
  <si>
    <t>30 A 59 AÑOS</t>
  </si>
  <si>
    <t>60 AÑOS EN ADELANTE</t>
  </si>
  <si>
    <t>TOTAL PERSONAS ATENDIDAS</t>
  </si>
  <si>
    <t>COLONIAS</t>
  </si>
  <si>
    <t>COMISARÍAS</t>
  </si>
  <si>
    <t>DISCAPACIDAD</t>
  </si>
  <si>
    <t>PUEBLOS ORIGINARIOS</t>
  </si>
  <si>
    <t>EDAD</t>
  </si>
  <si>
    <t>PRODECENCIA</t>
  </si>
  <si>
    <t>CARACTERÍSTICAS</t>
  </si>
  <si>
    <t>PERSONAS BENEFICIADAS EN EL CENTRO RECREATIVO Y OCUPACIONAL LA CEIBA</t>
  </si>
  <si>
    <t>PERSONAS BENEFICIADAS CON EL PAGO DE BECAS</t>
  </si>
  <si>
    <t>PERSONAS BENEFICIADAS CON LA APERTURA DE EXPEDIENTES DE ASESORÍA JURÍDICA Y DE MEDIACIÓN.</t>
  </si>
  <si>
    <t>PERSONAS BENEFICIADAS CON LA ATENCIÓN DE CASOS ANTE AUTORIDADES JUDICIALES</t>
  </si>
  <si>
    <t>PERSONAS BENEFICIADAS EN EL PROGRAMA CONSTRUYENDO FAMILIAS</t>
  </si>
  <si>
    <t>PERSONAS BENEFICIADAS CON  PLÁTICAS Y TALLERES DE PREVENCIÓN</t>
  </si>
  <si>
    <t>PERSONAS BENEFICIADAS EN EL CENTRO RECREATIVO BAAXAL KAAMBAL</t>
  </si>
  <si>
    <t>PERSONAS BENEFICIADAS CON LA ATENCIÓN DE REPORTES DE  CASOS  DE VIOLENCIA</t>
  </si>
  <si>
    <t>PERSONAS BENEFICIADAS CON  MEDICAMENTOS DE ESPECIALIDAD</t>
  </si>
  <si>
    <t>PERSONAS BENEFICIADAS CON  APOYOS PARA LA SALUD</t>
  </si>
  <si>
    <t>PERSONAS BENEFICIADAS EN EL ALBERGUE</t>
  </si>
  <si>
    <t>PERSONAS BENEFICIADAS CON EL SERVICO DE LA  CAJA DE DEPÓSITOS Y PAGOS DE PENSIÓN ALIMENTICIA</t>
  </si>
  <si>
    <t>PERSONAS CAPACITADAS EN  LACTANCIA MATERNA Y ALIMENTACIÓN COMPLEMENTARIA</t>
  </si>
  <si>
    <t>NIÑAS Y NIÑOS BENEFICIADOS CON EL SERVICIO DE CENDIS</t>
  </si>
  <si>
    <t>MADRES, PADRES Y/O  TUTORAS(ES) BENEFICIADOS CON EL SERVICIO DE CENDIS</t>
  </si>
  <si>
    <t>PERSONAS BENEFICIADAS NUEVAS SOLICITUDES DE CONSULTA DE APOYO PSICOLÓGICO.</t>
  </si>
  <si>
    <t>PERSONAS BENEFICIADAS EN EL PROGRAMA ''APOYO ALIMENTARIO Y NUTRICIONAL''</t>
  </si>
  <si>
    <r>
      <t xml:space="preserve">PERSONAS BENEFICIADAS EN ATENCIÓN INDIVIDUAL Y DE PAREJA A EN LA  </t>
    </r>
    <r>
      <rPr>
        <b/>
        <sz val="11"/>
        <color theme="1"/>
        <rFont val="Calibri Light"/>
        <family val="2"/>
        <scheme val="major"/>
      </rPr>
      <t>CONSULTA</t>
    </r>
    <r>
      <rPr>
        <sz val="11"/>
        <color theme="1"/>
        <rFont val="Calibri Light"/>
        <family val="2"/>
        <scheme val="major"/>
      </rPr>
      <t xml:space="preserve"> DE APOYO PSICOLÓGICO.</t>
    </r>
  </si>
  <si>
    <t xml:space="preserve">PERSONAS BENEFICIADAS CON DESPENSAS </t>
  </si>
  <si>
    <t xml:space="preserve">PERSONAS BENEFICIADAS CON TERAPIAS  DE REHABILITACIÓN  FÍSICA </t>
  </si>
  <si>
    <t>ADMINISTRACIÓN DEL PAGO DE BECAS</t>
  </si>
  <si>
    <t>IMPARTICIÓN DE PROGRAMAS DE SALUD, PSICOLOGÍA Y PEDAGOGÍA</t>
  </si>
  <si>
    <t>IMPARTICIÓN  DE TALLERES ARTÍSTICOS  PARA  PERSONAS CON DISCAPACIDAD.</t>
  </si>
  <si>
    <t>RECEPCIÓN DE SOLICITUDES PARA OTORGAR BECAS DE MOVILIDAD A PERSONAS CON DISCAPACIDAD.</t>
  </si>
  <si>
    <t>APROBACIÓN DE ENTREGA DE APARATOS, ADITAMENTOS Y ACCESORIOS ORTOPÉDICOS.</t>
  </si>
  <si>
    <t>APLICACIÓN DE SESIONES DE TERAPIA A PERSONAS CON DISCAPACIDAD Y/O NECESIDADES EDUCATIVAS ESPECIALES.</t>
  </si>
  <si>
    <t>REALIZACIÓN DE ACTIVIDADES DEPORTIVAS, RECREATIVAS, OCUPACIONALES Y DE FORMACIÓN LABORAL.</t>
  </si>
  <si>
    <t>APERTURA DE EXPEDIENTES DE ASESORÍA JURÍDICA Y DE MEDIACIÓN.</t>
  </si>
  <si>
    <t>ATENCIÓN DE CASOS ANTE AUTORIDADES JUDICIALES</t>
  </si>
  <si>
    <t>ADMINISTRACIÓN DEL PADRÓN DE BENEFICIARIOS DEL SERVICIO DE DEPÓSITO Y PAGO DE PENSIÓN ALIMENTICIA.</t>
  </si>
  <si>
    <t>CAPACITACIÓN EN ESTILOS DE VIDA SALUDABLES A TRABAJADORES DE INSTITUCIONES O EMPRESAS</t>
  </si>
  <si>
    <t xml:space="preserve">ADMINISTRACIÓN Y ENTREGA DE AYUDA ALIMENTARIA DIRECTA (DESPENSA) ENTREGADA A LAS PERSONAS BENEFICIARIAS DEL PROGRAMA "APOYO ALIMENTARIO Y NUTRICIONAL" </t>
  </si>
  <si>
    <t>CAPACITACIÓN EN TEMAS DE EDUCACIÓN ALIMENTARIA Y NUTRICIONAL COMO PARTE DE LA PROMOCIÓN DE SALUD</t>
  </si>
  <si>
    <t>CAPACITACIÓN EN LACTANCIA MATERNA Y ALIMENTACIÓN COMPLEMENTARIA</t>
  </si>
  <si>
    <t>CAPACITACIÓN EN LOS SIETE COMPORTAMIENTOS PARA EL AUTOCUIDADO EN DIABETES</t>
  </si>
  <si>
    <t>MEDICIÓN DE GLUCEMIA CAPILAR A LAS PERSONAS QUE ACUDEN AL CENTRO MUNICIPAL O FERIAS DE LA SALUD, PROPORCIONADA COMO PARTE DE LA PREVENCIÓN Y DETECCIÓN OPORTUNA DE LA ENFERMEDAD</t>
  </si>
  <si>
    <t xml:space="preserve">PERSONAS BENEFICIADAS CON LA MEDICIÓN DE GLUCEMIA CAPILAR </t>
  </si>
  <si>
    <t>ELABORACIÓN DE UN PLAN NUTRICIONAL ADECUADO COMO PARTE DEL TRATAMIENTO AL BENEFICIARIO</t>
  </si>
  <si>
    <t>PERSONAS BENEFICIADAS EN CONSULTA NUTRICIONAL</t>
  </si>
  <si>
    <t xml:space="preserve">PERSONAS BENEFICIADAS CON LA CAPACITACIÓN EN ESTILOS DE VIDA SALUDABLES </t>
  </si>
  <si>
    <t xml:space="preserve">PERSONAS CAPACITADAS EN TEMAS DE EDUCACIÓN ALIMENTARIA Y NUTRICIONAL </t>
  </si>
  <si>
    <t>IMPARTICIÓN DE PLÁTICAS Y TALLERES DE PREVENCIÓN</t>
  </si>
  <si>
    <t>ATENCIÓN DE REPORTES DE CASOS DE VIOLENCIA FAMILIAR.</t>
  </si>
  <si>
    <t>ADMINISTRACIÓN DEL PADRÓN DE  PERSONAS  MAYORES BENEFICIARIAS DEL APOYO DE DESPENSAS</t>
  </si>
  <si>
    <t>ADMINISTRACIÓN DE SERVICIOS ASISTENCIALES S A LAS PERSONAS  MAYORES HABITANTES DEL ALBERGUE</t>
  </si>
  <si>
    <t xml:space="preserve">PROMEDIO </t>
  </si>
  <si>
    <t>PROMEDIO</t>
  </si>
  <si>
    <t>ACUMULATIVA</t>
  </si>
  <si>
    <t>ATENCIÓN DE CITAS</t>
  </si>
  <si>
    <t>PERSONAS BENEFICIADAS CON LA ATENCIÓN DE CITAS</t>
  </si>
  <si>
    <t>PERSONAS (EMPLEADAS Y EMPLEADOS) BENEFICIADAS CON LA CAPACITACIÓN   EN LOS SIETE COMPORTAMIENTOS PARA EL AUTOCUIDADO EN DIABETES</t>
  </si>
  <si>
    <t>ATENCIÓN INDIVIDUAL Y DE PAREJA A PERSONAS EN CONSULTA DE APOYO PSICOLÓGICO.</t>
  </si>
  <si>
    <t>ATENCIÓN INDIVIDUAL Y DE PAREJA A NUEVAS PERSONAS  EN CONSULTA DE APOYO PSICOLÓGICO.</t>
  </si>
  <si>
    <t xml:space="preserve">PERSONAS BENEFICIADAS CON </t>
  </si>
  <si>
    <t>OTRO</t>
  </si>
  <si>
    <t>RECEPCIÓN Y ANÁLISIS DE SOLICITUDES DE MEDICAMENTOS DE ESPECIALIDAD</t>
  </si>
  <si>
    <t>RECEPCIÓN Y ANÁLISIS DE SOLICITUDES DE APOYOS PARA LA SALUD.</t>
  </si>
  <si>
    <t xml:space="preserve">MUJERES EMBARAZADAS Y NIÑAS Y NIÑOS MENORES DE 5 AÑOS BENEFICIADAS CON  UN PLAN NUTRICIONAL INTEGRAL </t>
  </si>
  <si>
    <t>ELABORACIÓN DE UN PLAN NUTRICIONAL INTEGRAL PARA MUJERES EMBARAZADAS Y NIÑAS Y NIÑOS MENORES DE 5 AÑOS</t>
  </si>
  <si>
    <t>PROCEDENCIA</t>
  </si>
  <si>
    <t>DESPACHO DEL DIRECTOR</t>
  </si>
  <si>
    <t>DEPARTAMENTO DE CENDIS</t>
  </si>
  <si>
    <t>SUBDIRECCIÓN OPERATIVA</t>
  </si>
  <si>
    <t>DEPARTAMENTO DE NUTRICIÓN</t>
  </si>
  <si>
    <t>DEPARTAMENTO DE PSICOLOGÍA</t>
  </si>
  <si>
    <t>COORDINACIÓN DE TRABAJO SOCIAL Y ESTUDIOS SOCIOECONÓMICOS.</t>
  </si>
  <si>
    <t>DEPARTAMENTO DE ADULTO MAYOR</t>
  </si>
  <si>
    <t>COORDINACIÓN JURÍDICA</t>
  </si>
  <si>
    <t>REALIZACIÓN DE TERAPIAS DE REHABILITACIÓN,  ACTIVIDADES  RECREATIVAS  Y OCUPACIONALES PARA PERSONAS MAYORES</t>
  </si>
  <si>
    <t>ATENCIÓN DE PERSONAS  EN EL PROGRAMA CONSTRUYENDO FAMILIAS</t>
  </si>
  <si>
    <t>El programa arranca en mayo</t>
  </si>
  <si>
    <t>Entrega programada en abril</t>
  </si>
  <si>
    <t>io</t>
  </si>
  <si>
    <t xml:space="preserve"> </t>
  </si>
  <si>
    <t>ATENCIÓN DE BENEFICIARIAS Y BENEFICIARIOS EN EL CENTRO RECREATIVO BAAXAL KAAMBAL</t>
  </si>
  <si>
    <t>TOTAL ANUAL</t>
  </si>
  <si>
    <t>PERSONAS BENEFICIADAS EN EL CAMNE</t>
  </si>
  <si>
    <t>60 +</t>
  </si>
  <si>
    <t xml:space="preserve">30 A 59 </t>
  </si>
  <si>
    <t xml:space="preserve">18 A 29 </t>
  </si>
  <si>
    <t xml:space="preserve">12 A 17 </t>
  </si>
  <si>
    <t xml:space="preserve">0 A 11 </t>
  </si>
  <si>
    <t>CENDIS</t>
  </si>
  <si>
    <t>BORDAMOS</t>
  </si>
  <si>
    <t>JURIDICO</t>
  </si>
  <si>
    <t>NUTRICIÓN</t>
  </si>
  <si>
    <t>PSICOLOGÍA</t>
  </si>
  <si>
    <t>TRABAJO SOCIAL</t>
  </si>
  <si>
    <t>ADULTO MAYOR</t>
  </si>
  <si>
    <t>OTROS</t>
  </si>
  <si>
    <t xml:space="preserve">TOTAL </t>
  </si>
  <si>
    <t>TOTAL DE PERSONAS ATENDIDAS</t>
  </si>
  <si>
    <t>60 AÑOS O MÁS</t>
  </si>
  <si>
    <t>TOTALES</t>
  </si>
  <si>
    <t>EDADES DE PERSONAS ATENDIDAS</t>
  </si>
  <si>
    <t>PERSONAS ATENDIDAS CON CARACTERISTICAS</t>
  </si>
  <si>
    <t>PORCENTAJES DE PERSONAS ATENDIDAS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</si>
</sst>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b/>
      <sz val="12"/>
      <color theme="0"/>
      <name val="Calibri Light"/>
      <family val="2"/>
      <scheme val="major"/>
    </font>
    <font>
      <b/>
      <sz val="20"/>
      <color theme="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0"/>
      <name val="Calibri Light"/>
      <family val="2"/>
      <scheme val="major"/>
    </font>
    <font>
      <b/>
      <sz val="10"/>
      <color theme="1"/>
      <name val="Calibri"/>
      <family val="2"/>
      <scheme val="minor"/>
    </font>
    <font>
      <sz val="11"/>
      <name val="Calibri Light"/>
      <family val="2"/>
      <scheme val="major"/>
    </font>
    <font>
      <sz val="10"/>
      <color rgb="FF000000"/>
      <name val="Calibri Light"/>
      <family val="2"/>
    </font>
    <font>
      <b/>
      <sz val="10"/>
      <color theme="1"/>
      <name val="Barlow Light"/>
    </font>
    <font>
      <sz val="10"/>
      <color indexed="8"/>
      <name val="Barlow Light"/>
    </font>
    <font>
      <b/>
      <sz val="10"/>
      <color indexed="8"/>
      <name val="Barlow Light"/>
    </font>
    <font>
      <sz val="10"/>
      <name val="Calibri Light"/>
      <family val="2"/>
      <charset val="1"/>
      <scheme val="major"/>
    </font>
    <font>
      <sz val="10"/>
      <color theme="1"/>
      <name val="Calibri Light"/>
      <family val="2"/>
      <scheme val="major"/>
    </font>
    <font>
      <sz val="11"/>
      <color rgb="FFC00000"/>
      <name val="Calibri Light"/>
      <family val="2"/>
      <scheme val="major"/>
    </font>
    <font>
      <sz val="10"/>
      <name val="Barlow Light"/>
    </font>
    <font>
      <b/>
      <sz val="10"/>
      <name val="Barlow Light"/>
    </font>
    <font>
      <sz val="11"/>
      <color theme="0"/>
      <name val="Calibri"/>
      <family val="2"/>
      <scheme val="minor"/>
    </font>
    <font>
      <sz val="10"/>
      <color theme="0"/>
      <name val="Calibri Light"/>
      <family val="2"/>
      <scheme val="major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0"/>
      <name val="Calibri Light"/>
      <family val="2"/>
      <charset val="1"/>
    </font>
  </fonts>
  <fills count="25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lightGray">
        <bgColor theme="0" tint="-0.14996795556505021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38B"/>
        <bgColor indexed="64"/>
      </patternFill>
    </fill>
    <fill>
      <patternFill patternType="solid">
        <fgColor rgb="FF8BA7FF"/>
        <bgColor indexed="64"/>
      </patternFill>
    </fill>
    <fill>
      <patternFill patternType="solid">
        <fgColor rgb="FF7ED4A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B17ED8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DEEBF7"/>
        <bgColor rgb="FFE2F0D9"/>
      </patternFill>
    </fill>
    <fill>
      <patternFill patternType="solid">
        <fgColor rgb="FFFBE5D6"/>
        <bgColor rgb="FFFFF2CC"/>
      </patternFill>
    </fill>
  </fills>
  <borders count="4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00">
    <xf numFmtId="0" fontId="0" fillId="0" borderId="0" xfId="0"/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44" fontId="3" fillId="0" borderId="0" xfId="0" applyNumberFormat="1" applyFont="1" applyAlignment="1">
      <alignment horizontal="center" vertical="center" wrapText="1"/>
    </xf>
    <xf numFmtId="1" fontId="12" fillId="0" borderId="18" xfId="0" applyNumberFormat="1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 wrapText="1"/>
    </xf>
    <xf numFmtId="1" fontId="14" fillId="0" borderId="18" xfId="1" applyNumberFormat="1" applyFont="1" applyFill="1" applyBorder="1" applyAlignment="1" applyProtection="1">
      <alignment horizontal="center" vertical="center" wrapText="1"/>
    </xf>
    <xf numFmtId="1" fontId="12" fillId="0" borderId="18" xfId="1" applyNumberFormat="1" applyFont="1" applyFill="1" applyBorder="1" applyAlignment="1" applyProtection="1">
      <alignment horizontal="center" vertical="center" wrapText="1"/>
    </xf>
    <xf numFmtId="1" fontId="12" fillId="0" borderId="18" xfId="0" applyNumberFormat="1" applyFont="1" applyBorder="1" applyAlignment="1" applyProtection="1">
      <alignment horizontal="center" vertical="center" wrapText="1"/>
    </xf>
    <xf numFmtId="0" fontId="12" fillId="0" borderId="18" xfId="0" applyFont="1" applyBorder="1" applyAlignment="1" applyProtection="1">
      <alignment horizontal="center" vertical="center" wrapText="1"/>
    </xf>
    <xf numFmtId="1" fontId="14" fillId="0" borderId="18" xfId="0" applyNumberFormat="1" applyFont="1" applyBorder="1" applyAlignment="1" applyProtection="1">
      <alignment horizontal="center" vertical="center" wrapText="1"/>
    </xf>
    <xf numFmtId="0" fontId="18" fillId="0" borderId="19" xfId="0" applyFont="1" applyBorder="1" applyAlignment="1">
      <alignment horizontal="center"/>
    </xf>
    <xf numFmtId="0" fontId="18" fillId="0" borderId="19" xfId="0" applyFont="1" applyFill="1" applyBorder="1" applyAlignment="1">
      <alignment horizontal="center"/>
    </xf>
    <xf numFmtId="0" fontId="18" fillId="0" borderId="22" xfId="0" applyFont="1" applyBorder="1" applyAlignment="1">
      <alignment horizontal="center"/>
    </xf>
    <xf numFmtId="1" fontId="12" fillId="0" borderId="6" xfId="0" applyNumberFormat="1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2" fontId="19" fillId="0" borderId="26" xfId="0" applyNumberFormat="1" applyFont="1" applyFill="1" applyBorder="1" applyAlignment="1">
      <alignment horizontal="center" vertical="center" wrapText="1"/>
    </xf>
    <xf numFmtId="2" fontId="19" fillId="0" borderId="6" xfId="0" applyNumberFormat="1" applyFont="1" applyFill="1" applyBorder="1" applyAlignment="1">
      <alignment horizontal="center" vertical="center" wrapText="1"/>
    </xf>
    <xf numFmtId="2" fontId="20" fillId="0" borderId="6" xfId="0" applyNumberFormat="1" applyFont="1" applyFill="1" applyBorder="1" applyAlignment="1">
      <alignment horizontal="center" vertical="center" wrapText="1"/>
    </xf>
    <xf numFmtId="2" fontId="19" fillId="0" borderId="24" xfId="0" applyNumberFormat="1" applyFont="1" applyFill="1" applyBorder="1" applyAlignment="1">
      <alignment horizontal="center" vertical="center" wrapText="1"/>
    </xf>
    <xf numFmtId="1" fontId="12" fillId="0" borderId="19" xfId="1" applyNumberFormat="1" applyFont="1" applyFill="1" applyBorder="1" applyAlignment="1" applyProtection="1">
      <alignment horizontal="center" vertical="center" wrapText="1"/>
    </xf>
    <xf numFmtId="2" fontId="19" fillId="0" borderId="18" xfId="0" applyNumberFormat="1" applyFont="1" applyFill="1" applyBorder="1" applyAlignment="1">
      <alignment horizontal="center" vertical="center" wrapText="1"/>
    </xf>
    <xf numFmtId="2" fontId="20" fillId="0" borderId="18" xfId="0" applyNumberFormat="1" applyFont="1" applyFill="1" applyBorder="1" applyAlignment="1">
      <alignment horizontal="center" vertical="center" wrapText="1"/>
    </xf>
    <xf numFmtId="1" fontId="12" fillId="0" borderId="18" xfId="0" applyNumberFormat="1" applyFont="1" applyFill="1" applyBorder="1" applyAlignment="1">
      <alignment horizontal="center" vertical="center" wrapText="1"/>
    </xf>
    <xf numFmtId="2" fontId="12" fillId="0" borderId="18" xfId="0" applyNumberFormat="1" applyFont="1" applyFill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1" fontId="14" fillId="0" borderId="18" xfId="0" applyNumberFormat="1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2" fontId="12" fillId="0" borderId="19" xfId="0" applyNumberFormat="1" applyFont="1" applyFill="1" applyBorder="1" applyAlignment="1">
      <alignment horizontal="center" vertical="center" wrapText="1"/>
    </xf>
    <xf numFmtId="1" fontId="14" fillId="0" borderId="19" xfId="1" applyNumberFormat="1" applyFont="1" applyFill="1" applyBorder="1" applyAlignment="1" applyProtection="1">
      <alignment horizontal="center" vertical="center" wrapText="1"/>
    </xf>
    <xf numFmtId="0" fontId="12" fillId="0" borderId="19" xfId="0" applyFont="1" applyBorder="1" applyAlignment="1" applyProtection="1">
      <alignment horizontal="center" vertical="center" wrapText="1"/>
    </xf>
    <xf numFmtId="1" fontId="12" fillId="0" borderId="24" xfId="0" applyNumberFormat="1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2" fontId="19" fillId="0" borderId="35" xfId="0" applyNumberFormat="1" applyFont="1" applyFill="1" applyBorder="1" applyAlignment="1">
      <alignment horizontal="center" vertical="center" wrapText="1"/>
    </xf>
    <xf numFmtId="1" fontId="14" fillId="0" borderId="20" xfId="1" applyNumberFormat="1" applyFont="1" applyFill="1" applyBorder="1" applyAlignment="1" applyProtection="1">
      <alignment horizontal="center" vertical="center" wrapText="1"/>
    </xf>
    <xf numFmtId="0" fontId="12" fillId="0" borderId="20" xfId="0" applyFont="1" applyBorder="1" applyAlignment="1" applyProtection="1">
      <alignment horizontal="center" vertical="center" wrapText="1"/>
    </xf>
    <xf numFmtId="1" fontId="12" fillId="0" borderId="20" xfId="1" applyNumberFormat="1" applyFont="1" applyFill="1" applyBorder="1" applyAlignment="1" applyProtection="1">
      <alignment horizontal="center" vertical="center" wrapText="1"/>
    </xf>
    <xf numFmtId="1" fontId="12" fillId="0" borderId="20" xfId="0" applyNumberFormat="1" applyFont="1" applyBorder="1" applyAlignment="1">
      <alignment horizontal="center" vertical="center" wrapText="1"/>
    </xf>
    <xf numFmtId="2" fontId="19" fillId="0" borderId="10" xfId="0" applyNumberFormat="1" applyFont="1" applyFill="1" applyBorder="1" applyAlignment="1">
      <alignment horizontal="center" vertical="center" wrapText="1"/>
    </xf>
    <xf numFmtId="2" fontId="19" fillId="0" borderId="36" xfId="0" applyNumberFormat="1" applyFont="1" applyFill="1" applyBorder="1" applyAlignment="1">
      <alignment horizontal="center" vertical="center" wrapText="1"/>
    </xf>
    <xf numFmtId="1" fontId="12" fillId="0" borderId="20" xfId="0" applyNumberFormat="1" applyFont="1" applyFill="1" applyBorder="1" applyAlignment="1">
      <alignment horizontal="center" vertical="center" wrapText="1"/>
    </xf>
    <xf numFmtId="1" fontId="3" fillId="5" borderId="3" xfId="0" applyNumberFormat="1" applyFont="1" applyFill="1" applyBorder="1" applyAlignment="1">
      <alignment horizontal="center" vertical="center" wrapText="1"/>
    </xf>
    <xf numFmtId="1" fontId="3" fillId="5" borderId="18" xfId="0" applyNumberFormat="1" applyFont="1" applyFill="1" applyBorder="1" applyAlignment="1">
      <alignment horizontal="center" vertical="center" wrapText="1"/>
    </xf>
    <xf numFmtId="1" fontId="12" fillId="6" borderId="18" xfId="1" applyNumberFormat="1" applyFont="1" applyFill="1" applyBorder="1" applyAlignment="1">
      <alignment horizontal="center" vertical="center" wrapText="1"/>
    </xf>
    <xf numFmtId="1" fontId="12" fillId="6" borderId="6" xfId="0" applyNumberFormat="1" applyFont="1" applyFill="1" applyBorder="1" applyAlignment="1">
      <alignment horizontal="center" vertical="center" wrapText="1"/>
    </xf>
    <xf numFmtId="1" fontId="12" fillId="6" borderId="20" xfId="1" applyNumberFormat="1" applyFont="1" applyFill="1" applyBorder="1" applyAlignment="1">
      <alignment horizontal="center" vertical="center" wrapText="1"/>
    </xf>
    <xf numFmtId="0" fontId="12" fillId="6" borderId="20" xfId="0" applyFont="1" applyFill="1" applyBorder="1" applyAlignment="1" applyProtection="1">
      <alignment horizontal="center" vertical="center" wrapText="1"/>
    </xf>
    <xf numFmtId="1" fontId="12" fillId="6" borderId="20" xfId="0" applyNumberFormat="1" applyFont="1" applyFill="1" applyBorder="1" applyAlignment="1">
      <alignment horizontal="center" vertical="center" wrapText="1"/>
    </xf>
    <xf numFmtId="0" fontId="12" fillId="6" borderId="18" xfId="0" applyFont="1" applyFill="1" applyBorder="1" applyAlignment="1" applyProtection="1">
      <alignment horizontal="center" vertical="center" wrapText="1"/>
    </xf>
    <xf numFmtId="1" fontId="12" fillId="6" borderId="18" xfId="0" applyNumberFormat="1" applyFont="1" applyFill="1" applyBorder="1" applyAlignment="1">
      <alignment horizontal="center" vertical="center" wrapText="1"/>
    </xf>
    <xf numFmtId="1" fontId="12" fillId="6" borderId="19" xfId="1" applyNumberFormat="1" applyFont="1" applyFill="1" applyBorder="1" applyAlignment="1">
      <alignment horizontal="center" vertical="center" wrapText="1"/>
    </xf>
    <xf numFmtId="0" fontId="12" fillId="6" borderId="19" xfId="0" applyFont="1" applyFill="1" applyBorder="1" applyAlignment="1" applyProtection="1">
      <alignment horizontal="center" vertical="center" wrapText="1"/>
    </xf>
    <xf numFmtId="1" fontId="12" fillId="6" borderId="24" xfId="0" applyNumberFormat="1" applyFont="1" applyFill="1" applyBorder="1" applyAlignment="1">
      <alignment horizontal="center" vertical="center" wrapText="1"/>
    </xf>
    <xf numFmtId="2" fontId="12" fillId="0" borderId="20" xfId="0" applyNumberFormat="1" applyFont="1" applyFill="1" applyBorder="1" applyAlignment="1">
      <alignment horizontal="center" vertical="center" wrapText="1"/>
    </xf>
    <xf numFmtId="2" fontId="19" fillId="0" borderId="3" xfId="0" applyNumberFormat="1" applyFont="1" applyFill="1" applyBorder="1" applyAlignment="1">
      <alignment horizontal="center" vertical="center" wrapText="1"/>
    </xf>
    <xf numFmtId="1" fontId="12" fillId="7" borderId="3" xfId="0" applyNumberFormat="1" applyFont="1" applyFill="1" applyBorder="1" applyAlignment="1" applyProtection="1">
      <alignment horizontal="center" vertical="center" wrapText="1"/>
    </xf>
    <xf numFmtId="1" fontId="14" fillId="7" borderId="3" xfId="0" applyNumberFormat="1" applyFont="1" applyFill="1" applyBorder="1" applyAlignment="1" applyProtection="1">
      <alignment horizontal="center" vertical="center" wrapText="1"/>
    </xf>
    <xf numFmtId="1" fontId="12" fillId="7" borderId="18" xfId="0" applyNumberFormat="1" applyFont="1" applyFill="1" applyBorder="1" applyAlignment="1">
      <alignment horizontal="center" vertical="center" wrapText="1"/>
    </xf>
    <xf numFmtId="2" fontId="19" fillId="0" borderId="19" xfId="0" applyNumberFormat="1" applyFont="1" applyFill="1" applyBorder="1" applyAlignment="1">
      <alignment horizontal="center" vertical="center" wrapText="1"/>
    </xf>
    <xf numFmtId="1" fontId="12" fillId="7" borderId="3" xfId="0" applyNumberFormat="1" applyFont="1" applyFill="1" applyBorder="1" applyAlignment="1">
      <alignment horizontal="center" vertical="center" wrapText="1"/>
    </xf>
    <xf numFmtId="1" fontId="3" fillId="7" borderId="18" xfId="0" applyNumberFormat="1" applyFont="1" applyFill="1" applyBorder="1" applyAlignment="1">
      <alignment horizontal="center" vertical="center" wrapText="1"/>
    </xf>
    <xf numFmtId="1" fontId="12" fillId="5" borderId="3" xfId="0" applyNumberFormat="1" applyFont="1" applyFill="1" applyBorder="1" applyAlignment="1">
      <alignment horizontal="center" vertical="center" wrapText="1"/>
    </xf>
    <xf numFmtId="1" fontId="3" fillId="5" borderId="3" xfId="0" applyNumberFormat="1" applyFont="1" applyFill="1" applyBorder="1" applyAlignment="1" applyProtection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1" fontId="16" fillId="5" borderId="3" xfId="0" applyNumberFormat="1" applyFont="1" applyFill="1" applyBorder="1" applyAlignment="1" applyProtection="1">
      <alignment horizontal="center" vertical="center" wrapText="1"/>
    </xf>
    <xf numFmtId="1" fontId="16" fillId="5" borderId="3" xfId="0" applyNumberFormat="1" applyFont="1" applyFill="1" applyBorder="1" applyAlignment="1">
      <alignment horizontal="center" vertical="center" wrapText="1"/>
    </xf>
    <xf numFmtId="2" fontId="19" fillId="4" borderId="35" xfId="0" applyNumberFormat="1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2" fontId="19" fillId="4" borderId="6" xfId="0" applyNumberFormat="1" applyFont="1" applyFill="1" applyBorder="1" applyAlignment="1">
      <alignment horizontal="center" vertical="center" wrapText="1"/>
    </xf>
    <xf numFmtId="2" fontId="20" fillId="4" borderId="6" xfId="0" applyNumberFormat="1" applyFont="1" applyFill="1" applyBorder="1" applyAlignment="1">
      <alignment horizontal="center" vertical="center" wrapText="1"/>
    </xf>
    <xf numFmtId="2" fontId="19" fillId="4" borderId="36" xfId="0" applyNumberFormat="1" applyFont="1" applyFill="1" applyBorder="1" applyAlignment="1">
      <alignment horizontal="center" vertical="center" wrapText="1"/>
    </xf>
    <xf numFmtId="2" fontId="19" fillId="0" borderId="20" xfId="0" applyNumberFormat="1" applyFont="1" applyFill="1" applyBorder="1" applyAlignment="1">
      <alignment horizontal="center" vertical="center" wrapText="1"/>
    </xf>
    <xf numFmtId="1" fontId="12" fillId="0" borderId="20" xfId="0" applyNumberFormat="1" applyFont="1" applyBorder="1" applyAlignment="1" applyProtection="1">
      <alignment horizontal="center" vertical="center" wrapText="1"/>
    </xf>
    <xf numFmtId="1" fontId="14" fillId="0" borderId="20" xfId="0" applyNumberFormat="1" applyFont="1" applyBorder="1" applyAlignment="1" applyProtection="1">
      <alignment horizontal="center" vertical="center" wrapText="1"/>
    </xf>
    <xf numFmtId="1" fontId="14" fillId="0" borderId="20" xfId="0" applyNumberFormat="1" applyFont="1" applyBorder="1" applyAlignment="1">
      <alignment horizontal="center" vertical="center" wrapText="1"/>
    </xf>
    <xf numFmtId="1" fontId="14" fillId="7" borderId="3" xfId="0" applyNumberFormat="1" applyFont="1" applyFill="1" applyBorder="1" applyAlignment="1">
      <alignment horizontal="center" vertical="center" wrapText="1"/>
    </xf>
    <xf numFmtId="1" fontId="12" fillId="7" borderId="36" xfId="0" applyNumberFormat="1" applyFont="1" applyFill="1" applyBorder="1" applyAlignment="1">
      <alignment horizontal="center" vertical="center" wrapText="1"/>
    </xf>
    <xf numFmtId="1" fontId="12" fillId="5" borderId="18" xfId="0" applyNumberFormat="1" applyFont="1" applyFill="1" applyBorder="1" applyAlignment="1">
      <alignment horizontal="center" vertical="center" wrapText="1"/>
    </xf>
    <xf numFmtId="1" fontId="12" fillId="5" borderId="18" xfId="0" applyNumberFormat="1" applyFont="1" applyFill="1" applyBorder="1" applyAlignment="1" applyProtection="1">
      <alignment horizontal="center" vertical="center" wrapText="1"/>
    </xf>
    <xf numFmtId="0" fontId="12" fillId="5" borderId="18" xfId="0" applyNumberFormat="1" applyFont="1" applyFill="1" applyBorder="1" applyAlignment="1">
      <alignment horizontal="center" vertical="center" wrapText="1"/>
    </xf>
    <xf numFmtId="0" fontId="12" fillId="5" borderId="18" xfId="0" applyNumberFormat="1" applyFont="1" applyFill="1" applyBorder="1" applyAlignment="1" applyProtection="1">
      <alignment horizontal="center" vertical="center" wrapText="1"/>
    </xf>
    <xf numFmtId="0" fontId="12" fillId="5" borderId="36" xfId="0" applyNumberFormat="1" applyFont="1" applyFill="1" applyBorder="1" applyAlignment="1">
      <alignment horizontal="center" vertical="center" wrapText="1"/>
    </xf>
    <xf numFmtId="0" fontId="12" fillId="5" borderId="36" xfId="0" applyNumberFormat="1" applyFont="1" applyFill="1" applyBorder="1" applyAlignment="1" applyProtection="1">
      <alignment horizontal="center" vertical="center" wrapText="1"/>
    </xf>
    <xf numFmtId="1" fontId="14" fillId="5" borderId="3" xfId="1" applyNumberFormat="1" applyFont="1" applyFill="1" applyBorder="1" applyAlignment="1" applyProtection="1">
      <alignment horizontal="center" vertical="center" wrapText="1"/>
    </xf>
    <xf numFmtId="0" fontId="12" fillId="5" borderId="3" xfId="0" applyFont="1" applyFill="1" applyBorder="1" applyAlignment="1" applyProtection="1">
      <alignment horizontal="center" vertical="center" wrapText="1"/>
    </xf>
    <xf numFmtId="1" fontId="12" fillId="5" borderId="3" xfId="1" applyNumberFormat="1" applyFont="1" applyFill="1" applyBorder="1" applyAlignment="1" applyProtection="1">
      <alignment horizontal="center" vertical="center" wrapText="1"/>
    </xf>
    <xf numFmtId="1" fontId="14" fillId="5" borderId="18" xfId="1" applyNumberFormat="1" applyFont="1" applyFill="1" applyBorder="1" applyAlignment="1" applyProtection="1">
      <alignment horizontal="center" vertical="center" wrapText="1"/>
    </xf>
    <xf numFmtId="0" fontId="12" fillId="5" borderId="18" xfId="0" applyFont="1" applyFill="1" applyBorder="1" applyAlignment="1" applyProtection="1">
      <alignment horizontal="center" vertical="center" wrapText="1"/>
    </xf>
    <xf numFmtId="1" fontId="12" fillId="5" borderId="18" xfId="1" applyNumberFormat="1" applyFont="1" applyFill="1" applyBorder="1" applyAlignment="1" applyProtection="1">
      <alignment horizontal="center" vertical="center" wrapText="1"/>
    </xf>
    <xf numFmtId="1" fontId="14" fillId="5" borderId="36" xfId="1" applyNumberFormat="1" applyFont="1" applyFill="1" applyBorder="1" applyAlignment="1" applyProtection="1">
      <alignment horizontal="center" vertical="center" wrapText="1"/>
    </xf>
    <xf numFmtId="0" fontId="12" fillId="5" borderId="36" xfId="0" applyFont="1" applyFill="1" applyBorder="1" applyAlignment="1" applyProtection="1">
      <alignment horizontal="center" vertical="center" wrapText="1"/>
    </xf>
    <xf numFmtId="1" fontId="12" fillId="5" borderId="36" xfId="1" applyNumberFormat="1" applyFont="1" applyFill="1" applyBorder="1" applyAlignment="1" applyProtection="1">
      <alignment horizontal="center" vertical="center" wrapText="1"/>
    </xf>
    <xf numFmtId="1" fontId="12" fillId="5" borderId="3" xfId="1" applyNumberFormat="1" applyFont="1" applyFill="1" applyBorder="1" applyAlignment="1">
      <alignment horizontal="center" vertical="center" wrapText="1"/>
    </xf>
    <xf numFmtId="1" fontId="12" fillId="5" borderId="18" xfId="1" applyNumberFormat="1" applyFont="1" applyFill="1" applyBorder="1" applyAlignment="1">
      <alignment horizontal="center" vertical="center" wrapText="1"/>
    </xf>
    <xf numFmtId="1" fontId="12" fillId="5" borderId="6" xfId="0" applyNumberFormat="1" applyFont="1" applyFill="1" applyBorder="1" applyAlignment="1">
      <alignment horizontal="center" vertical="center" wrapText="1"/>
    </xf>
    <xf numFmtId="1" fontId="12" fillId="5" borderId="36" xfId="1" applyNumberFormat="1" applyFont="1" applyFill="1" applyBorder="1" applyAlignment="1">
      <alignment horizontal="center" vertical="center" wrapText="1"/>
    </xf>
    <xf numFmtId="1" fontId="12" fillId="5" borderId="10" xfId="0" applyNumberFormat="1" applyFont="1" applyFill="1" applyBorder="1" applyAlignment="1">
      <alignment horizontal="center" vertical="center" wrapText="1"/>
    </xf>
    <xf numFmtId="0" fontId="12" fillId="5" borderId="3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2" fillId="8" borderId="3" xfId="0" applyNumberFormat="1" applyFont="1" applyFill="1" applyBorder="1" applyAlignment="1">
      <alignment horizontal="center" vertical="center" wrapText="1"/>
    </xf>
    <xf numFmtId="0" fontId="12" fillId="8" borderId="18" xfId="0" applyNumberFormat="1" applyFont="1" applyFill="1" applyBorder="1" applyAlignment="1">
      <alignment horizontal="center" vertical="center" wrapText="1"/>
    </xf>
    <xf numFmtId="0" fontId="14" fillId="8" borderId="18" xfId="1" applyNumberFormat="1" applyFont="1" applyFill="1" applyBorder="1" applyAlignment="1" applyProtection="1">
      <alignment horizontal="center" vertical="center" wrapText="1"/>
    </xf>
    <xf numFmtId="0" fontId="12" fillId="8" borderId="18" xfId="0" applyNumberFormat="1" applyFont="1" applyFill="1" applyBorder="1" applyAlignment="1" applyProtection="1">
      <alignment horizontal="center" vertical="center" wrapText="1"/>
    </xf>
    <xf numFmtId="0" fontId="12" fillId="8" borderId="36" xfId="0" applyNumberFormat="1" applyFont="1" applyFill="1" applyBorder="1" applyAlignment="1">
      <alignment horizontal="center" vertical="center" wrapText="1"/>
    </xf>
    <xf numFmtId="1" fontId="14" fillId="8" borderId="3" xfId="1" applyNumberFormat="1" applyFont="1" applyFill="1" applyBorder="1" applyAlignment="1" applyProtection="1">
      <alignment horizontal="center" vertical="center" wrapText="1"/>
    </xf>
    <xf numFmtId="0" fontId="12" fillId="8" borderId="3" xfId="0" applyFont="1" applyFill="1" applyBorder="1" applyAlignment="1" applyProtection="1">
      <alignment horizontal="center" vertical="center" wrapText="1"/>
    </xf>
    <xf numFmtId="1" fontId="12" fillId="8" borderId="3" xfId="1" applyNumberFormat="1" applyFont="1" applyFill="1" applyBorder="1" applyAlignment="1" applyProtection="1">
      <alignment horizontal="center" vertical="center" wrapText="1"/>
    </xf>
    <xf numFmtId="0" fontId="12" fillId="8" borderId="18" xfId="0" applyFont="1" applyFill="1" applyBorder="1" applyAlignment="1" applyProtection="1">
      <alignment horizontal="center" vertical="center" wrapText="1"/>
    </xf>
    <xf numFmtId="1" fontId="12" fillId="8" borderId="18" xfId="1" applyNumberFormat="1" applyFont="1" applyFill="1" applyBorder="1" applyAlignment="1" applyProtection="1">
      <alignment horizontal="center" vertical="center" wrapText="1"/>
    </xf>
    <xf numFmtId="1" fontId="14" fillId="8" borderId="18" xfId="1" applyNumberFormat="1" applyFont="1" applyFill="1" applyBorder="1" applyAlignment="1" applyProtection="1">
      <alignment horizontal="center" vertical="center" wrapText="1"/>
    </xf>
    <xf numFmtId="1" fontId="14" fillId="8" borderId="36" xfId="1" applyNumberFormat="1" applyFont="1" applyFill="1" applyBorder="1" applyAlignment="1" applyProtection="1">
      <alignment horizontal="center" vertical="center" wrapText="1"/>
    </xf>
    <xf numFmtId="0" fontId="12" fillId="8" borderId="36" xfId="0" applyFont="1" applyFill="1" applyBorder="1" applyAlignment="1" applyProtection="1">
      <alignment horizontal="center" vertical="center" wrapText="1"/>
    </xf>
    <xf numFmtId="1" fontId="12" fillId="8" borderId="36" xfId="1" applyNumberFormat="1" applyFont="1" applyFill="1" applyBorder="1" applyAlignment="1" applyProtection="1">
      <alignment horizontal="center" vertical="center" wrapText="1"/>
    </xf>
    <xf numFmtId="1" fontId="12" fillId="8" borderId="3" xfId="1" applyNumberFormat="1" applyFont="1" applyFill="1" applyBorder="1" applyAlignment="1">
      <alignment horizontal="center" vertical="center" wrapText="1"/>
    </xf>
    <xf numFmtId="1" fontId="12" fillId="8" borderId="3" xfId="0" applyNumberFormat="1" applyFont="1" applyFill="1" applyBorder="1" applyAlignment="1">
      <alignment horizontal="center" vertical="center" wrapText="1"/>
    </xf>
    <xf numFmtId="1" fontId="12" fillId="8" borderId="18" xfId="1" applyNumberFormat="1" applyFont="1" applyFill="1" applyBorder="1" applyAlignment="1">
      <alignment horizontal="center" vertical="center" wrapText="1"/>
    </xf>
    <xf numFmtId="1" fontId="12" fillId="8" borderId="6" xfId="0" applyNumberFormat="1" applyFont="1" applyFill="1" applyBorder="1" applyAlignment="1">
      <alignment horizontal="center" vertical="center" wrapText="1"/>
    </xf>
    <xf numFmtId="1" fontId="12" fillId="8" borderId="36" xfId="1" applyNumberFormat="1" applyFont="1" applyFill="1" applyBorder="1" applyAlignment="1">
      <alignment horizontal="center" vertical="center" wrapText="1"/>
    </xf>
    <xf numFmtId="1" fontId="12" fillId="8" borderId="10" xfId="0" applyNumberFormat="1" applyFont="1" applyFill="1" applyBorder="1" applyAlignment="1">
      <alignment horizontal="center" vertical="center" wrapText="1"/>
    </xf>
    <xf numFmtId="0" fontId="12" fillId="8" borderId="3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12" fillId="8" borderId="10" xfId="0" applyFont="1" applyFill="1" applyBorder="1" applyAlignment="1">
      <alignment horizontal="center" vertical="center" wrapText="1"/>
    </xf>
    <xf numFmtId="0" fontId="12" fillId="8" borderId="20" xfId="0" applyFont="1" applyFill="1" applyBorder="1" applyAlignment="1">
      <alignment horizontal="center" vertical="center" wrapText="1"/>
    </xf>
    <xf numFmtId="1" fontId="12" fillId="8" borderId="20" xfId="0" applyNumberFormat="1" applyFont="1" applyFill="1" applyBorder="1" applyAlignment="1">
      <alignment horizontal="center" vertical="center" wrapText="1"/>
    </xf>
    <xf numFmtId="0" fontId="12" fillId="5" borderId="18" xfId="0" applyFont="1" applyFill="1" applyBorder="1" applyAlignment="1">
      <alignment horizontal="center" vertical="center" wrapText="1"/>
    </xf>
    <xf numFmtId="1" fontId="12" fillId="5" borderId="3" xfId="0" applyNumberFormat="1" applyFont="1" applyFill="1" applyBorder="1" applyAlignment="1" applyProtection="1">
      <alignment horizontal="center" vertical="center" wrapText="1"/>
    </xf>
    <xf numFmtId="1" fontId="12" fillId="5" borderId="36" xfId="0" applyNumberFormat="1" applyFont="1" applyFill="1" applyBorder="1" applyAlignment="1" applyProtection="1">
      <alignment horizontal="center" vertical="center" wrapText="1"/>
    </xf>
    <xf numFmtId="1" fontId="12" fillId="9" borderId="18" xfId="0" applyNumberFormat="1" applyFont="1" applyFill="1" applyBorder="1" applyAlignment="1" applyProtection="1">
      <alignment horizontal="center" vertical="center" wrapText="1"/>
    </xf>
    <xf numFmtId="1" fontId="12" fillId="9" borderId="18" xfId="0" applyNumberFormat="1" applyFont="1" applyFill="1" applyBorder="1" applyAlignment="1">
      <alignment horizontal="center" vertical="center" wrapText="1"/>
    </xf>
    <xf numFmtId="1" fontId="12" fillId="9" borderId="3" xfId="0" applyNumberFormat="1" applyFont="1" applyFill="1" applyBorder="1" applyAlignment="1" applyProtection="1">
      <alignment horizontal="center" vertical="center" wrapText="1"/>
    </xf>
    <xf numFmtId="1" fontId="12" fillId="9" borderId="36" xfId="0" applyNumberFormat="1" applyFont="1" applyFill="1" applyBorder="1" applyAlignment="1" applyProtection="1">
      <alignment horizontal="center" vertical="center" wrapText="1"/>
    </xf>
    <xf numFmtId="1" fontId="12" fillId="5" borderId="6" xfId="0" applyNumberFormat="1" applyFont="1" applyFill="1" applyBorder="1" applyAlignment="1" applyProtection="1">
      <alignment horizontal="center" vertical="center" wrapText="1"/>
    </xf>
    <xf numFmtId="1" fontId="12" fillId="5" borderId="10" xfId="0" applyNumberFormat="1" applyFont="1" applyFill="1" applyBorder="1" applyAlignment="1" applyProtection="1">
      <alignment horizontal="center" vertical="center" wrapText="1"/>
    </xf>
    <xf numFmtId="1" fontId="12" fillId="8" borderId="3" xfId="0" applyNumberFormat="1" applyFont="1" applyFill="1" applyBorder="1" applyAlignment="1" applyProtection="1">
      <alignment horizontal="center" vertical="center" wrapText="1"/>
    </xf>
    <xf numFmtId="1" fontId="12" fillId="8" borderId="18" xfId="0" applyNumberFormat="1" applyFont="1" applyFill="1" applyBorder="1" applyAlignment="1" applyProtection="1">
      <alignment horizontal="center" vertical="center" wrapText="1"/>
    </xf>
    <xf numFmtId="1" fontId="12" fillId="8" borderId="36" xfId="0" applyNumberFormat="1" applyFont="1" applyFill="1" applyBorder="1" applyAlignment="1" applyProtection="1">
      <alignment horizontal="center" vertical="center" wrapText="1"/>
    </xf>
    <xf numFmtId="1" fontId="14" fillId="8" borderId="3" xfId="0" applyNumberFormat="1" applyFont="1" applyFill="1" applyBorder="1" applyAlignment="1">
      <alignment horizontal="center" vertical="center" wrapText="1"/>
    </xf>
    <xf numFmtId="1" fontId="14" fillId="8" borderId="26" xfId="0" applyNumberFormat="1" applyFont="1" applyFill="1" applyBorder="1" applyAlignment="1">
      <alignment horizontal="center" vertical="center" wrapText="1"/>
    </xf>
    <xf numFmtId="1" fontId="14" fillId="8" borderId="18" xfId="0" applyNumberFormat="1" applyFont="1" applyFill="1" applyBorder="1" applyAlignment="1">
      <alignment horizontal="center" vertical="center" wrapText="1"/>
    </xf>
    <xf numFmtId="1" fontId="14" fillId="8" borderId="6" xfId="0" applyNumberFormat="1" applyFont="1" applyFill="1" applyBorder="1" applyAlignment="1">
      <alignment horizontal="center" vertical="center" wrapText="1"/>
    </xf>
    <xf numFmtId="1" fontId="14" fillId="8" borderId="36" xfId="0" applyNumberFormat="1" applyFont="1" applyFill="1" applyBorder="1" applyAlignment="1">
      <alignment horizontal="center" vertical="center" wrapText="1"/>
    </xf>
    <xf numFmtId="1" fontId="14" fillId="8" borderId="10" xfId="0" applyNumberFormat="1" applyFont="1" applyFill="1" applyBorder="1" applyAlignment="1">
      <alignment horizontal="center" vertical="center" wrapText="1"/>
    </xf>
    <xf numFmtId="1" fontId="12" fillId="10" borderId="3" xfId="0" applyNumberFormat="1" applyFont="1" applyFill="1" applyBorder="1" applyAlignment="1" applyProtection="1">
      <alignment horizontal="center" vertical="center" wrapText="1"/>
    </xf>
    <xf numFmtId="1" fontId="12" fillId="10" borderId="18" xfId="0" applyNumberFormat="1" applyFont="1" applyFill="1" applyBorder="1" applyAlignment="1" applyProtection="1">
      <alignment horizontal="center" vertical="center" wrapText="1"/>
    </xf>
    <xf numFmtId="1" fontId="12" fillId="10" borderId="3" xfId="1" applyNumberFormat="1" applyFont="1" applyFill="1" applyBorder="1" applyAlignment="1" applyProtection="1">
      <alignment horizontal="center" vertical="center" wrapText="1"/>
    </xf>
    <xf numFmtId="1" fontId="12" fillId="10" borderId="18" xfId="1" applyNumberFormat="1" applyFont="1" applyFill="1" applyBorder="1" applyAlignment="1" applyProtection="1">
      <alignment horizontal="center" vertical="center" wrapText="1"/>
    </xf>
    <xf numFmtId="1" fontId="12" fillId="10" borderId="36" xfId="0" applyNumberFormat="1" applyFont="1" applyFill="1" applyBorder="1" applyAlignment="1" applyProtection="1">
      <alignment horizontal="center" vertical="center" wrapText="1"/>
    </xf>
    <xf numFmtId="1" fontId="12" fillId="10" borderId="36" xfId="1" applyNumberFormat="1" applyFont="1" applyFill="1" applyBorder="1" applyAlignment="1" applyProtection="1">
      <alignment horizontal="center" vertical="center" wrapText="1"/>
    </xf>
    <xf numFmtId="1" fontId="14" fillId="10" borderId="3" xfId="0" applyNumberFormat="1" applyFont="1" applyFill="1" applyBorder="1" applyAlignment="1" applyProtection="1">
      <alignment horizontal="center" vertical="center" wrapText="1"/>
    </xf>
    <xf numFmtId="1" fontId="14" fillId="10" borderId="26" xfId="0" applyNumberFormat="1" applyFont="1" applyFill="1" applyBorder="1" applyAlignment="1" applyProtection="1">
      <alignment horizontal="center" vertical="center" wrapText="1"/>
    </xf>
    <xf numFmtId="1" fontId="14" fillId="10" borderId="18" xfId="0" applyNumberFormat="1" applyFont="1" applyFill="1" applyBorder="1" applyAlignment="1" applyProtection="1">
      <alignment horizontal="center" vertical="center" wrapText="1"/>
    </xf>
    <xf numFmtId="1" fontId="14" fillId="10" borderId="6" xfId="0" applyNumberFormat="1" applyFont="1" applyFill="1" applyBorder="1" applyAlignment="1" applyProtection="1">
      <alignment horizontal="center" vertical="center" wrapText="1"/>
    </xf>
    <xf numFmtId="1" fontId="14" fillId="10" borderId="36" xfId="0" applyNumberFormat="1" applyFont="1" applyFill="1" applyBorder="1" applyAlignment="1" applyProtection="1">
      <alignment horizontal="center" vertical="center" wrapText="1"/>
    </xf>
    <xf numFmtId="1" fontId="14" fillId="10" borderId="10" xfId="0" applyNumberFormat="1" applyFont="1" applyFill="1" applyBorder="1" applyAlignment="1" applyProtection="1">
      <alignment horizontal="center" vertical="center" wrapText="1"/>
    </xf>
    <xf numFmtId="1" fontId="14" fillId="10" borderId="26" xfId="0" applyNumberFormat="1" applyFont="1" applyFill="1" applyBorder="1" applyAlignment="1">
      <alignment horizontal="center" vertical="center" wrapText="1"/>
    </xf>
    <xf numFmtId="1" fontId="14" fillId="10" borderId="6" xfId="0" applyNumberFormat="1" applyFont="1" applyFill="1" applyBorder="1" applyAlignment="1">
      <alignment horizontal="center" vertical="center" wrapText="1"/>
    </xf>
    <xf numFmtId="1" fontId="14" fillId="10" borderId="10" xfId="0" applyNumberFormat="1" applyFont="1" applyFill="1" applyBorder="1" applyAlignment="1">
      <alignment horizontal="center" vertical="center" wrapText="1"/>
    </xf>
    <xf numFmtId="1" fontId="12" fillId="11" borderId="3" xfId="0" applyNumberFormat="1" applyFont="1" applyFill="1" applyBorder="1" applyAlignment="1" applyProtection="1">
      <alignment horizontal="center" vertical="center" wrapText="1"/>
    </xf>
    <xf numFmtId="1" fontId="12" fillId="11" borderId="18" xfId="0" applyNumberFormat="1" applyFont="1" applyFill="1" applyBorder="1" applyAlignment="1" applyProtection="1">
      <alignment horizontal="center" vertical="center" wrapText="1"/>
    </xf>
    <xf numFmtId="1" fontId="12" fillId="11" borderId="18" xfId="0" applyNumberFormat="1" applyFont="1" applyFill="1" applyBorder="1" applyAlignment="1">
      <alignment horizontal="center" vertical="center" wrapText="1"/>
    </xf>
    <xf numFmtId="1" fontId="12" fillId="11" borderId="36" xfId="0" applyNumberFormat="1" applyFont="1" applyFill="1" applyBorder="1" applyAlignment="1">
      <alignment horizontal="center" vertical="center" wrapText="1"/>
    </xf>
    <xf numFmtId="1" fontId="12" fillId="11" borderId="3" xfId="1" applyNumberFormat="1" applyFont="1" applyFill="1" applyBorder="1" applyAlignment="1" applyProtection="1">
      <alignment horizontal="center" vertical="center" wrapText="1"/>
    </xf>
    <xf numFmtId="1" fontId="12" fillId="11" borderId="18" xfId="1" applyNumberFormat="1" applyFont="1" applyFill="1" applyBorder="1" applyAlignment="1" applyProtection="1">
      <alignment horizontal="center" vertical="center" wrapText="1"/>
    </xf>
    <xf numFmtId="1" fontId="12" fillId="11" borderId="36" xfId="1" applyNumberFormat="1" applyFont="1" applyFill="1" applyBorder="1" applyAlignment="1" applyProtection="1">
      <alignment horizontal="center" vertical="center" wrapText="1"/>
    </xf>
    <xf numFmtId="1" fontId="12" fillId="11" borderId="3" xfId="0" applyNumberFormat="1" applyFont="1" applyFill="1" applyBorder="1" applyAlignment="1">
      <alignment horizontal="center" vertical="center" wrapText="1"/>
    </xf>
    <xf numFmtId="1" fontId="14" fillId="11" borderId="3" xfId="0" applyNumberFormat="1" applyFont="1" applyFill="1" applyBorder="1" applyAlignment="1" applyProtection="1">
      <alignment horizontal="center" vertical="center" wrapText="1"/>
    </xf>
    <xf numFmtId="1" fontId="14" fillId="11" borderId="26" xfId="0" applyNumberFormat="1" applyFont="1" applyFill="1" applyBorder="1" applyAlignment="1">
      <alignment horizontal="center" vertical="center" wrapText="1"/>
    </xf>
    <xf numFmtId="1" fontId="14" fillId="11" borderId="18" xfId="0" applyNumberFormat="1" applyFont="1" applyFill="1" applyBorder="1" applyAlignment="1" applyProtection="1">
      <alignment horizontal="center" vertical="center" wrapText="1"/>
    </xf>
    <xf numFmtId="1" fontId="14" fillId="11" borderId="6" xfId="0" applyNumberFormat="1" applyFont="1" applyFill="1" applyBorder="1" applyAlignment="1">
      <alignment horizontal="center" vertical="center" wrapText="1"/>
    </xf>
    <xf numFmtId="1" fontId="14" fillId="11" borderId="36" xfId="0" applyNumberFormat="1" applyFont="1" applyFill="1" applyBorder="1" applyAlignment="1" applyProtection="1">
      <alignment horizontal="center" vertical="center" wrapText="1"/>
    </xf>
    <xf numFmtId="1" fontId="14" fillId="11" borderId="10" xfId="0" applyNumberFormat="1" applyFont="1" applyFill="1" applyBorder="1" applyAlignment="1">
      <alignment horizontal="center" vertical="center" wrapText="1"/>
    </xf>
    <xf numFmtId="1" fontId="3" fillId="7" borderId="36" xfId="0" applyNumberFormat="1" applyFont="1" applyFill="1" applyBorder="1" applyAlignment="1">
      <alignment horizontal="center" vertical="center" wrapText="1"/>
    </xf>
    <xf numFmtId="1" fontId="3" fillId="7" borderId="3" xfId="0" applyNumberFormat="1" applyFont="1" applyFill="1" applyBorder="1" applyAlignment="1" applyProtection="1">
      <alignment horizontal="center" vertical="center" wrapText="1"/>
    </xf>
    <xf numFmtId="0" fontId="3" fillId="7" borderId="18" xfId="0" applyFont="1" applyFill="1" applyBorder="1" applyAlignment="1">
      <alignment horizontal="center" vertical="center" wrapText="1"/>
    </xf>
    <xf numFmtId="0" fontId="3" fillId="7" borderId="36" xfId="0" applyFont="1" applyFill="1" applyBorder="1" applyAlignment="1">
      <alignment horizontal="center" vertical="center" wrapText="1"/>
    </xf>
    <xf numFmtId="1" fontId="3" fillId="7" borderId="3" xfId="0" applyNumberFormat="1" applyFont="1" applyFill="1" applyBorder="1" applyAlignment="1">
      <alignment horizontal="center" vertical="center" wrapText="1"/>
    </xf>
    <xf numFmtId="1" fontId="16" fillId="7" borderId="3" xfId="0" applyNumberFormat="1" applyFont="1" applyFill="1" applyBorder="1" applyAlignment="1" applyProtection="1">
      <alignment horizontal="center" vertical="center" wrapText="1"/>
    </xf>
    <xf numFmtId="1" fontId="16" fillId="7" borderId="3" xfId="0" applyNumberFormat="1" applyFont="1" applyFill="1" applyBorder="1" applyAlignment="1">
      <alignment horizontal="center" vertical="center" wrapText="1"/>
    </xf>
    <xf numFmtId="0" fontId="12" fillId="7" borderId="18" xfId="0" applyFont="1" applyFill="1" applyBorder="1" applyAlignment="1">
      <alignment horizontal="center" vertical="center" wrapText="1"/>
    </xf>
    <xf numFmtId="0" fontId="12" fillId="7" borderId="36" xfId="0" applyFont="1" applyFill="1" applyBorder="1" applyAlignment="1">
      <alignment horizontal="center" vertical="center" wrapText="1"/>
    </xf>
    <xf numFmtId="0" fontId="12" fillId="5" borderId="3" xfId="0" applyNumberFormat="1" applyFont="1" applyFill="1" applyBorder="1" applyAlignment="1" applyProtection="1">
      <alignment horizontal="center" vertical="center" wrapText="1"/>
    </xf>
    <xf numFmtId="0" fontId="14" fillId="5" borderId="18" xfId="0" applyNumberFormat="1" applyFont="1" applyFill="1" applyBorder="1" applyAlignment="1" applyProtection="1">
      <alignment horizontal="center" vertical="center" wrapText="1"/>
    </xf>
    <xf numFmtId="0" fontId="14" fillId="5" borderId="36" xfId="0" applyNumberFormat="1" applyFont="1" applyFill="1" applyBorder="1" applyAlignment="1" applyProtection="1">
      <alignment horizontal="center" vertical="center" wrapText="1"/>
    </xf>
    <xf numFmtId="0" fontId="14" fillId="5" borderId="3" xfId="1" applyNumberFormat="1" applyFont="1" applyFill="1" applyBorder="1" applyAlignment="1" applyProtection="1">
      <alignment horizontal="center" vertical="center" wrapText="1"/>
    </xf>
    <xf numFmtId="0" fontId="12" fillId="5" borderId="3" xfId="1" applyNumberFormat="1" applyFont="1" applyFill="1" applyBorder="1" applyAlignment="1" applyProtection="1">
      <alignment horizontal="center" vertical="center" wrapText="1"/>
    </xf>
    <xf numFmtId="0" fontId="14" fillId="5" borderId="18" xfId="1" applyNumberFormat="1" applyFont="1" applyFill="1" applyBorder="1" applyAlignment="1" applyProtection="1">
      <alignment horizontal="center" vertical="center" wrapText="1"/>
    </xf>
    <xf numFmtId="0" fontId="12" fillId="5" borderId="18" xfId="1" applyNumberFormat="1" applyFont="1" applyFill="1" applyBorder="1" applyAlignment="1" applyProtection="1">
      <alignment horizontal="center" vertical="center" wrapText="1"/>
    </xf>
    <xf numFmtId="0" fontId="14" fillId="5" borderId="36" xfId="1" applyNumberFormat="1" applyFont="1" applyFill="1" applyBorder="1" applyAlignment="1" applyProtection="1">
      <alignment horizontal="center" vertical="center" wrapText="1"/>
    </xf>
    <xf numFmtId="0" fontId="12" fillId="5" borderId="36" xfId="1" applyNumberFormat="1" applyFont="1" applyFill="1" applyBorder="1" applyAlignment="1" applyProtection="1">
      <alignment horizontal="center" vertical="center" wrapText="1"/>
    </xf>
    <xf numFmtId="0" fontId="12" fillId="5" borderId="6" xfId="0" applyNumberFormat="1" applyFont="1" applyFill="1" applyBorder="1" applyAlignment="1" applyProtection="1">
      <alignment horizontal="center" vertical="center" wrapText="1"/>
    </xf>
    <xf numFmtId="0" fontId="12" fillId="5" borderId="10" xfId="0" applyNumberFormat="1" applyFont="1" applyFill="1" applyBorder="1" applyAlignment="1" applyProtection="1">
      <alignment horizontal="center" vertical="center" wrapText="1"/>
    </xf>
    <xf numFmtId="0" fontId="12" fillId="8" borderId="3" xfId="0" applyNumberFormat="1" applyFont="1" applyFill="1" applyBorder="1" applyAlignment="1" applyProtection="1">
      <alignment horizontal="center" vertical="center" wrapText="1"/>
    </xf>
    <xf numFmtId="1" fontId="12" fillId="8" borderId="18" xfId="0" applyNumberFormat="1" applyFont="1" applyFill="1" applyBorder="1" applyAlignment="1">
      <alignment horizontal="center" vertical="center" wrapText="1"/>
    </xf>
    <xf numFmtId="0" fontId="14" fillId="8" borderId="18" xfId="0" applyNumberFormat="1" applyFont="1" applyFill="1" applyBorder="1" applyAlignment="1" applyProtection="1">
      <alignment horizontal="center" vertical="center" wrapText="1"/>
    </xf>
    <xf numFmtId="0" fontId="14" fillId="8" borderId="36" xfId="0" applyNumberFormat="1" applyFont="1" applyFill="1" applyBorder="1" applyAlignment="1" applyProtection="1">
      <alignment horizontal="center" vertical="center" wrapText="1"/>
    </xf>
    <xf numFmtId="0" fontId="14" fillId="8" borderId="3" xfId="1" applyNumberFormat="1" applyFont="1" applyFill="1" applyBorder="1" applyAlignment="1" applyProtection="1">
      <alignment horizontal="center" vertical="center" wrapText="1"/>
    </xf>
    <xf numFmtId="0" fontId="12" fillId="8" borderId="3" xfId="1" applyNumberFormat="1" applyFont="1" applyFill="1" applyBorder="1" applyAlignment="1" applyProtection="1">
      <alignment horizontal="center" vertical="center" wrapText="1"/>
    </xf>
    <xf numFmtId="0" fontId="12" fillId="8" borderId="18" xfId="1" applyNumberFormat="1" applyFont="1" applyFill="1" applyBorder="1" applyAlignment="1" applyProtection="1">
      <alignment horizontal="center" vertical="center" wrapText="1"/>
    </xf>
    <xf numFmtId="0" fontId="14" fillId="8" borderId="36" xfId="1" applyNumberFormat="1" applyFont="1" applyFill="1" applyBorder="1" applyAlignment="1" applyProtection="1">
      <alignment horizontal="center" vertical="center" wrapText="1"/>
    </xf>
    <xf numFmtId="0" fontId="12" fillId="8" borderId="36" xfId="0" applyNumberFormat="1" applyFont="1" applyFill="1" applyBorder="1" applyAlignment="1" applyProtection="1">
      <alignment horizontal="center" vertical="center" wrapText="1"/>
    </xf>
    <xf numFmtId="0" fontId="12" fillId="8" borderId="36" xfId="1" applyNumberFormat="1" applyFont="1" applyFill="1" applyBorder="1" applyAlignment="1" applyProtection="1">
      <alignment horizontal="center" vertical="center" wrapText="1"/>
    </xf>
    <xf numFmtId="0" fontId="12" fillId="8" borderId="6" xfId="0" applyNumberFormat="1" applyFont="1" applyFill="1" applyBorder="1" applyAlignment="1" applyProtection="1">
      <alignment horizontal="center" vertical="center" wrapText="1"/>
    </xf>
    <xf numFmtId="0" fontId="12" fillId="8" borderId="10" xfId="0" applyNumberFormat="1" applyFont="1" applyFill="1" applyBorder="1" applyAlignment="1" applyProtection="1">
      <alignment horizontal="center" vertical="center" wrapText="1"/>
    </xf>
    <xf numFmtId="0" fontId="12" fillId="10" borderId="3" xfId="0" applyNumberFormat="1" applyFont="1" applyFill="1" applyBorder="1" applyAlignment="1" applyProtection="1">
      <alignment horizontal="center" vertical="center" wrapText="1"/>
    </xf>
    <xf numFmtId="0" fontId="12" fillId="10" borderId="18" xfId="0" applyNumberFormat="1" applyFont="1" applyFill="1" applyBorder="1" applyAlignment="1" applyProtection="1">
      <alignment horizontal="center" vertical="center" wrapText="1"/>
    </xf>
    <xf numFmtId="1" fontId="12" fillId="10" borderId="18" xfId="0" applyNumberFormat="1" applyFont="1" applyFill="1" applyBorder="1" applyAlignment="1">
      <alignment horizontal="center" vertical="center" wrapText="1"/>
    </xf>
    <xf numFmtId="0" fontId="14" fillId="10" borderId="18" xfId="0" applyNumberFormat="1" applyFont="1" applyFill="1" applyBorder="1" applyAlignment="1" applyProtection="1">
      <alignment horizontal="center" vertical="center" wrapText="1"/>
    </xf>
    <xf numFmtId="0" fontId="14" fillId="10" borderId="19" xfId="0" applyNumberFormat="1" applyFont="1" applyFill="1" applyBorder="1" applyAlignment="1" applyProtection="1">
      <alignment horizontal="center" vertical="center" wrapText="1"/>
    </xf>
    <xf numFmtId="0" fontId="14" fillId="10" borderId="3" xfId="1" applyNumberFormat="1" applyFont="1" applyFill="1" applyBorder="1" applyAlignment="1" applyProtection="1">
      <alignment horizontal="center" vertical="center" wrapText="1"/>
    </xf>
    <xf numFmtId="0" fontId="12" fillId="10" borderId="3" xfId="1" applyNumberFormat="1" applyFont="1" applyFill="1" applyBorder="1" applyAlignment="1" applyProtection="1">
      <alignment horizontal="center" vertical="center" wrapText="1"/>
    </xf>
    <xf numFmtId="0" fontId="14" fillId="10" borderId="18" xfId="1" applyNumberFormat="1" applyFont="1" applyFill="1" applyBorder="1" applyAlignment="1" applyProtection="1">
      <alignment horizontal="center" vertical="center" wrapText="1"/>
    </xf>
    <xf numFmtId="0" fontId="12" fillId="10" borderId="18" xfId="1" applyNumberFormat="1" applyFont="1" applyFill="1" applyBorder="1" applyAlignment="1" applyProtection="1">
      <alignment horizontal="center" vertical="center" wrapText="1"/>
    </xf>
    <xf numFmtId="0" fontId="14" fillId="10" borderId="19" xfId="1" applyNumberFormat="1" applyFont="1" applyFill="1" applyBorder="1" applyAlignment="1" applyProtection="1">
      <alignment horizontal="center" vertical="center" wrapText="1"/>
    </xf>
    <xf numFmtId="0" fontId="12" fillId="10" borderId="19" xfId="0" applyNumberFormat="1" applyFont="1" applyFill="1" applyBorder="1" applyAlignment="1" applyProtection="1">
      <alignment horizontal="center" vertical="center" wrapText="1"/>
    </xf>
    <xf numFmtId="0" fontId="12" fillId="10" borderId="19" xfId="1" applyNumberFormat="1" applyFont="1" applyFill="1" applyBorder="1" applyAlignment="1" applyProtection="1">
      <alignment horizontal="center" vertical="center" wrapText="1"/>
    </xf>
    <xf numFmtId="0" fontId="12" fillId="10" borderId="3" xfId="1" applyNumberFormat="1" applyFont="1" applyFill="1" applyBorder="1" applyAlignment="1">
      <alignment horizontal="center" vertical="center" wrapText="1"/>
    </xf>
    <xf numFmtId="0" fontId="12" fillId="10" borderId="3" xfId="0" applyNumberFormat="1" applyFont="1" applyFill="1" applyBorder="1" applyAlignment="1">
      <alignment horizontal="center" vertical="center" wrapText="1"/>
    </xf>
    <xf numFmtId="0" fontId="12" fillId="10" borderId="18" xfId="1" applyNumberFormat="1" applyFont="1" applyFill="1" applyBorder="1" applyAlignment="1">
      <alignment horizontal="center" vertical="center" wrapText="1"/>
    </xf>
    <xf numFmtId="0" fontId="12" fillId="10" borderId="6" xfId="0" applyNumberFormat="1" applyFont="1" applyFill="1" applyBorder="1" applyAlignment="1">
      <alignment horizontal="center" vertical="center" wrapText="1"/>
    </xf>
    <xf numFmtId="0" fontId="12" fillId="10" borderId="19" xfId="1" applyNumberFormat="1" applyFont="1" applyFill="1" applyBorder="1" applyAlignment="1">
      <alignment horizontal="center" vertical="center" wrapText="1"/>
    </xf>
    <xf numFmtId="0" fontId="12" fillId="10" borderId="24" xfId="0" applyNumberFormat="1" applyFont="1" applyFill="1" applyBorder="1" applyAlignment="1">
      <alignment horizontal="center" vertical="center" wrapText="1"/>
    </xf>
    <xf numFmtId="0" fontId="12" fillId="10" borderId="3" xfId="0" applyFont="1" applyFill="1" applyBorder="1" applyAlignment="1">
      <alignment horizontal="center" vertical="center" wrapText="1"/>
    </xf>
    <xf numFmtId="0" fontId="12" fillId="10" borderId="6" xfId="0" applyFont="1" applyFill="1" applyBorder="1" applyAlignment="1">
      <alignment horizontal="center" vertical="center" wrapText="1"/>
    </xf>
    <xf numFmtId="0" fontId="12" fillId="10" borderId="24" xfId="0" applyFont="1" applyFill="1" applyBorder="1" applyAlignment="1">
      <alignment horizontal="center" vertical="center" wrapText="1"/>
    </xf>
    <xf numFmtId="1" fontId="12" fillId="10" borderId="3" xfId="0" applyNumberFormat="1" applyFont="1" applyFill="1" applyBorder="1" applyAlignment="1">
      <alignment horizontal="center" vertical="center" wrapText="1"/>
    </xf>
    <xf numFmtId="1" fontId="12" fillId="10" borderId="6" xfId="0" applyNumberFormat="1" applyFont="1" applyFill="1" applyBorder="1" applyAlignment="1">
      <alignment horizontal="center" vertical="center" wrapText="1"/>
    </xf>
    <xf numFmtId="1" fontId="12" fillId="10" borderId="24" xfId="0" applyNumberFormat="1" applyFont="1" applyFill="1" applyBorder="1" applyAlignment="1">
      <alignment horizontal="center" vertical="center" wrapText="1"/>
    </xf>
    <xf numFmtId="0" fontId="12" fillId="11" borderId="3" xfId="0" applyNumberFormat="1" applyFont="1" applyFill="1" applyBorder="1" applyAlignment="1">
      <alignment horizontal="center" vertical="center" wrapText="1"/>
    </xf>
    <xf numFmtId="0" fontId="12" fillId="11" borderId="18" xfId="0" applyNumberFormat="1" applyFont="1" applyFill="1" applyBorder="1" applyAlignment="1">
      <alignment horizontal="center" vertical="center" wrapText="1"/>
    </xf>
    <xf numFmtId="0" fontId="14" fillId="11" borderId="18" xfId="0" applyNumberFormat="1" applyFont="1" applyFill="1" applyBorder="1" applyAlignment="1">
      <alignment horizontal="center" vertical="center" wrapText="1"/>
    </xf>
    <xf numFmtId="0" fontId="14" fillId="11" borderId="36" xfId="0" applyNumberFormat="1" applyFont="1" applyFill="1" applyBorder="1" applyAlignment="1">
      <alignment horizontal="center" vertical="center" wrapText="1"/>
    </xf>
    <xf numFmtId="0" fontId="14" fillId="11" borderId="3" xfId="1" applyNumberFormat="1" applyFont="1" applyFill="1" applyBorder="1" applyAlignment="1" applyProtection="1">
      <alignment horizontal="center" vertical="center" wrapText="1"/>
    </xf>
    <xf numFmtId="0" fontId="12" fillId="11" borderId="3" xfId="0" applyNumberFormat="1" applyFont="1" applyFill="1" applyBorder="1" applyAlignment="1" applyProtection="1">
      <alignment horizontal="center" vertical="center" wrapText="1"/>
    </xf>
    <xf numFmtId="0" fontId="12" fillId="11" borderId="3" xfId="1" applyNumberFormat="1" applyFont="1" applyFill="1" applyBorder="1" applyAlignment="1" applyProtection="1">
      <alignment horizontal="center" vertical="center" wrapText="1"/>
    </xf>
    <xf numFmtId="0" fontId="14" fillId="11" borderId="18" xfId="1" applyNumberFormat="1" applyFont="1" applyFill="1" applyBorder="1" applyAlignment="1" applyProtection="1">
      <alignment horizontal="center" vertical="center" wrapText="1"/>
    </xf>
    <xf numFmtId="0" fontId="12" fillId="11" borderId="18" xfId="0" applyNumberFormat="1" applyFont="1" applyFill="1" applyBorder="1" applyAlignment="1" applyProtection="1">
      <alignment horizontal="center" vertical="center" wrapText="1"/>
    </xf>
    <xf numFmtId="0" fontId="12" fillId="11" borderId="18" xfId="1" applyNumberFormat="1" applyFont="1" applyFill="1" applyBorder="1" applyAlignment="1" applyProtection="1">
      <alignment horizontal="center" vertical="center" wrapText="1"/>
    </xf>
    <xf numFmtId="0" fontId="14" fillId="11" borderId="36" xfId="1" applyNumberFormat="1" applyFont="1" applyFill="1" applyBorder="1" applyAlignment="1" applyProtection="1">
      <alignment horizontal="center" vertical="center" wrapText="1"/>
    </xf>
    <xf numFmtId="0" fontId="12" fillId="11" borderId="36" xfId="0" applyNumberFormat="1" applyFont="1" applyFill="1" applyBorder="1" applyAlignment="1" applyProtection="1">
      <alignment horizontal="center" vertical="center" wrapText="1"/>
    </xf>
    <xf numFmtId="0" fontId="12" fillId="11" borderId="36" xfId="1" applyNumberFormat="1" applyFont="1" applyFill="1" applyBorder="1" applyAlignment="1" applyProtection="1">
      <alignment horizontal="center" vertical="center" wrapText="1"/>
    </xf>
    <xf numFmtId="0" fontId="12" fillId="11" borderId="3" xfId="1" applyNumberFormat="1" applyFont="1" applyFill="1" applyBorder="1" applyAlignment="1">
      <alignment horizontal="center" vertical="center" wrapText="1"/>
    </xf>
    <xf numFmtId="0" fontId="12" fillId="11" borderId="18" xfId="1" applyNumberFormat="1" applyFont="1" applyFill="1" applyBorder="1" applyAlignment="1">
      <alignment horizontal="center" vertical="center" wrapText="1"/>
    </xf>
    <xf numFmtId="0" fontId="12" fillId="11" borderId="6" xfId="0" applyNumberFormat="1" applyFont="1" applyFill="1" applyBorder="1" applyAlignment="1">
      <alignment horizontal="center" vertical="center" wrapText="1"/>
    </xf>
    <xf numFmtId="0" fontId="12" fillId="11" borderId="36" xfId="1" applyNumberFormat="1" applyFont="1" applyFill="1" applyBorder="1" applyAlignment="1">
      <alignment horizontal="center" vertical="center" wrapText="1"/>
    </xf>
    <xf numFmtId="0" fontId="12" fillId="11" borderId="10" xfId="0" applyNumberFormat="1" applyFont="1" applyFill="1" applyBorder="1" applyAlignment="1">
      <alignment horizontal="center" vertical="center" wrapText="1"/>
    </xf>
    <xf numFmtId="0" fontId="12" fillId="11" borderId="3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0" fontId="12" fillId="11" borderId="10" xfId="0" applyFont="1" applyFill="1" applyBorder="1" applyAlignment="1">
      <alignment horizontal="center" vertical="center" wrapText="1"/>
    </xf>
    <xf numFmtId="1" fontId="12" fillId="11" borderId="6" xfId="0" applyNumberFormat="1" applyFont="1" applyFill="1" applyBorder="1" applyAlignment="1">
      <alignment horizontal="center" vertical="center" wrapText="1"/>
    </xf>
    <xf numFmtId="1" fontId="12" fillId="11" borderId="10" xfId="0" applyNumberFormat="1" applyFont="1" applyFill="1" applyBorder="1" applyAlignment="1">
      <alignment horizontal="center" vertical="center" wrapText="1"/>
    </xf>
    <xf numFmtId="1" fontId="12" fillId="9" borderId="8" xfId="0" applyNumberFormat="1" applyFont="1" applyFill="1" applyBorder="1" applyAlignment="1" applyProtection="1">
      <alignment horizontal="center" vertical="center" wrapText="1"/>
    </xf>
    <xf numFmtId="1" fontId="12" fillId="9" borderId="19" xfId="0" applyNumberFormat="1" applyFont="1" applyFill="1" applyBorder="1" applyAlignment="1" applyProtection="1">
      <alignment horizontal="center" vertical="center" wrapText="1"/>
    </xf>
    <xf numFmtId="1" fontId="12" fillId="9" borderId="4" xfId="0" applyNumberFormat="1" applyFont="1" applyFill="1" applyBorder="1" applyAlignment="1" applyProtection="1">
      <alignment horizontal="center" vertical="center" wrapText="1"/>
    </xf>
    <xf numFmtId="1" fontId="12" fillId="9" borderId="37" xfId="0" applyNumberFormat="1" applyFont="1" applyFill="1" applyBorder="1" applyAlignment="1" applyProtection="1">
      <alignment horizontal="center" vertical="center" wrapText="1"/>
    </xf>
    <xf numFmtId="1" fontId="12" fillId="5" borderId="36" xfId="0" applyNumberFormat="1" applyFont="1" applyFill="1" applyBorder="1" applyAlignment="1">
      <alignment horizontal="center" vertical="center" wrapText="1"/>
    </xf>
    <xf numFmtId="1" fontId="12" fillId="8" borderId="36" xfId="0" applyNumberFormat="1" applyFont="1" applyFill="1" applyBorder="1" applyAlignment="1">
      <alignment horizontal="center" vertical="center" wrapText="1"/>
    </xf>
    <xf numFmtId="1" fontId="14" fillId="8" borderId="3" xfId="0" applyNumberFormat="1" applyFont="1" applyFill="1" applyBorder="1" applyAlignment="1" applyProtection="1">
      <alignment horizontal="center" vertical="center" wrapText="1"/>
    </xf>
    <xf numFmtId="1" fontId="14" fillId="8" borderId="18" xfId="0" applyNumberFormat="1" applyFont="1" applyFill="1" applyBorder="1" applyAlignment="1" applyProtection="1">
      <alignment horizontal="center" vertical="center" wrapText="1"/>
    </xf>
    <xf numFmtId="1" fontId="14" fillId="8" borderId="36" xfId="0" applyNumberFormat="1" applyFont="1" applyFill="1" applyBorder="1" applyAlignment="1" applyProtection="1">
      <alignment horizontal="center" vertical="center" wrapText="1"/>
    </xf>
    <xf numFmtId="1" fontId="12" fillId="10" borderId="36" xfId="0" applyNumberFormat="1" applyFont="1" applyFill="1" applyBorder="1" applyAlignment="1">
      <alignment horizontal="center" vertical="center" wrapText="1"/>
    </xf>
    <xf numFmtId="1" fontId="3" fillId="11" borderId="18" xfId="0" applyNumberFormat="1" applyFont="1" applyFill="1" applyBorder="1" applyAlignment="1">
      <alignment horizontal="center" vertical="center" wrapText="1"/>
    </xf>
    <xf numFmtId="1" fontId="3" fillId="11" borderId="36" xfId="0" applyNumberFormat="1" applyFont="1" applyFill="1" applyBorder="1" applyAlignment="1">
      <alignment horizontal="center" vertical="center" wrapText="1"/>
    </xf>
    <xf numFmtId="1" fontId="3" fillId="11" borderId="3" xfId="0" applyNumberFormat="1" applyFont="1" applyFill="1" applyBorder="1" applyAlignment="1" applyProtection="1">
      <alignment horizontal="center" vertical="center" wrapText="1"/>
    </xf>
    <xf numFmtId="0" fontId="3" fillId="11" borderId="18" xfId="0" applyFont="1" applyFill="1" applyBorder="1" applyAlignment="1">
      <alignment horizontal="center" vertical="center" wrapText="1"/>
    </xf>
    <xf numFmtId="0" fontId="3" fillId="11" borderId="36" xfId="0" applyFont="1" applyFill="1" applyBorder="1" applyAlignment="1">
      <alignment horizontal="center" vertical="center" wrapText="1"/>
    </xf>
    <xf numFmtId="1" fontId="3" fillId="11" borderId="3" xfId="0" applyNumberFormat="1" applyFont="1" applyFill="1" applyBorder="1" applyAlignment="1">
      <alignment horizontal="center" vertical="center" wrapText="1"/>
    </xf>
    <xf numFmtId="1" fontId="16" fillId="11" borderId="3" xfId="0" applyNumberFormat="1" applyFont="1" applyFill="1" applyBorder="1" applyAlignment="1" applyProtection="1">
      <alignment horizontal="center" vertical="center" wrapText="1"/>
    </xf>
    <xf numFmtId="1" fontId="16" fillId="11" borderId="3" xfId="0" applyNumberFormat="1" applyFont="1" applyFill="1" applyBorder="1" applyAlignment="1">
      <alignment horizontal="center" vertical="center" wrapText="1"/>
    </xf>
    <xf numFmtId="1" fontId="3" fillId="5" borderId="36" xfId="0" applyNumberFormat="1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1" fontId="3" fillId="8" borderId="18" xfId="0" applyNumberFormat="1" applyFont="1" applyFill="1" applyBorder="1" applyAlignment="1">
      <alignment horizontal="center" vertical="center" wrapText="1"/>
    </xf>
    <xf numFmtId="1" fontId="3" fillId="8" borderId="36" xfId="0" applyNumberFormat="1" applyFont="1" applyFill="1" applyBorder="1" applyAlignment="1">
      <alignment horizontal="center" vertical="center" wrapText="1"/>
    </xf>
    <xf numFmtId="0" fontId="3" fillId="8" borderId="18" xfId="0" applyFont="1" applyFill="1" applyBorder="1" applyAlignment="1">
      <alignment horizontal="center" vertical="center" wrapText="1"/>
    </xf>
    <xf numFmtId="0" fontId="3" fillId="8" borderId="36" xfId="0" applyFont="1" applyFill="1" applyBorder="1" applyAlignment="1">
      <alignment horizontal="center" vertical="center" wrapText="1"/>
    </xf>
    <xf numFmtId="1" fontId="16" fillId="8" borderId="18" xfId="0" applyNumberFormat="1" applyFont="1" applyFill="1" applyBorder="1" applyAlignment="1">
      <alignment horizontal="center" vertical="center" wrapText="1"/>
    </xf>
    <xf numFmtId="1" fontId="16" fillId="8" borderId="3" xfId="0" applyNumberFormat="1" applyFont="1" applyFill="1" applyBorder="1" applyAlignment="1">
      <alignment horizontal="center" vertical="center" wrapText="1"/>
    </xf>
    <xf numFmtId="0" fontId="12" fillId="5" borderId="36" xfId="0" applyFont="1" applyFill="1" applyBorder="1" applyAlignment="1">
      <alignment horizontal="center" vertical="center" wrapText="1"/>
    </xf>
    <xf numFmtId="0" fontId="22" fillId="5" borderId="3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10" xfId="0" applyFont="1" applyFill="1" applyBorder="1" applyAlignment="1">
      <alignment horizontal="center" vertical="center" wrapText="1"/>
    </xf>
    <xf numFmtId="1" fontId="12" fillId="8" borderId="6" xfId="0" applyNumberFormat="1" applyFont="1" applyFill="1" applyBorder="1" applyAlignment="1" applyProtection="1">
      <alignment horizontal="center" vertical="center" wrapText="1"/>
    </xf>
    <xf numFmtId="1" fontId="12" fillId="8" borderId="10" xfId="0" applyNumberFormat="1" applyFont="1" applyFill="1" applyBorder="1" applyAlignment="1" applyProtection="1">
      <alignment horizontal="center" vertical="center" wrapText="1"/>
    </xf>
    <xf numFmtId="0" fontId="22" fillId="8" borderId="3" xfId="0" applyFont="1" applyFill="1" applyBorder="1" applyAlignment="1">
      <alignment horizontal="center" vertical="center" wrapText="1"/>
    </xf>
    <xf numFmtId="0" fontId="22" fillId="8" borderId="6" xfId="0" applyFont="1" applyFill="1" applyBorder="1" applyAlignment="1">
      <alignment horizontal="center" vertical="center" wrapText="1"/>
    </xf>
    <xf numFmtId="0" fontId="22" fillId="8" borderId="10" xfId="0" applyFont="1" applyFill="1" applyBorder="1" applyAlignment="1">
      <alignment horizontal="center" vertical="center" wrapText="1"/>
    </xf>
    <xf numFmtId="1" fontId="12" fillId="10" borderId="20" xfId="0" applyNumberFormat="1" applyFont="1" applyFill="1" applyBorder="1" applyAlignment="1" applyProtection="1">
      <alignment horizontal="center" vertical="center" wrapText="1"/>
    </xf>
    <xf numFmtId="1" fontId="12" fillId="10" borderId="20" xfId="1" applyNumberFormat="1" applyFont="1" applyFill="1" applyBorder="1" applyAlignment="1" applyProtection="1">
      <alignment horizontal="center" vertical="center" wrapText="1"/>
    </xf>
    <xf numFmtId="1" fontId="12" fillId="10" borderId="20" xfId="0" applyNumberFormat="1" applyFont="1" applyFill="1" applyBorder="1" applyAlignment="1">
      <alignment horizontal="center" vertical="center" wrapText="1"/>
    </xf>
    <xf numFmtId="0" fontId="12" fillId="10" borderId="20" xfId="0" applyFont="1" applyFill="1" applyBorder="1" applyAlignment="1">
      <alignment horizontal="center" vertical="center" wrapText="1"/>
    </xf>
    <xf numFmtId="0" fontId="12" fillId="10" borderId="10" xfId="0" applyFont="1" applyFill="1" applyBorder="1" applyAlignment="1">
      <alignment horizontal="center" vertical="center" wrapText="1"/>
    </xf>
    <xf numFmtId="1" fontId="12" fillId="9" borderId="20" xfId="0" applyNumberFormat="1" applyFont="1" applyFill="1" applyBorder="1" applyAlignment="1" applyProtection="1">
      <alignment horizontal="center" vertical="center" wrapText="1"/>
    </xf>
    <xf numFmtId="1" fontId="12" fillId="9" borderId="12" xfId="0" applyNumberFormat="1" applyFont="1" applyFill="1" applyBorder="1" applyAlignment="1" applyProtection="1">
      <alignment horizontal="center" vertical="center" wrapText="1"/>
    </xf>
    <xf numFmtId="1" fontId="12" fillId="9" borderId="44" xfId="0" applyNumberFormat="1" applyFont="1" applyFill="1" applyBorder="1" applyAlignment="1" applyProtection="1">
      <alignment horizontal="center" vertical="center" wrapText="1"/>
    </xf>
    <xf numFmtId="1" fontId="21" fillId="9" borderId="18" xfId="0" applyNumberFormat="1" applyFont="1" applyFill="1" applyBorder="1" applyAlignment="1" applyProtection="1">
      <alignment horizontal="center" vertical="center" wrapText="1"/>
    </xf>
    <xf numFmtId="1" fontId="14" fillId="10" borderId="3" xfId="0" applyNumberFormat="1" applyFont="1" applyFill="1" applyBorder="1" applyAlignment="1">
      <alignment horizontal="center" vertical="center" wrapText="1"/>
    </xf>
    <xf numFmtId="1" fontId="14" fillId="10" borderId="18" xfId="0" applyNumberFormat="1" applyFont="1" applyFill="1" applyBorder="1" applyAlignment="1">
      <alignment horizontal="center" vertical="center" wrapText="1"/>
    </xf>
    <xf numFmtId="1" fontId="14" fillId="10" borderId="36" xfId="0" applyNumberFormat="1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18" fillId="9" borderId="19" xfId="0" applyFont="1" applyFill="1" applyBorder="1" applyAlignment="1">
      <alignment horizontal="center"/>
    </xf>
    <xf numFmtId="1" fontId="12" fillId="9" borderId="7" xfId="0" applyNumberFormat="1" applyFont="1" applyFill="1" applyBorder="1" applyAlignment="1" applyProtection="1">
      <alignment horizontal="center" vertical="center" wrapText="1"/>
    </xf>
    <xf numFmtId="1" fontId="12" fillId="9" borderId="21" xfId="0" applyNumberFormat="1" applyFont="1" applyFill="1" applyBorder="1" applyAlignment="1" applyProtection="1">
      <alignment horizontal="center" vertical="center" wrapText="1"/>
    </xf>
    <xf numFmtId="1" fontId="12" fillId="12" borderId="18" xfId="0" applyNumberFormat="1" applyFont="1" applyFill="1" applyBorder="1" applyAlignment="1" applyProtection="1">
      <alignment horizontal="center" vertical="center" wrapText="1"/>
    </xf>
    <xf numFmtId="1" fontId="12" fillId="9" borderId="6" xfId="0" applyNumberFormat="1" applyFont="1" applyFill="1" applyBorder="1" applyAlignment="1">
      <alignment horizontal="center" vertical="center" wrapText="1"/>
    </xf>
    <xf numFmtId="0" fontId="12" fillId="8" borderId="28" xfId="0" applyFont="1" applyFill="1" applyBorder="1" applyAlignment="1">
      <alignment horizontal="center" vertical="center" wrapText="1"/>
    </xf>
    <xf numFmtId="0" fontId="12" fillId="8" borderId="18" xfId="0" applyFont="1" applyFill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1" fontId="14" fillId="8" borderId="35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14" fillId="5" borderId="3" xfId="0" applyNumberFormat="1" applyFont="1" applyFill="1" applyBorder="1" applyAlignment="1">
      <alignment horizontal="center" vertical="center" wrapText="1"/>
    </xf>
    <xf numFmtId="1" fontId="14" fillId="9" borderId="3" xfId="0" applyNumberFormat="1" applyFont="1" applyFill="1" applyBorder="1" applyAlignment="1" applyProtection="1">
      <alignment horizontal="center" vertical="center" wrapText="1"/>
    </xf>
    <xf numFmtId="0" fontId="14" fillId="5" borderId="3" xfId="0" applyFont="1" applyFill="1" applyBorder="1" applyAlignment="1" applyProtection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1" fontId="14" fillId="5" borderId="18" xfId="0" applyNumberFormat="1" applyFont="1" applyFill="1" applyBorder="1" applyAlignment="1">
      <alignment horizontal="center" vertical="center" wrapText="1"/>
    </xf>
    <xf numFmtId="1" fontId="14" fillId="9" borderId="18" xfId="0" applyNumberFormat="1" applyFont="1" applyFill="1" applyBorder="1" applyAlignment="1" applyProtection="1">
      <alignment horizontal="center" vertical="center" wrapText="1"/>
    </xf>
    <xf numFmtId="0" fontId="14" fillId="5" borderId="18" xfId="0" applyFont="1" applyFill="1" applyBorder="1" applyAlignment="1" applyProtection="1">
      <alignment horizontal="center" vertical="center" wrapText="1"/>
    </xf>
    <xf numFmtId="1" fontId="14" fillId="5" borderId="6" xfId="0" applyNumberFormat="1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 wrapText="1"/>
    </xf>
    <xf numFmtId="1" fontId="14" fillId="5" borderId="18" xfId="1" applyNumberFormat="1" applyFont="1" applyFill="1" applyBorder="1" applyAlignment="1">
      <alignment horizontal="center" vertical="center" wrapText="1"/>
    </xf>
    <xf numFmtId="1" fontId="14" fillId="9" borderId="18" xfId="0" applyNumberFormat="1" applyFont="1" applyFill="1" applyBorder="1" applyAlignment="1">
      <alignment horizontal="center" vertical="center" wrapText="1"/>
    </xf>
    <xf numFmtId="1" fontId="14" fillId="5" borderId="19" xfId="0" applyNumberFormat="1" applyFont="1" applyFill="1" applyBorder="1" applyAlignment="1">
      <alignment horizontal="center" vertical="center" wrapText="1"/>
    </xf>
    <xf numFmtId="1" fontId="14" fillId="9" borderId="19" xfId="0" applyNumberFormat="1" applyFont="1" applyFill="1" applyBorder="1" applyAlignment="1" applyProtection="1">
      <alignment horizontal="center" vertical="center" wrapText="1"/>
    </xf>
    <xf numFmtId="1" fontId="14" fillId="5" borderId="19" xfId="1" applyNumberFormat="1" applyFont="1" applyFill="1" applyBorder="1" applyAlignment="1" applyProtection="1">
      <alignment horizontal="center" vertical="center" wrapText="1"/>
    </xf>
    <xf numFmtId="1" fontId="14" fillId="5" borderId="19" xfId="1" applyNumberFormat="1" applyFont="1" applyFill="1" applyBorder="1" applyAlignment="1">
      <alignment horizontal="center" vertical="center" wrapText="1"/>
    </xf>
    <xf numFmtId="0" fontId="14" fillId="5" borderId="19" xfId="0" applyFont="1" applyFill="1" applyBorder="1" applyAlignment="1" applyProtection="1">
      <alignment horizontal="center" vertical="center" wrapText="1"/>
    </xf>
    <xf numFmtId="1" fontId="14" fillId="5" borderId="24" xfId="0" applyNumberFormat="1" applyFont="1" applyFill="1" applyBorder="1" applyAlignment="1">
      <alignment horizontal="center" vertical="center" wrapText="1"/>
    </xf>
    <xf numFmtId="0" fontId="14" fillId="5" borderId="24" xfId="0" applyFont="1" applyFill="1" applyBorder="1" applyAlignment="1">
      <alignment horizontal="center" vertical="center" wrapText="1"/>
    </xf>
    <xf numFmtId="0" fontId="14" fillId="5" borderId="10" xfId="0" applyFont="1" applyFill="1" applyBorder="1" applyAlignment="1">
      <alignment horizontal="center" vertical="center" wrapText="1"/>
    </xf>
    <xf numFmtId="0" fontId="14" fillId="5" borderId="36" xfId="0" applyFont="1" applyFill="1" applyBorder="1" applyAlignment="1">
      <alignment horizontal="center" vertical="center" wrapText="1"/>
    </xf>
    <xf numFmtId="1" fontId="14" fillId="9" borderId="36" xfId="0" applyNumberFormat="1" applyFont="1" applyFill="1" applyBorder="1" applyAlignment="1" applyProtection="1">
      <alignment horizontal="center" vertical="center" wrapText="1"/>
    </xf>
    <xf numFmtId="1" fontId="14" fillId="10" borderId="3" xfId="1" applyNumberFormat="1" applyFont="1" applyFill="1" applyBorder="1" applyAlignment="1" applyProtection="1">
      <alignment horizontal="center" vertical="center" wrapText="1"/>
    </xf>
    <xf numFmtId="1" fontId="14" fillId="10" borderId="18" xfId="1" applyNumberFormat="1" applyFont="1" applyFill="1" applyBorder="1" applyAlignment="1" applyProtection="1">
      <alignment horizontal="center" vertical="center" wrapText="1"/>
    </xf>
    <xf numFmtId="1" fontId="14" fillId="10" borderId="36" xfId="1" applyNumberFormat="1" applyFont="1" applyFill="1" applyBorder="1" applyAlignment="1" applyProtection="1">
      <alignment horizontal="center" vertical="center" wrapText="1"/>
    </xf>
    <xf numFmtId="2" fontId="24" fillId="0" borderId="6" xfId="0" applyNumberFormat="1" applyFont="1" applyFill="1" applyBorder="1" applyAlignment="1">
      <alignment horizontal="center" vertical="center" wrapText="1"/>
    </xf>
    <xf numFmtId="2" fontId="24" fillId="0" borderId="24" xfId="0" applyNumberFormat="1" applyFont="1" applyFill="1" applyBorder="1" applyAlignment="1">
      <alignment horizontal="center" vertical="center" wrapText="1"/>
    </xf>
    <xf numFmtId="2" fontId="24" fillId="0" borderId="26" xfId="0" applyNumberFormat="1" applyFont="1" applyFill="1" applyBorder="1" applyAlignment="1">
      <alignment horizontal="center" vertical="center" wrapText="1"/>
    </xf>
    <xf numFmtId="2" fontId="25" fillId="0" borderId="6" xfId="0" applyNumberFormat="1" applyFont="1" applyFill="1" applyBorder="1" applyAlignment="1">
      <alignment horizontal="center" vertical="center" wrapText="1"/>
    </xf>
    <xf numFmtId="2" fontId="24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8" fillId="0" borderId="36" xfId="0" applyFont="1" applyFill="1" applyBorder="1" applyAlignment="1">
      <alignment horizontal="center"/>
    </xf>
    <xf numFmtId="1" fontId="3" fillId="0" borderId="0" xfId="0" applyNumberFormat="1" applyFont="1" applyAlignment="1">
      <alignment horizontal="center" vertical="center" wrapText="1"/>
    </xf>
    <xf numFmtId="1" fontId="12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1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12" fillId="0" borderId="0" xfId="0" applyFont="1" applyFill="1" applyBorder="1" applyAlignment="1">
      <alignment vertical="center"/>
    </xf>
    <xf numFmtId="0" fontId="28" fillId="0" borderId="0" xfId="0" applyFont="1" applyFill="1" applyAlignment="1">
      <alignment vertical="center"/>
    </xf>
    <xf numFmtId="0" fontId="12" fillId="0" borderId="20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1" fontId="16" fillId="13" borderId="18" xfId="0" applyNumberFormat="1" applyFont="1" applyFill="1" applyBorder="1" applyAlignment="1">
      <alignment horizontal="center" vertical="center" wrapText="1"/>
    </xf>
    <xf numFmtId="0" fontId="3" fillId="13" borderId="18" xfId="0" applyFont="1" applyFill="1" applyBorder="1" applyAlignment="1">
      <alignment horizontal="center" vertical="center" wrapText="1"/>
    </xf>
    <xf numFmtId="0" fontId="29" fillId="8" borderId="3" xfId="0" applyFont="1" applyFill="1" applyBorder="1" applyAlignment="1">
      <alignment horizontal="center" vertical="center" wrapText="1"/>
    </xf>
    <xf numFmtId="0" fontId="29" fillId="8" borderId="18" xfId="0" applyFont="1" applyFill="1" applyBorder="1" applyAlignment="1">
      <alignment horizontal="center" vertical="center" wrapText="1"/>
    </xf>
    <xf numFmtId="0" fontId="29" fillId="8" borderId="36" xfId="0" applyFont="1" applyFill="1" applyBorder="1" applyAlignment="1">
      <alignment horizontal="center" vertical="center" wrapText="1"/>
    </xf>
    <xf numFmtId="0" fontId="16" fillId="11" borderId="18" xfId="0" applyFont="1" applyFill="1" applyBorder="1" applyAlignment="1">
      <alignment horizontal="center" vertical="center" wrapText="1"/>
    </xf>
    <xf numFmtId="1" fontId="12" fillId="10" borderId="20" xfId="0" applyNumberFormat="1" applyFont="1" applyFill="1" applyBorder="1" applyAlignment="1">
      <alignment horizontal="center" vertical="center" wrapText="1"/>
    </xf>
    <xf numFmtId="1" fontId="12" fillId="9" borderId="26" xfId="0" applyNumberFormat="1" applyFont="1" applyFill="1" applyBorder="1" applyAlignment="1" applyProtection="1">
      <alignment horizontal="center" vertical="center" wrapText="1"/>
    </xf>
    <xf numFmtId="1" fontId="12" fillId="9" borderId="6" xfId="0" applyNumberFormat="1" applyFont="1" applyFill="1" applyBorder="1" applyAlignment="1" applyProtection="1">
      <alignment horizontal="center" vertical="center" wrapText="1"/>
    </xf>
    <xf numFmtId="0" fontId="12" fillId="8" borderId="24" xfId="0" applyFont="1" applyFill="1" applyBorder="1" applyAlignment="1">
      <alignment horizontal="center" vertical="center" wrapText="1"/>
    </xf>
    <xf numFmtId="1" fontId="12" fillId="8" borderId="24" xfId="0" applyNumberFormat="1" applyFont="1" applyFill="1" applyBorder="1" applyAlignment="1">
      <alignment horizontal="center" vertical="center" wrapText="1"/>
    </xf>
    <xf numFmtId="1" fontId="12" fillId="10" borderId="1" xfId="0" applyNumberFormat="1" applyFont="1" applyFill="1" applyBorder="1" applyAlignment="1">
      <alignment horizontal="center" vertical="center" wrapText="1"/>
    </xf>
    <xf numFmtId="1" fontId="12" fillId="10" borderId="5" xfId="0" applyNumberFormat="1" applyFont="1" applyFill="1" applyBorder="1" applyAlignment="1">
      <alignment horizontal="center" vertical="center" wrapText="1"/>
    </xf>
    <xf numFmtId="1" fontId="12" fillId="8" borderId="35" xfId="0" applyNumberFormat="1" applyFont="1" applyFill="1" applyBorder="1" applyAlignment="1">
      <alignment horizontal="center" vertical="center" wrapText="1"/>
    </xf>
    <xf numFmtId="1" fontId="12" fillId="8" borderId="45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1" fontId="0" fillId="0" borderId="18" xfId="0" applyNumberFormat="1" applyBorder="1" applyAlignment="1">
      <alignment horizontal="center" vertical="center"/>
    </xf>
    <xf numFmtId="2" fontId="19" fillId="4" borderId="18" xfId="0" applyNumberFormat="1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0" fillId="0" borderId="18" xfId="0" applyBorder="1"/>
    <xf numFmtId="1" fontId="0" fillId="0" borderId="19" xfId="0" applyNumberFormat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2" fontId="20" fillId="0" borderId="46" xfId="0" applyNumberFormat="1" applyFont="1" applyFill="1" applyBorder="1" applyAlignment="1">
      <alignment horizontal="center" vertical="center" wrapText="1"/>
    </xf>
    <xf numFmtId="2" fontId="19" fillId="4" borderId="20" xfId="0" applyNumberFormat="1" applyFont="1" applyFill="1" applyBorder="1" applyAlignment="1">
      <alignment horizontal="center" vertical="center" wrapText="1"/>
    </xf>
    <xf numFmtId="2" fontId="19" fillId="4" borderId="19" xfId="0" applyNumberFormat="1" applyFont="1" applyFill="1" applyBorder="1" applyAlignment="1">
      <alignment horizontal="center" vertical="center" wrapText="1"/>
    </xf>
    <xf numFmtId="2" fontId="20" fillId="4" borderId="46" xfId="0" applyNumberFormat="1" applyFont="1" applyFill="1" applyBorder="1" applyAlignment="1">
      <alignment horizontal="center" vertical="center" wrapText="1"/>
    </xf>
    <xf numFmtId="0" fontId="0" fillId="0" borderId="20" xfId="0" applyBorder="1"/>
    <xf numFmtId="1" fontId="3" fillId="15" borderId="47" xfId="0" applyNumberFormat="1" applyFont="1" applyFill="1" applyBorder="1" applyAlignment="1">
      <alignment horizontal="center" vertical="center" wrapText="1"/>
    </xf>
    <xf numFmtId="1" fontId="3" fillId="15" borderId="48" xfId="0" applyNumberFormat="1" applyFont="1" applyFill="1" applyBorder="1" applyAlignment="1">
      <alignment horizontal="center" vertical="center" wrapText="1"/>
    </xf>
    <xf numFmtId="1" fontId="3" fillId="15" borderId="18" xfId="0" applyNumberFormat="1" applyFont="1" applyFill="1" applyBorder="1" applyAlignment="1">
      <alignment horizontal="center" vertical="center" wrapText="1"/>
    </xf>
    <xf numFmtId="1" fontId="3" fillId="15" borderId="19" xfId="0" applyNumberFormat="1" applyFont="1" applyFill="1" applyBorder="1" applyAlignment="1">
      <alignment horizontal="center" vertical="center" wrapText="1"/>
    </xf>
    <xf numFmtId="1" fontId="3" fillId="15" borderId="20" xfId="0" applyNumberFormat="1" applyFont="1" applyFill="1" applyBorder="1" applyAlignment="1">
      <alignment horizontal="center" vertical="center" wrapText="1"/>
    </xf>
    <xf numFmtId="1" fontId="0" fillId="15" borderId="18" xfId="0" applyNumberFormat="1" applyFill="1" applyBorder="1" applyAlignment="1">
      <alignment horizontal="center" vertical="center"/>
    </xf>
    <xf numFmtId="1" fontId="0" fillId="15" borderId="19" xfId="0" applyNumberFormat="1" applyFill="1" applyBorder="1" applyAlignment="1">
      <alignment horizontal="center" vertical="center"/>
    </xf>
    <xf numFmtId="1" fontId="0" fillId="15" borderId="48" xfId="0" applyNumberFormat="1" applyFill="1" applyBorder="1" applyAlignment="1">
      <alignment horizontal="center" vertical="center"/>
    </xf>
    <xf numFmtId="1" fontId="0" fillId="15" borderId="20" xfId="0" applyNumberFormat="1" applyFill="1" applyBorder="1" applyAlignment="1">
      <alignment horizontal="center" vertical="center"/>
    </xf>
    <xf numFmtId="1" fontId="0" fillId="15" borderId="47" xfId="0" applyNumberFormat="1" applyFill="1" applyBorder="1" applyAlignment="1">
      <alignment horizontal="center" vertical="center"/>
    </xf>
    <xf numFmtId="1" fontId="0" fillId="17" borderId="18" xfId="0" applyNumberFormat="1" applyFill="1" applyBorder="1" applyAlignment="1">
      <alignment horizontal="center" vertical="center"/>
    </xf>
    <xf numFmtId="1" fontId="0" fillId="17" borderId="19" xfId="0" applyNumberFormat="1" applyFill="1" applyBorder="1" applyAlignment="1">
      <alignment horizontal="center" vertical="center"/>
    </xf>
    <xf numFmtId="1" fontId="0" fillId="18" borderId="18" xfId="0" applyNumberFormat="1" applyFill="1" applyBorder="1" applyAlignment="1">
      <alignment horizontal="center" vertical="center"/>
    </xf>
    <xf numFmtId="1" fontId="0" fillId="18" borderId="19" xfId="0" applyNumberFormat="1" applyFill="1" applyBorder="1" applyAlignment="1">
      <alignment horizontal="center" vertical="center"/>
    </xf>
    <xf numFmtId="1" fontId="0" fillId="18" borderId="20" xfId="0" applyNumberFormat="1" applyFill="1" applyBorder="1" applyAlignment="1">
      <alignment horizontal="center" vertical="center"/>
    </xf>
    <xf numFmtId="1" fontId="3" fillId="18" borderId="18" xfId="0" applyNumberFormat="1" applyFont="1" applyFill="1" applyBorder="1" applyAlignment="1">
      <alignment horizontal="center" vertical="center" wrapText="1"/>
    </xf>
    <xf numFmtId="1" fontId="3" fillId="18" borderId="19" xfId="0" applyNumberFormat="1" applyFont="1" applyFill="1" applyBorder="1" applyAlignment="1">
      <alignment horizontal="center" vertical="center" wrapText="1"/>
    </xf>
    <xf numFmtId="1" fontId="3" fillId="18" borderId="20" xfId="0" applyNumberFormat="1" applyFont="1" applyFill="1" applyBorder="1" applyAlignment="1">
      <alignment horizontal="center" vertical="center" wrapText="1"/>
    </xf>
    <xf numFmtId="1" fontId="3" fillId="16" borderId="18" xfId="0" applyNumberFormat="1" applyFont="1" applyFill="1" applyBorder="1" applyAlignment="1">
      <alignment horizontal="center" vertical="center" wrapText="1"/>
    </xf>
    <xf numFmtId="1" fontId="3" fillId="16" borderId="19" xfId="0" applyNumberFormat="1" applyFont="1" applyFill="1" applyBorder="1" applyAlignment="1">
      <alignment horizontal="center" vertical="center" wrapText="1"/>
    </xf>
    <xf numFmtId="1" fontId="3" fillId="16" borderId="20" xfId="0" applyNumberFormat="1" applyFont="1" applyFill="1" applyBorder="1" applyAlignment="1">
      <alignment horizontal="center" vertical="center" wrapText="1"/>
    </xf>
    <xf numFmtId="1" fontId="3" fillId="19" borderId="18" xfId="0" applyNumberFormat="1" applyFont="1" applyFill="1" applyBorder="1" applyAlignment="1">
      <alignment horizontal="center" vertical="center" wrapText="1"/>
    </xf>
    <xf numFmtId="1" fontId="3" fillId="19" borderId="19" xfId="0" applyNumberFormat="1" applyFont="1" applyFill="1" applyBorder="1" applyAlignment="1">
      <alignment horizontal="center" vertical="center" wrapText="1"/>
    </xf>
    <xf numFmtId="1" fontId="3" fillId="19" borderId="20" xfId="0" applyNumberFormat="1" applyFont="1" applyFill="1" applyBorder="1" applyAlignment="1">
      <alignment horizontal="center" vertical="center" wrapText="1"/>
    </xf>
    <xf numFmtId="1" fontId="3" fillId="20" borderId="18" xfId="0" applyNumberFormat="1" applyFont="1" applyFill="1" applyBorder="1" applyAlignment="1">
      <alignment horizontal="center" vertical="center" wrapText="1"/>
    </xf>
    <xf numFmtId="1" fontId="3" fillId="20" borderId="19" xfId="0" applyNumberFormat="1" applyFont="1" applyFill="1" applyBorder="1" applyAlignment="1">
      <alignment horizontal="center" vertical="center" wrapText="1"/>
    </xf>
    <xf numFmtId="1" fontId="3" fillId="20" borderId="20" xfId="0" applyNumberFormat="1" applyFont="1" applyFill="1" applyBorder="1" applyAlignment="1">
      <alignment horizontal="center" vertical="center" wrapText="1"/>
    </xf>
    <xf numFmtId="1" fontId="0" fillId="17" borderId="20" xfId="0" applyNumberFormat="1" applyFill="1" applyBorder="1" applyAlignment="1">
      <alignment horizontal="center" vertical="center"/>
    </xf>
    <xf numFmtId="0" fontId="19" fillId="4" borderId="19" xfId="0" applyNumberFormat="1" applyFont="1" applyFill="1" applyBorder="1" applyAlignment="1">
      <alignment horizontal="center" vertical="center" wrapText="1"/>
    </xf>
    <xf numFmtId="1" fontId="12" fillId="21" borderId="18" xfId="0" applyNumberFormat="1" applyFont="1" applyFill="1" applyBorder="1" applyAlignment="1" applyProtection="1">
      <alignment horizontal="center" vertical="center" wrapText="1"/>
    </xf>
    <xf numFmtId="1" fontId="21" fillId="22" borderId="18" xfId="0" applyNumberFormat="1" applyFont="1" applyFill="1" applyBorder="1" applyAlignment="1" applyProtection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1" fontId="30" fillId="23" borderId="26" xfId="0" applyNumberFormat="1" applyFont="1" applyFill="1" applyBorder="1" applyAlignment="1">
      <alignment horizontal="center" vertical="center" wrapText="1"/>
    </xf>
    <xf numFmtId="1" fontId="30" fillId="23" borderId="6" xfId="0" applyNumberFormat="1" applyFont="1" applyFill="1" applyBorder="1" applyAlignment="1">
      <alignment horizontal="center" vertical="center" wrapText="1"/>
    </xf>
    <xf numFmtId="1" fontId="30" fillId="23" borderId="10" xfId="0" applyNumberFormat="1" applyFont="1" applyFill="1" applyBorder="1" applyAlignment="1">
      <alignment horizontal="center" vertical="center" wrapText="1"/>
    </xf>
    <xf numFmtId="1" fontId="30" fillId="24" borderId="3" xfId="0" applyNumberFormat="1" applyFont="1" applyFill="1" applyBorder="1" applyAlignment="1">
      <alignment horizontal="center" vertical="center" wrapText="1"/>
    </xf>
    <xf numFmtId="1" fontId="30" fillId="24" borderId="18" xfId="0" applyNumberFormat="1" applyFont="1" applyFill="1" applyBorder="1" applyAlignment="1">
      <alignment horizontal="center" vertical="center" wrapText="1"/>
    </xf>
    <xf numFmtId="1" fontId="30" fillId="24" borderId="36" xfId="0" applyNumberFormat="1" applyFont="1" applyFill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9" fillId="0" borderId="26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0" fillId="4" borderId="28" xfId="0" applyFill="1" applyBorder="1" applyAlignment="1">
      <alignment horizontal="center" vertical="center" wrapText="1"/>
    </xf>
    <xf numFmtId="0" fontId="0" fillId="4" borderId="17" xfId="0" applyFill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2" fontId="12" fillId="0" borderId="28" xfId="0" applyNumberFormat="1" applyFont="1" applyFill="1" applyBorder="1" applyAlignment="1">
      <alignment horizontal="center" vertical="center" wrapText="1"/>
    </xf>
    <xf numFmtId="2" fontId="12" fillId="0" borderId="17" xfId="0" applyNumberFormat="1" applyFont="1" applyFill="1" applyBorder="1" applyAlignment="1">
      <alignment horizontal="center" vertical="center" wrapText="1"/>
    </xf>
    <xf numFmtId="2" fontId="12" fillId="0" borderId="20" xfId="0" applyNumberFormat="1" applyFont="1" applyFill="1" applyBorder="1" applyAlignment="1">
      <alignment horizontal="center" vertical="center" wrapText="1"/>
    </xf>
    <xf numFmtId="2" fontId="12" fillId="0" borderId="19" xfId="0" applyNumberFormat="1" applyFont="1" applyFill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 vertical="center"/>
    </xf>
    <xf numFmtId="0" fontId="7" fillId="2" borderId="13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 wrapText="1"/>
    </xf>
    <xf numFmtId="0" fontId="0" fillId="4" borderId="18" xfId="0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 wrapText="1"/>
    </xf>
    <xf numFmtId="0" fontId="12" fillId="0" borderId="38" xfId="0" applyFont="1" applyBorder="1" applyAlignment="1">
      <alignment horizontal="center" vertical="center" wrapText="1"/>
    </xf>
    <xf numFmtId="0" fontId="12" fillId="0" borderId="39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2" fontId="12" fillId="0" borderId="33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2" fontId="12" fillId="0" borderId="18" xfId="0" applyNumberFormat="1" applyFont="1" applyFill="1" applyBorder="1" applyAlignment="1">
      <alignment horizontal="center" vertical="center" wrapText="1"/>
    </xf>
    <xf numFmtId="2" fontId="12" fillId="0" borderId="36" xfId="0" applyNumberFormat="1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2" fontId="12" fillId="0" borderId="3" xfId="0" applyNumberFormat="1" applyFont="1" applyFill="1" applyBorder="1" applyAlignment="1">
      <alignment horizontal="center" vertical="center" wrapText="1"/>
    </xf>
    <xf numFmtId="0" fontId="0" fillId="4" borderId="33" xfId="0" applyFill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 wrapText="1"/>
    </xf>
    <xf numFmtId="0" fontId="0" fillId="4" borderId="39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11" fillId="4" borderId="28" xfId="0" applyFont="1" applyFill="1" applyBorder="1" applyAlignment="1">
      <alignment horizontal="center" vertical="center"/>
    </xf>
    <xf numFmtId="0" fontId="11" fillId="4" borderId="17" xfId="0" applyFont="1" applyFill="1" applyBorder="1" applyAlignment="1">
      <alignment horizontal="center" vertical="center"/>
    </xf>
    <xf numFmtId="0" fontId="11" fillId="4" borderId="33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0" fillId="4" borderId="42" xfId="0" applyFill="1" applyBorder="1" applyAlignment="1">
      <alignment horizontal="center" vertical="center" wrapText="1"/>
    </xf>
    <xf numFmtId="0" fontId="0" fillId="4" borderId="35" xfId="0" applyFill="1" applyBorder="1" applyAlignment="1">
      <alignment horizontal="center" vertical="center" wrapText="1"/>
    </xf>
    <xf numFmtId="0" fontId="11" fillId="4" borderId="2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0" borderId="19" xfId="0" applyFont="1" applyBorder="1" applyAlignment="1">
      <alignment horizontal="center" vertical="center" wrapText="1"/>
    </xf>
    <xf numFmtId="0" fontId="8" fillId="2" borderId="29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1" fontId="12" fillId="10" borderId="28" xfId="0" applyNumberFormat="1" applyFont="1" applyFill="1" applyBorder="1" applyAlignment="1">
      <alignment horizontal="center" vertical="center" wrapText="1"/>
    </xf>
    <xf numFmtId="1" fontId="12" fillId="10" borderId="20" xfId="0" applyNumberFormat="1" applyFont="1" applyFill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36" xfId="0" applyFont="1" applyFill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 wrapText="1"/>
    </xf>
    <xf numFmtId="0" fontId="17" fillId="0" borderId="35" xfId="0" applyFont="1" applyBorder="1" applyAlignment="1">
      <alignment horizontal="center" vertical="center" wrapText="1"/>
    </xf>
    <xf numFmtId="0" fontId="12" fillId="0" borderId="28" xfId="0" applyFont="1" applyFill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2" fontId="12" fillId="4" borderId="20" xfId="0" applyNumberFormat="1" applyFont="1" applyFill="1" applyBorder="1" applyAlignment="1">
      <alignment horizontal="center" vertical="center" wrapText="1"/>
    </xf>
    <xf numFmtId="2" fontId="12" fillId="4" borderId="18" xfId="0" applyNumberFormat="1" applyFont="1" applyFill="1" applyBorder="1" applyAlignment="1">
      <alignment horizontal="center" vertical="center" wrapText="1"/>
    </xf>
    <xf numFmtId="2" fontId="12" fillId="4" borderId="36" xfId="0" applyNumberFormat="1" applyFont="1" applyFill="1" applyBorder="1" applyAlignment="1">
      <alignment horizontal="center" vertical="center" wrapText="1"/>
    </xf>
    <xf numFmtId="2" fontId="12" fillId="4" borderId="17" xfId="0" applyNumberFormat="1" applyFont="1" applyFill="1" applyBorder="1" applyAlignment="1">
      <alignment horizontal="center" vertical="center" wrapText="1"/>
    </xf>
    <xf numFmtId="2" fontId="12" fillId="4" borderId="19" xfId="0" applyNumberFormat="1" applyFont="1" applyFill="1" applyBorder="1" applyAlignment="1">
      <alignment horizontal="center" vertical="center" wrapText="1"/>
    </xf>
    <xf numFmtId="2" fontId="12" fillId="4" borderId="33" xfId="0" applyNumberFormat="1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2" fontId="14" fillId="0" borderId="19" xfId="0" applyNumberFormat="1" applyFont="1" applyFill="1" applyBorder="1" applyAlignment="1">
      <alignment horizontal="center" vertical="center" wrapText="1"/>
    </xf>
    <xf numFmtId="2" fontId="14" fillId="0" borderId="20" xfId="0" applyNumberFormat="1" applyFont="1" applyFill="1" applyBorder="1" applyAlignment="1">
      <alignment horizontal="center" vertical="center" wrapText="1"/>
    </xf>
    <xf numFmtId="2" fontId="14" fillId="0" borderId="33" xfId="0" applyNumberFormat="1" applyFont="1" applyFill="1" applyBorder="1" applyAlignment="1">
      <alignment horizontal="center" vertical="center" wrapText="1"/>
    </xf>
    <xf numFmtId="2" fontId="14" fillId="0" borderId="28" xfId="0" applyNumberFormat="1" applyFont="1" applyFill="1" applyBorder="1" applyAlignment="1">
      <alignment horizontal="center" vertical="center" wrapText="1"/>
    </xf>
    <xf numFmtId="2" fontId="14" fillId="0" borderId="17" xfId="0" applyNumberFormat="1" applyFont="1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0" fillId="0" borderId="42" xfId="0" applyFill="1" applyBorder="1" applyAlignment="1">
      <alignment horizontal="center" vertical="center" wrapText="1"/>
    </xf>
    <xf numFmtId="0" fontId="0" fillId="0" borderId="35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1" fontId="14" fillId="5" borderId="28" xfId="1" applyNumberFormat="1" applyFont="1" applyFill="1" applyBorder="1" applyAlignment="1">
      <alignment horizontal="center" vertical="center" wrapText="1"/>
    </xf>
    <xf numFmtId="1" fontId="14" fillId="5" borderId="20" xfId="1" applyNumberFormat="1" applyFont="1" applyFill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26" fillId="14" borderId="0" xfId="0" applyFont="1" applyFill="1" applyAlignment="1">
      <alignment horizontal="center"/>
    </xf>
    <xf numFmtId="0" fontId="26" fillId="14" borderId="18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38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8BA7FF"/>
      <color rgb="FFB17ED8"/>
      <color rgb="FF7ED4A9"/>
      <color rgb="FFFFE38B"/>
      <color rgb="FF01FE73"/>
      <color rgb="FF01FF74"/>
      <color rgb="FF00FE73"/>
      <color rgb="FFFFCCCC"/>
      <color rgb="FFFFCCFF"/>
      <color rgb="FFFFD1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BORDAMOS!$I$19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F7D-444F-A8A8-E33E849B2F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F7D-444F-A8A8-E33E849B2F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F7D-444F-A8A8-E33E849B2F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BORDAMOS!$BF$13:$BH$13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BORDAMOS!$BF$19:$BH$19</c:f>
              <c:numCache>
                <c:formatCode>0</c:formatCode>
                <c:ptCount val="3"/>
                <c:pt idx="0">
                  <c:v>48.333333333333336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F7D-444F-A8A8-E33E849B2F7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DISCAPACIDAD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F4-47DD-9FE0-FFBB1CAC79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F4-47DD-9FE0-FFBB1CAC79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(CENDIS!$BF$13,CENDIS!$BG$13)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CENDIS!$BF$22:$BG$22</c:f>
              <c:numCache>
                <c:formatCode>0</c:formatCode>
                <c:ptCount val="2"/>
                <c:pt idx="0">
                  <c:v>1.25</c:v>
                </c:pt>
                <c:pt idx="1">
                  <c:v>2.25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3F4-47DD-9FE0-FFBB1CAC791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20-463D-AAEE-58687BC978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20-463D-AAEE-58687BC978E5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(JURÍDICO!$BI$13,JURÍDICO!$I$53)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JURÍDICO'!$C$324:$C$325</c:f>
              <c:numCache>
                <c:formatCode>General</c:formatCode>
                <c:ptCount val="2"/>
                <c:pt idx="0" formatCode="0">
                  <c:v>334.66666666666663</c:v>
                </c:pt>
                <c:pt idx="1">
                  <c:v>0.33333333333333331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320-463D-AAEE-58687BC978E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JURÍDICO!$I$52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F3-471C-82BF-B8B5148BA7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F3-471C-82BF-B8B5148BA7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JURÍDICO!$BF$52:$BG$52</c:f>
              <c:numCache>
                <c:formatCode>0</c:formatCode>
                <c:ptCount val="2"/>
                <c:pt idx="0">
                  <c:v>1.5833333333333333</c:v>
                </c:pt>
                <c:pt idx="1">
                  <c:v>1.0833333333333333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9F3-471C-82BF-B8B5148BA73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JURÍDICO!$I$53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1D-4DA9-A82A-E0021F01EC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1D-4DA9-A82A-E0021F01EC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JURÍDICO!$BF$53:$BG$53</c:f>
              <c:numCache>
                <c:formatCode>0</c:formatCode>
                <c:ptCount val="2"/>
                <c:pt idx="0">
                  <c:v>8.3333333333333329E-2</c:v>
                </c:pt>
                <c:pt idx="1">
                  <c:v>0.25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11D-4DA9-A82A-E0021F01EC2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NUTRICIÓN!$I$19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61-44B4-ACE8-C77E6DC2E4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61-44B4-ACE8-C77E6DC2E4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61-44B4-ACE8-C77E6DC2E4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NUTRICIÓN!$BF$19:$BH$19</c:f>
              <c:numCache>
                <c:formatCode>0</c:formatCode>
                <c:ptCount val="3"/>
                <c:pt idx="0">
                  <c:v>112.33333333333334</c:v>
                </c:pt>
                <c:pt idx="1">
                  <c:v>33.340909090909093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661-44B4-ACE8-C77E6DC2E49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NUTRICIÓN!$BF$14:$BF$18</c:f>
              <c:numCache>
                <c:formatCode>0</c:formatCode>
                <c:ptCount val="5"/>
                <c:pt idx="0">
                  <c:v>1.25</c:v>
                </c:pt>
                <c:pt idx="1">
                  <c:v>0.41666666666666669</c:v>
                </c:pt>
                <c:pt idx="2">
                  <c:v>19.083333333333332</c:v>
                </c:pt>
                <c:pt idx="3">
                  <c:v>78.166666666666671</c:v>
                </c:pt>
                <c:pt idx="4">
                  <c:v>13.416666666666666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7B-4A5D-B2D8-CF1DD41A375E}"/>
            </c:ext>
          </c:extLst>
        </c:ser>
        <c:ser>
          <c:idx val="1"/>
          <c:order val="1"/>
          <c:tx>
            <c:strRef>
              <c:f>NUTRICIÓN!$BG$13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NUTRICIÓN!$BG$14:$BG$18</c:f>
              <c:numCache>
                <c:formatCode>0</c:formatCode>
                <c:ptCount val="5"/>
                <c:pt idx="0">
                  <c:v>2.25</c:v>
                </c:pt>
                <c:pt idx="1">
                  <c:v>4.0909090909090908</c:v>
                </c:pt>
                <c:pt idx="2">
                  <c:v>8.5833333333333339</c:v>
                </c:pt>
                <c:pt idx="3">
                  <c:v>14.25</c:v>
                </c:pt>
                <c:pt idx="4">
                  <c:v>4.166666666666667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E7B-4A5D-B2D8-CF1DD41A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2441952"/>
        <c:axId val="402446656"/>
      </c:barChart>
      <c:catAx>
        <c:axId val="40244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2446656"/>
        <c:crosses val="autoZero"/>
        <c:auto val="1"/>
        <c:lblAlgn val="ctr"/>
        <c:lblOffset val="100"/>
        <c:noMultiLvlLbl val="0"/>
      </c:catAx>
      <c:valAx>
        <c:axId val="40244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244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3F-4DB5-8ADF-2CE92AEE6B7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3F-4DB5-8ADF-2CE92AEE6B7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3F-4DB5-8ADF-2CE92AEE6B7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3F-4DB5-8ADF-2CE92AEE6B7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23F-4DB5-8ADF-2CE92AEE6B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NUTRICIÓN!$BF$14:$BF$18</c:f>
              <c:numCache>
                <c:formatCode>0</c:formatCode>
                <c:ptCount val="5"/>
                <c:pt idx="0">
                  <c:v>1.25</c:v>
                </c:pt>
                <c:pt idx="1">
                  <c:v>0.41666666666666669</c:v>
                </c:pt>
                <c:pt idx="2">
                  <c:v>19.083333333333332</c:v>
                </c:pt>
                <c:pt idx="3">
                  <c:v>78.166666666666671</c:v>
                </c:pt>
                <c:pt idx="4">
                  <c:v>13.416666666666666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23F-4DB5-8ADF-2CE92AEE6B7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318-46E4-AFFD-1ADDB0350A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318-46E4-AFFD-1ADDB0350A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318-46E4-AFFD-1ADDB0350A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318-46E4-AFFD-1ADDB0350AA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318-46E4-AFFD-1ADDB0350A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NUTRICIÓN!$I$14:$I$19</c:f>
              <c:strCache>
                <c:ptCount val="6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  <c:pt idx="5">
                  <c:v>TOTAL PERSONAS ATENDIDAS</c:v>
                </c:pt>
              </c:strCache>
            </c:strRef>
          </c:cat>
          <c:val>
            <c:numRef>
              <c:f>NUTRICIÓN!$BG$14:$BG$18</c:f>
              <c:numCache>
                <c:formatCode>0</c:formatCode>
                <c:ptCount val="5"/>
                <c:pt idx="0">
                  <c:v>2.25</c:v>
                </c:pt>
                <c:pt idx="1">
                  <c:v>4.0909090909090908</c:v>
                </c:pt>
                <c:pt idx="2">
                  <c:v>8.5833333333333339</c:v>
                </c:pt>
                <c:pt idx="3">
                  <c:v>14.25</c:v>
                </c:pt>
                <c:pt idx="4">
                  <c:v>4.166666666666667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318-46E4-AFFD-1ADDB0350AA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NUTRICIÓN!$I$20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NUTRICIÓN!$BF$20:$BG$20</c:f>
              <c:numCache>
                <c:formatCode>0</c:formatCode>
                <c:ptCount val="2"/>
                <c:pt idx="0">
                  <c:v>97.5</c:v>
                </c:pt>
                <c:pt idx="1">
                  <c:v>27.416666666666668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CA-478A-8E43-8A5BB1074655}"/>
            </c:ext>
          </c:extLst>
        </c:ser>
        <c:ser>
          <c:idx val="1"/>
          <c:order val="1"/>
          <c:tx>
            <c:strRef>
              <c:f>NUTRICIÓN!$I$21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NUTRICIÓN!$BF$21:$BG$21</c:f>
              <c:numCache>
                <c:formatCode>0</c:formatCode>
                <c:ptCount val="2"/>
                <c:pt idx="0">
                  <c:v>19.583333333333332</c:v>
                </c:pt>
                <c:pt idx="1">
                  <c:v>4.583333333333333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CA-478A-8E43-8A5BB1074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2440384"/>
        <c:axId val="402442344"/>
      </c:barChart>
      <c:catAx>
        <c:axId val="4024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2442344"/>
        <c:crosses val="autoZero"/>
        <c:auto val="1"/>
        <c:lblAlgn val="ctr"/>
        <c:lblOffset val="100"/>
        <c:noMultiLvlLbl val="0"/>
      </c:catAx>
      <c:valAx>
        <c:axId val="4024423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244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09-47AE-BDDB-BE509BC46D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09-47AE-BDDB-BE509BC46D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(NUTRICIÓN!$BI$13,NUTRICIÓN!$I$22)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NUTRICIÓN'!$J$40:$J$41</c:f>
              <c:numCache>
                <c:formatCode>General</c:formatCode>
                <c:ptCount val="2"/>
                <c:pt idx="0" formatCode="0">
                  <c:v>133.92424242424244</c:v>
                </c:pt>
                <c:pt idx="1">
                  <c:v>11.75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609-47AE-BDDB-BE509BC46D2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92-46D3-A006-AD74B059D3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92-46D3-A006-AD74B059D3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(NUTRICIÓN!$BI$13,NUTRICIÓN!$I$23)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NUTRICIÓN'!$C$56:$C$57</c:f>
              <c:numCache>
                <c:formatCode>General</c:formatCode>
                <c:ptCount val="2"/>
                <c:pt idx="0" formatCode="0">
                  <c:v>134.34090909090909</c:v>
                </c:pt>
                <c:pt idx="1">
                  <c:v>11.333333333333334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692-46D3-A006-AD74B059D3D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PUEBLOS ORIGINARIOS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21-4A41-BBE9-7DC65206B6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21-4A41-BBE9-7DC65206B6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(CENDIS!$BF$13,CENDIS!$BG$13)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CENDIS!$BF$23:$BG$23</c:f>
              <c:numCache>
                <c:formatCode>0</c:formatCode>
                <c:ptCount val="2"/>
                <c:pt idx="0">
                  <c:v>0.5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221-4A41-BBE9-7DC65206B6C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NUTRICIÓN!$I$22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93-4EBA-B197-F21E6E3FC6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93-4EBA-B197-F21E6E3FC6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NUTRICIÓN!$BF$22:$BG$22</c:f>
              <c:numCache>
                <c:formatCode>0</c:formatCode>
                <c:ptCount val="2"/>
                <c:pt idx="0">
                  <c:v>5.75</c:v>
                </c:pt>
                <c:pt idx="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D93-4EBA-B197-F21E6E3FC6F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NUTRICIÓN!$I$23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4E7-4876-B9E8-924D921C20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4E7-4876-B9E8-924D921C20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NUTRICIÓN!$BF$23:$BG$23</c:f>
              <c:numCache>
                <c:formatCode>0</c:formatCode>
                <c:ptCount val="2"/>
                <c:pt idx="0">
                  <c:v>8.5833333333333339</c:v>
                </c:pt>
                <c:pt idx="1">
                  <c:v>2.75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4E7-4876-B9E8-924D921C20C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NUTRICIÓN!$I$29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C9-4FE8-A3EB-958BD596F3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C9-4FE8-A3EB-958BD596F3D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C9-4FE8-A3EB-958BD596F3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NUTRICIÓN!$BF$29:$BH$29</c:f>
              <c:numCache>
                <c:formatCode>0</c:formatCode>
                <c:ptCount val="3"/>
                <c:pt idx="0">
                  <c:v>2353</c:v>
                </c:pt>
                <c:pt idx="1">
                  <c:v>2130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FC9-4FE8-A3EB-958BD596F3D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NUTRICIÓN!$I$24:$I$29</c:f>
              <c:strCache>
                <c:ptCount val="6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  <c:pt idx="5">
                  <c:v>TOTAL PERSONAS ATENDIDAS</c:v>
                </c:pt>
              </c:strCache>
            </c:strRef>
          </c:cat>
          <c:val>
            <c:numRef>
              <c:f>NUTRICIÓN!$BF$24:$BF$28</c:f>
              <c:numCache>
                <c:formatCode>0</c:formatCode>
                <c:ptCount val="5"/>
                <c:pt idx="0">
                  <c:v>9</c:v>
                </c:pt>
                <c:pt idx="1">
                  <c:v>0</c:v>
                </c:pt>
                <c:pt idx="2">
                  <c:v>1106</c:v>
                </c:pt>
                <c:pt idx="3">
                  <c:v>1017</c:v>
                </c:pt>
                <c:pt idx="4">
                  <c:v>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AB-4CF3-8B0F-0BBA7A2FB559}"/>
            </c:ext>
          </c:extLst>
        </c:ser>
        <c:ser>
          <c:idx val="1"/>
          <c:order val="1"/>
          <c:tx>
            <c:strRef>
              <c:f>NUTRICIÓN!$BG$13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NUTRICIÓN!$I$24:$I$29</c:f>
              <c:strCache>
                <c:ptCount val="6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  <c:pt idx="5">
                  <c:v>TOTAL PERSONAS ATENDIDAS</c:v>
                </c:pt>
              </c:strCache>
            </c:strRef>
          </c:cat>
          <c:val>
            <c:numRef>
              <c:f>NUTRICIÓN!$BG$24:$BG$28</c:f>
              <c:numCache>
                <c:formatCode>0</c:formatCode>
                <c:ptCount val="5"/>
                <c:pt idx="0">
                  <c:v>3</c:v>
                </c:pt>
                <c:pt idx="1">
                  <c:v>0</c:v>
                </c:pt>
                <c:pt idx="2">
                  <c:v>958</c:v>
                </c:pt>
                <c:pt idx="3">
                  <c:v>1006</c:v>
                </c:pt>
                <c:pt idx="4">
                  <c:v>163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AB-4CF3-8B0F-0BBA7A2FB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3369080"/>
        <c:axId val="403371824"/>
      </c:barChart>
      <c:catAx>
        <c:axId val="403369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3371824"/>
        <c:crosses val="autoZero"/>
        <c:auto val="1"/>
        <c:lblAlgn val="ctr"/>
        <c:lblOffset val="100"/>
        <c:noMultiLvlLbl val="0"/>
      </c:catAx>
      <c:valAx>
        <c:axId val="40337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3369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5A7-4FC5-ACDB-91E95FEC7D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5A7-4FC5-ACDB-91E95FEC7D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5A7-4FC5-ACDB-91E95FEC7D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5A7-4FC5-ACDB-91E95FEC7DF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5A7-4FC5-ACDB-91E95FEC7D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NUTRICIÓN!$BF$24:$BF$28</c:f>
              <c:numCache>
                <c:formatCode>0</c:formatCode>
                <c:ptCount val="5"/>
                <c:pt idx="0">
                  <c:v>9</c:v>
                </c:pt>
                <c:pt idx="1">
                  <c:v>0</c:v>
                </c:pt>
                <c:pt idx="2">
                  <c:v>1106</c:v>
                </c:pt>
                <c:pt idx="3">
                  <c:v>1017</c:v>
                </c:pt>
                <c:pt idx="4">
                  <c:v>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5A7-4FC5-ACDB-91E95FEC7DF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91-40A2-BB1F-2D0056E2A9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91-40A2-BB1F-2D0056E2A9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91-40A2-BB1F-2D0056E2A9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91-40A2-BB1F-2D0056E2A96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591-40A2-BB1F-2D0056E2A9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NUTRICIÓN!$BG$24:$BG$28</c:f>
              <c:numCache>
                <c:formatCode>0</c:formatCode>
                <c:ptCount val="5"/>
                <c:pt idx="0">
                  <c:v>3</c:v>
                </c:pt>
                <c:pt idx="1">
                  <c:v>0</c:v>
                </c:pt>
                <c:pt idx="2">
                  <c:v>958</c:v>
                </c:pt>
                <c:pt idx="3">
                  <c:v>1006</c:v>
                </c:pt>
                <c:pt idx="4">
                  <c:v>163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591-40A2-BB1F-2D0056E2A96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NUTRICIÓN!$I$30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NUTRICIÓN!$BF$30:$BG$30</c:f>
              <c:numCache>
                <c:formatCode>0</c:formatCode>
                <c:ptCount val="2"/>
                <c:pt idx="0">
                  <c:v>1917</c:v>
                </c:pt>
                <c:pt idx="1">
                  <c:v>1732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3B-47CD-81A8-2B37EE56C42B}"/>
            </c:ext>
          </c:extLst>
        </c:ser>
        <c:ser>
          <c:idx val="1"/>
          <c:order val="1"/>
          <c:tx>
            <c:strRef>
              <c:f>NUTRICIÓN!$I$31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NUTRICIÓN!$BF$31:$BG$31</c:f>
              <c:numCache>
                <c:formatCode>0</c:formatCode>
                <c:ptCount val="2"/>
                <c:pt idx="0">
                  <c:v>418</c:v>
                </c:pt>
                <c:pt idx="1">
                  <c:v>373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63B-47CD-81A8-2B37EE56C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3371040"/>
        <c:axId val="404583880"/>
      </c:barChart>
      <c:catAx>
        <c:axId val="40337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4583880"/>
        <c:crosses val="autoZero"/>
        <c:auto val="1"/>
        <c:lblAlgn val="ctr"/>
        <c:lblOffset val="100"/>
        <c:noMultiLvlLbl val="0"/>
      </c:catAx>
      <c:valAx>
        <c:axId val="4045838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3371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B6-41ED-AA65-E5382A16B05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B6-41ED-AA65-E5382A16B05E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(NUTRICIÓN!$BI$13,NUTRICIÓN!$I$32)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NUTRICIÓN'!$J$129:$J$130</c:f>
              <c:numCache>
                <c:formatCode>0</c:formatCode>
                <c:ptCount val="2"/>
                <c:pt idx="0">
                  <c:v>4455</c:v>
                </c:pt>
                <c:pt idx="1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8B6-41ED-AA65-E5382A16B05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07-442D-B16A-12D44066AA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07-442D-B16A-12D44066AA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(NUTRICIÓN!$BI$13,NUTRICIÓN!$I$33)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NUTRICIÓN'!$C$146:$C$147</c:f>
              <c:numCache>
                <c:formatCode>0</c:formatCode>
                <c:ptCount val="2"/>
                <c:pt idx="0">
                  <c:v>3142</c:v>
                </c:pt>
                <c:pt idx="1">
                  <c:v>1341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407-442D-B16A-12D44066AA2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NUTRICIÓN!$I$32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F1-402E-93E7-C106605692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F1-402E-93E7-C106605692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NUTRICIÓN!$BF$32:$BG$32</c:f>
              <c:numCache>
                <c:formatCode>0</c:formatCode>
                <c:ptCount val="2"/>
                <c:pt idx="0">
                  <c:v>15</c:v>
                </c:pt>
                <c:pt idx="1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6F1-402E-93E7-C1066056929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CENDIS!$I$29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45-428D-844E-3477499992F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45-428D-844E-3477499992F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45-428D-844E-3477499992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CENDIS!$BF$13:$BH$13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CENDIS!$BF$29:$BH$29</c:f>
              <c:numCache>
                <c:formatCode>0</c:formatCode>
                <c:ptCount val="3"/>
                <c:pt idx="0">
                  <c:v>186</c:v>
                </c:pt>
                <c:pt idx="1">
                  <c:v>166.25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745-428D-844E-3477499992F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NUTRICIÓN!$I$33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3D5-415A-974D-420036FF63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3D5-415A-974D-420036FF63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NUTRICIÓN!$BF$33:$BG$33</c:f>
              <c:numCache>
                <c:formatCode>0</c:formatCode>
                <c:ptCount val="2"/>
                <c:pt idx="0">
                  <c:v>755</c:v>
                </c:pt>
                <c:pt idx="1">
                  <c:v>586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3D5-415A-974D-420036FF636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NUTRICIÓN!$BF$34:$BF$38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51.666666666666664</c:v>
                </c:pt>
                <c:pt idx="4">
                  <c:v>1.4444444444444444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79-451F-A206-D579C6337833}"/>
            </c:ext>
          </c:extLst>
        </c:ser>
        <c:ser>
          <c:idx val="1"/>
          <c:order val="1"/>
          <c:tx>
            <c:strRef>
              <c:f>NUTRICIÓN!$BG$13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NUTRICIÓN!$BG$34:$BG$38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0.66666666666666663</c:v>
                </c:pt>
                <c:pt idx="3">
                  <c:v>4.8888888888888893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79-451F-A206-D579C6337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4580744"/>
        <c:axId val="404581136"/>
      </c:barChart>
      <c:catAx>
        <c:axId val="404580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4581136"/>
        <c:crosses val="autoZero"/>
        <c:auto val="1"/>
        <c:lblAlgn val="ctr"/>
        <c:lblOffset val="100"/>
        <c:noMultiLvlLbl val="0"/>
      </c:catAx>
      <c:valAx>
        <c:axId val="40458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4580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NUTRICIÓN!$I$39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23-43B2-8B7B-A50225ED9E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23-43B2-8B7B-A50225ED9E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E23-43B2-8B7B-A50225ED9E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NUTRICIÓN!$BF$39:$BH$39</c:f>
              <c:numCache>
                <c:formatCode>0</c:formatCode>
                <c:ptCount val="3"/>
                <c:pt idx="0">
                  <c:v>59.111111111111107</c:v>
                </c:pt>
                <c:pt idx="1">
                  <c:v>5.5555555555555562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E23-43B2-8B7B-A50225ED9E5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20-4E80-A860-746F2855F3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20-4E80-A860-746F2855F3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20-4E80-A860-746F2855F3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20-4E80-A860-746F2855F3A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20-4E80-A860-746F2855F3A9}"/>
              </c:ext>
            </c:extLst>
          </c:dPt>
          <c:dLbls>
            <c:dLbl>
              <c:idx val="4"/>
              <c:layout>
                <c:manualLayout>
                  <c:x val="-0.42326487314085737"/>
                  <c:y val="9.724044911052784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20-4E80-A860-746F2855F3A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NUTRICIÓN!$BF$34:$BF$38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51.666666666666664</c:v>
                </c:pt>
                <c:pt idx="4">
                  <c:v>1.4444444444444444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420-4E80-A860-746F2855F3A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A6-4215-B372-4C4F93A0783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A6-4215-B372-4C4F93A0783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A6-4215-B372-4C4F93A0783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A6-4215-B372-4C4F93A0783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DA6-4215-B372-4C4F93A07834}"/>
              </c:ext>
            </c:extLst>
          </c:dPt>
          <c:dLbls>
            <c:dLbl>
              <c:idx val="4"/>
              <c:layout>
                <c:manualLayout>
                  <c:x val="-0.42882042869641296"/>
                  <c:y val="9.724044911052784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DA6-4215-B372-4C4F93A0783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NUTRICIÓN!$BG$34:$BG$38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0.66666666666666663</c:v>
                </c:pt>
                <c:pt idx="3">
                  <c:v>4.8888888888888893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DA6-4215-B372-4C4F93A0783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NUTRICIÓN!$I$40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NUTRICIÓN!$BF$40:$BG$40</c:f>
              <c:numCache>
                <c:formatCode>0</c:formatCode>
                <c:ptCount val="2"/>
                <c:pt idx="0">
                  <c:v>45.222222222222221</c:v>
                </c:pt>
                <c:pt idx="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63-4385-91CA-7DE36C0E5E04}"/>
            </c:ext>
          </c:extLst>
        </c:ser>
        <c:ser>
          <c:idx val="1"/>
          <c:order val="1"/>
          <c:tx>
            <c:strRef>
              <c:f>NUTRICIÓN!$I$41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NUTRICIÓN!$BF$41:$BG$41</c:f>
              <c:numCache>
                <c:formatCode>0</c:formatCode>
                <c:ptCount val="2"/>
                <c:pt idx="0">
                  <c:v>13.555555555555555</c:v>
                </c:pt>
                <c:pt idx="1">
                  <c:v>1.8888888888888888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63-4385-91CA-7DE36C0E5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4578392"/>
        <c:axId val="404585056"/>
      </c:barChart>
      <c:catAx>
        <c:axId val="404578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4585056"/>
        <c:crosses val="autoZero"/>
        <c:auto val="1"/>
        <c:lblAlgn val="ctr"/>
        <c:lblOffset val="100"/>
        <c:noMultiLvlLbl val="0"/>
      </c:catAx>
      <c:valAx>
        <c:axId val="404585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4578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BDA-4C67-962E-C7BE334D6D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BDA-4C67-962E-C7BE334D6D5D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(NUTRICIÓN!$BI$13,NUTRICIÓN!$I$42)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NUTRICIÓN'!$J$218:$J$219</c:f>
              <c:numCache>
                <c:formatCode>0</c:formatCode>
                <c:ptCount val="2"/>
                <c:pt idx="0">
                  <c:v>59.180555555555557</c:v>
                </c:pt>
                <c:pt idx="1">
                  <c:v>5.4861111111111107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BDA-4C67-962E-C7BE334D6D5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D69-46C5-84AE-8D26EE1CB3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D69-46C5-84AE-8D26EE1CB35B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(NUTRICIÓN!$BI$13,NUTRICIÓN!$I$43)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NUTRICIÓN'!$C$235:$C$236</c:f>
              <c:numCache>
                <c:formatCode>0</c:formatCode>
                <c:ptCount val="2"/>
                <c:pt idx="0">
                  <c:v>61.222222222222229</c:v>
                </c:pt>
                <c:pt idx="1">
                  <c:v>3.4444444444444446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D69-46C5-84AE-8D26EE1CB35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NUTRICIÓN!$I$42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C6-475C-BF9E-B3DFCD53C5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C6-475C-BF9E-B3DFCD53C5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NUTRICIÓN!$BF$42:$BG$42</c:f>
              <c:numCache>
                <c:formatCode>0</c:formatCode>
                <c:ptCount val="2"/>
                <c:pt idx="0">
                  <c:v>2.1111111111111112</c:v>
                </c:pt>
                <c:pt idx="1">
                  <c:v>3.375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4C6-475C-BF9E-B3DFCD53C5A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NUTRICIÓN!$I$43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BE-4265-A803-4F114F3F9E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BE-4265-A803-4F114F3F9E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NUTRICIÓN!$BF$43:$BG$43</c:f>
              <c:numCache>
                <c:formatCode>0</c:formatCode>
                <c:ptCount val="2"/>
                <c:pt idx="0">
                  <c:v>3.1111111111111112</c:v>
                </c:pt>
                <c:pt idx="1">
                  <c:v>0.33333333333333331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ABE-4265-A803-4F114F3F9E5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CENDIS!$BF$13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CENDIS!$I$25:$I$28</c:f>
              <c:strCache>
                <c:ptCount val="4"/>
                <c:pt idx="0">
                  <c:v>12 A 17 AÑOS</c:v>
                </c:pt>
                <c:pt idx="1">
                  <c:v>18 A 29 AÑOS</c:v>
                </c:pt>
                <c:pt idx="2">
                  <c:v>30 A 59 AÑOS</c:v>
                </c:pt>
                <c:pt idx="3">
                  <c:v>60 AÑOS EN ADELANTE</c:v>
                </c:pt>
              </c:strCache>
            </c:strRef>
          </c:cat>
          <c:val>
            <c:numRef>
              <c:f>CENDIS!$BF$25:$BF$28</c:f>
              <c:numCache>
                <c:formatCode>0</c:formatCode>
                <c:ptCount val="4"/>
                <c:pt idx="0">
                  <c:v>0.91666666666666663</c:v>
                </c:pt>
                <c:pt idx="1">
                  <c:v>77.5</c:v>
                </c:pt>
                <c:pt idx="2">
                  <c:v>106.58333333333333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80-4E0F-92B0-495C209EAA39}"/>
            </c:ext>
          </c:extLst>
        </c:ser>
        <c:ser>
          <c:idx val="1"/>
          <c:order val="1"/>
          <c:tx>
            <c:strRef>
              <c:f>CENDIS!$BG$13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CENDIS!$I$25:$I$28</c:f>
              <c:strCache>
                <c:ptCount val="4"/>
                <c:pt idx="0">
                  <c:v>12 A 17 AÑOS</c:v>
                </c:pt>
                <c:pt idx="1">
                  <c:v>18 A 29 AÑOS</c:v>
                </c:pt>
                <c:pt idx="2">
                  <c:v>30 A 59 AÑOS</c:v>
                </c:pt>
                <c:pt idx="3">
                  <c:v>60 AÑOS EN ADELANTE</c:v>
                </c:pt>
              </c:strCache>
            </c:strRef>
          </c:cat>
          <c:val>
            <c:numRef>
              <c:f>CENDIS!$BG$25:$BG$28</c:f>
              <c:numCache>
                <c:formatCode>0</c:formatCode>
                <c:ptCount val="4"/>
                <c:pt idx="0">
                  <c:v>0</c:v>
                </c:pt>
                <c:pt idx="1">
                  <c:v>48</c:v>
                </c:pt>
                <c:pt idx="2">
                  <c:v>118.25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880-4E0F-92B0-495C209E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3681392"/>
        <c:axId val="393685312"/>
      </c:barChart>
      <c:catAx>
        <c:axId val="39368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3685312"/>
        <c:crosses val="autoZero"/>
        <c:auto val="1"/>
        <c:lblAlgn val="ctr"/>
        <c:lblOffset val="100"/>
        <c:noMultiLvlLbl val="0"/>
      </c:catAx>
      <c:valAx>
        <c:axId val="39368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368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NUTRICIÓN!$I$49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32A-4AC4-B072-D180F0640D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32A-4AC4-B072-D180F0640D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32A-4AC4-B072-D180F0640D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NUTRICIÓN!$BF$49:$BH$49</c:f>
              <c:numCache>
                <c:formatCode>0</c:formatCode>
                <c:ptCount val="3"/>
                <c:pt idx="0">
                  <c:v>2898</c:v>
                </c:pt>
                <c:pt idx="1">
                  <c:v>1653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32A-4AC4-B072-D180F0640D2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NUTRICIÓN!$BF$44:$BF$48</c:f>
              <c:numCache>
                <c:formatCode>General</c:formatCode>
                <c:ptCount val="5"/>
                <c:pt idx="0" formatCode="0">
                  <c:v>942</c:v>
                </c:pt>
                <c:pt idx="1">
                  <c:v>518</c:v>
                </c:pt>
                <c:pt idx="2">
                  <c:v>285</c:v>
                </c:pt>
                <c:pt idx="3">
                  <c:v>1014</c:v>
                </c:pt>
                <c:pt idx="4">
                  <c:v>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CE-4885-A39E-224AB388997B}"/>
            </c:ext>
          </c:extLst>
        </c:ser>
        <c:ser>
          <c:idx val="1"/>
          <c:order val="1"/>
          <c:tx>
            <c:strRef>
              <c:f>NUTRICIÓN!$BG$13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NUTRICIÓN!$BG$44:$BG$48</c:f>
              <c:numCache>
                <c:formatCode>General</c:formatCode>
                <c:ptCount val="5"/>
                <c:pt idx="0" formatCode="0">
                  <c:v>830</c:v>
                </c:pt>
                <c:pt idx="1">
                  <c:v>373</c:v>
                </c:pt>
                <c:pt idx="2">
                  <c:v>129</c:v>
                </c:pt>
                <c:pt idx="3">
                  <c:v>277</c:v>
                </c:pt>
                <c:pt idx="4">
                  <c:v>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CE-4885-A39E-224AB3889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5227144"/>
        <c:axId val="405223616"/>
      </c:barChart>
      <c:catAx>
        <c:axId val="405227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5223616"/>
        <c:crosses val="autoZero"/>
        <c:auto val="1"/>
        <c:lblAlgn val="ctr"/>
        <c:lblOffset val="100"/>
        <c:noMultiLvlLbl val="0"/>
      </c:catAx>
      <c:valAx>
        <c:axId val="40522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5227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7DE-4661-A266-BC2D3146BA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7DE-4661-A266-BC2D3146BA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7DE-4661-A266-BC2D3146BA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7DE-4661-A266-BC2D3146BA6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7DE-4661-A266-BC2D3146BA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NUTRICIÓN!$BF$44:$BF$48</c:f>
              <c:numCache>
                <c:formatCode>General</c:formatCode>
                <c:ptCount val="5"/>
                <c:pt idx="0" formatCode="0">
                  <c:v>942</c:v>
                </c:pt>
                <c:pt idx="1">
                  <c:v>518</c:v>
                </c:pt>
                <c:pt idx="2">
                  <c:v>285</c:v>
                </c:pt>
                <c:pt idx="3">
                  <c:v>1014</c:v>
                </c:pt>
                <c:pt idx="4">
                  <c:v>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7DE-4661-A266-BC2D3146BA6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14-417F-91E6-788940DFE2F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14-417F-91E6-788940DFE2F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14-417F-91E6-788940DFE2F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14-417F-91E6-788940DFE2F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D14-417F-91E6-788940DFE2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NUTRICIÓN!$BG$44:$BG$48</c:f>
              <c:numCache>
                <c:formatCode>General</c:formatCode>
                <c:ptCount val="5"/>
                <c:pt idx="0" formatCode="0">
                  <c:v>830</c:v>
                </c:pt>
                <c:pt idx="1">
                  <c:v>373</c:v>
                </c:pt>
                <c:pt idx="2">
                  <c:v>129</c:v>
                </c:pt>
                <c:pt idx="3">
                  <c:v>277</c:v>
                </c:pt>
                <c:pt idx="4">
                  <c:v>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D14-417F-91E6-788940DFE2F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NUTRICIÓN!$I$50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NUTRICIÓN!$BF$50:$BG$50</c:f>
              <c:numCache>
                <c:formatCode>General</c:formatCode>
                <c:ptCount val="2"/>
                <c:pt idx="0">
                  <c:v>1395</c:v>
                </c:pt>
                <c:pt idx="1">
                  <c:v>579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25-4F76-AA32-4DAE75DAFC0C}"/>
            </c:ext>
          </c:extLst>
        </c:ser>
        <c:ser>
          <c:idx val="1"/>
          <c:order val="1"/>
          <c:tx>
            <c:strRef>
              <c:f>NUTRICIÓN!$I$51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NUTRICIÓN!$BF$51:$BG$51</c:f>
              <c:numCache>
                <c:formatCode>General</c:formatCode>
                <c:ptCount val="2"/>
                <c:pt idx="0">
                  <c:v>210</c:v>
                </c:pt>
                <c:pt idx="1">
                  <c:v>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F25-4F76-AA32-4DAE75DAF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5220088"/>
        <c:axId val="405227536"/>
      </c:barChart>
      <c:catAx>
        <c:axId val="405220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5227536"/>
        <c:crosses val="autoZero"/>
        <c:auto val="1"/>
        <c:lblAlgn val="ctr"/>
        <c:lblOffset val="100"/>
        <c:noMultiLvlLbl val="0"/>
      </c:catAx>
      <c:valAx>
        <c:axId val="40522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5220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9D9-4E00-925B-220933AF64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9D9-4E00-925B-220933AF64BB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(NUTRICIÓN!$BI$13,NUTRICIÓN!$I$52)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NUTRICIÓN'!$J$308:$J$309</c:f>
              <c:numCache>
                <c:formatCode>General</c:formatCode>
                <c:ptCount val="2"/>
                <c:pt idx="0" formatCode="0">
                  <c:v>4509</c:v>
                </c:pt>
                <c:pt idx="1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9D9-4E00-925B-220933AF64B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7CC-46F1-88A0-2B003E380C4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7CC-46F1-88A0-2B003E380C45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(NUTRICIÓN!$BI$13,NUTRICIÓN!$I$53)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NUTRICIÓN'!$C$324:$C$325</c:f>
              <c:numCache>
                <c:formatCode>General</c:formatCode>
                <c:ptCount val="2"/>
                <c:pt idx="0" formatCode="0">
                  <c:v>4409</c:v>
                </c:pt>
                <c:pt idx="1">
                  <c:v>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7CC-46F1-88A0-2B003E380C4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NUTRICIÓN!$I$52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AE-464A-9E60-4219DDBE1A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AE-464A-9E60-4219DDBE1A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NUTRICIÓN!$BF$52:$BG$52</c:f>
              <c:numCache>
                <c:formatCode>General</c:formatCode>
                <c:ptCount val="2"/>
                <c:pt idx="0">
                  <c:v>19</c:v>
                </c:pt>
                <c:pt idx="1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FAE-464A-9E60-4219DDBE1A6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NUTRICIÓN!$I$53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D2-438C-AD88-F959F4969E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D2-438C-AD88-F959F4969E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NUTRICIÓN!$BF$53:$BG$53</c:f>
              <c:numCache>
                <c:formatCode>General</c:formatCode>
                <c:ptCount val="2"/>
                <c:pt idx="0">
                  <c:v>112</c:v>
                </c:pt>
                <c:pt idx="1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AD2-438C-AD88-F959F4969ED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NUTRICIÓN!$I$59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81-469B-B04F-ACCB1F35C5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81-469B-B04F-ACCB1F35C5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81-469B-B04F-ACCB1F35C5C0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NUTRICIÓN!$BF$59:$BH$59</c:f>
              <c:numCache>
                <c:formatCode>0</c:formatCode>
                <c:ptCount val="3"/>
                <c:pt idx="0">
                  <c:v>2689</c:v>
                </c:pt>
                <c:pt idx="1">
                  <c:v>513</c:v>
                </c:pt>
                <c:pt idx="2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A81-469B-B04F-ACCB1F35C5C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03A-4615-B4EA-77B6779F26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03A-4615-B4EA-77B6779F263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03A-4615-B4EA-77B6779F26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03A-4615-B4EA-77B6779F263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03A-4615-B4EA-77B6779F2635}"/>
              </c:ext>
            </c:extLst>
          </c:dPt>
          <c:dLbls>
            <c:dLbl>
              <c:idx val="1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(CENDIS!$I$24,CENDIS!$I$25,CENDIS!$I$26,CENDIS!$I$27,CENDIS!$I$28)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CENDIS!$BF$24:$BF$28</c:f>
              <c:numCache>
                <c:formatCode>0</c:formatCode>
                <c:ptCount val="5"/>
                <c:pt idx="0">
                  <c:v>0</c:v>
                </c:pt>
                <c:pt idx="1">
                  <c:v>0.91666666666666663</c:v>
                </c:pt>
                <c:pt idx="2">
                  <c:v>77.5</c:v>
                </c:pt>
                <c:pt idx="3">
                  <c:v>106.58333333333333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03A-4615-B4EA-77B6779F263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NUTRICIÓN!$BF$54:$BF$58</c:f>
              <c:numCache>
                <c:formatCode>General</c:formatCode>
                <c:ptCount val="5"/>
                <c:pt idx="0" formatCode="0">
                  <c:v>0</c:v>
                </c:pt>
                <c:pt idx="1">
                  <c:v>0</c:v>
                </c:pt>
                <c:pt idx="2">
                  <c:v>1887</c:v>
                </c:pt>
                <c:pt idx="3">
                  <c:v>782</c:v>
                </c:pt>
                <c:pt idx="4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70-4E35-851F-A0D2228F74AF}"/>
            </c:ext>
          </c:extLst>
        </c:ser>
        <c:ser>
          <c:idx val="1"/>
          <c:order val="1"/>
          <c:tx>
            <c:strRef>
              <c:f>NUTRICIÓN!$BG$13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NUTRICIÓN!$BG$54:$BG$58</c:f>
              <c:numCache>
                <c:formatCode>General</c:formatCode>
                <c:ptCount val="5"/>
                <c:pt idx="0" formatCode="0">
                  <c:v>0</c:v>
                </c:pt>
                <c:pt idx="1">
                  <c:v>0</c:v>
                </c:pt>
                <c:pt idx="2">
                  <c:v>398</c:v>
                </c:pt>
                <c:pt idx="3">
                  <c:v>114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70-4E35-851F-A0D2228F74AF}"/>
            </c:ext>
          </c:extLst>
        </c:ser>
        <c:ser>
          <c:idx val="2"/>
          <c:order val="2"/>
          <c:tx>
            <c:strRef>
              <c:f>NUTRICIÓN!$BH$13</c:f>
              <c:strCache>
                <c:ptCount val="1"/>
                <c:pt idx="0">
                  <c:v>OTRO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NUTRICIÓN!$I$54:$I$58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NUTRICIÓN!$BH$54:$BH$58</c:f>
              <c:numCache>
                <c:formatCode>General</c:formatCode>
                <c:ptCount val="5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B70-4E35-851F-A0D2228F7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5215776"/>
        <c:axId val="405223224"/>
      </c:barChart>
      <c:catAx>
        <c:axId val="4052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5223224"/>
        <c:crosses val="autoZero"/>
        <c:auto val="1"/>
        <c:lblAlgn val="ctr"/>
        <c:lblOffset val="100"/>
        <c:noMultiLvlLbl val="0"/>
      </c:catAx>
      <c:valAx>
        <c:axId val="40522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5215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EE-449E-B921-0552AF3368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EE-449E-B921-0552AF3368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EE-449E-B921-0552AF3368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EE-449E-B921-0552AF3368E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8EE-449E-B921-0552AF3368ED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NUTRICIÓN!$BF$54:$BF$58</c:f>
              <c:numCache>
                <c:formatCode>General</c:formatCode>
                <c:ptCount val="5"/>
                <c:pt idx="0" formatCode="0">
                  <c:v>0</c:v>
                </c:pt>
                <c:pt idx="1">
                  <c:v>0</c:v>
                </c:pt>
                <c:pt idx="2">
                  <c:v>1887</c:v>
                </c:pt>
                <c:pt idx="3">
                  <c:v>782</c:v>
                </c:pt>
                <c:pt idx="4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8EE-449E-B921-0552AF3368E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23-4ACD-9BF2-50CC9A31D3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23-4ACD-9BF2-50CC9A31D3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23-4ACD-9BF2-50CC9A31D3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23-4ACD-9BF2-50CC9A31D31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A23-4ACD-9BF2-50CC9A31D31F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NUTRICIÓN!$BG$54:$BG$58</c:f>
              <c:numCache>
                <c:formatCode>General</c:formatCode>
                <c:ptCount val="5"/>
                <c:pt idx="0" formatCode="0">
                  <c:v>0</c:v>
                </c:pt>
                <c:pt idx="1">
                  <c:v>0</c:v>
                </c:pt>
                <c:pt idx="2">
                  <c:v>398</c:v>
                </c:pt>
                <c:pt idx="3">
                  <c:v>114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A23-4ACD-9BF2-50CC9A31D31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OTROS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B7-4D38-8FB8-2BE633D05E5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B7-4D38-8FB8-2BE633D05E5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B7-4D38-8FB8-2BE633D05E5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B7-4D38-8FB8-2BE633D05E5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0B7-4D38-8FB8-2BE633D05E5E}"/>
              </c:ext>
            </c:extLst>
          </c:dPt>
          <c:dLbls>
            <c:dLbl>
              <c:idx val="1"/>
              <c:layout>
                <c:manualLayout>
                  <c:x val="0.23506846019247593"/>
                  <c:y val="-4.344706911636045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0B7-4D38-8FB8-2BE633D05E5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5104068241469816"/>
                  <c:y val="3.872885680956546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0B7-4D38-8FB8-2BE633D05E5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33784820647419073"/>
                  <c:y val="0.103474044911052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0B7-4D38-8FB8-2BE633D05E5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NUTRICIÓN!$BH$54:$BH$58</c:f>
              <c:numCache>
                <c:formatCode>General</c:formatCode>
                <c:ptCount val="5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0B7-4D38-8FB8-2BE633D05E5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NUTRICIÓN!$I$60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NUTRICIÓN!$BF$60:$BH$60</c:f>
              <c:numCache>
                <c:formatCode>General</c:formatCode>
                <c:ptCount val="3"/>
                <c:pt idx="0">
                  <c:v>1297</c:v>
                </c:pt>
                <c:pt idx="1">
                  <c:v>387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C0-4A58-8CB5-9A15F4B94F3F}"/>
            </c:ext>
          </c:extLst>
        </c:ser>
        <c:ser>
          <c:idx val="1"/>
          <c:order val="1"/>
          <c:tx>
            <c:strRef>
              <c:f>NUTRICIÓN!$I$61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NUTRICIÓN!$BF$61:$BH$61</c:f>
              <c:numCache>
                <c:formatCode>General</c:formatCode>
                <c:ptCount val="3"/>
                <c:pt idx="0">
                  <c:v>1392</c:v>
                </c:pt>
                <c:pt idx="1">
                  <c:v>126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C0-4A58-8CB5-9A15F4B94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5225576"/>
        <c:axId val="405221656"/>
      </c:barChart>
      <c:catAx>
        <c:axId val="405225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5221656"/>
        <c:crosses val="autoZero"/>
        <c:auto val="1"/>
        <c:lblAlgn val="ctr"/>
        <c:lblOffset val="100"/>
        <c:noMultiLvlLbl val="0"/>
      </c:catAx>
      <c:valAx>
        <c:axId val="405221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5225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E8-4F8D-800C-BB5EA6A955C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E8-4F8D-800C-BB5EA6A955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(NUTRICIÓN!$BI$13,NUTRICIÓN!$I$62)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NUTRICIÓN'!$C$413:$C$414</c:f>
              <c:numCache>
                <c:formatCode>General</c:formatCode>
                <c:ptCount val="2"/>
                <c:pt idx="0" formatCode="0">
                  <c:v>3147</c:v>
                </c:pt>
                <c:pt idx="1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CE8-4F8D-800C-BB5EA6A955C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17-40FA-B2A2-5B2E9EAE413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17-40FA-B2A2-5B2E9EAE41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(NUTRICIÓN!$BI$13,NUTRICIÓN!$I$63)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NUTRICIÓN'!$J$413:$J$414</c:f>
              <c:numCache>
                <c:formatCode>General</c:formatCode>
                <c:ptCount val="2"/>
                <c:pt idx="0" formatCode="0">
                  <c:v>2706</c:v>
                </c:pt>
                <c:pt idx="1">
                  <c:v>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417-40FA-B2A2-5B2E9EAE413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NUTRICIÓN!$I$62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B3-4F89-B6A2-9A32A7EC3ED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B3-4F89-B6A2-9A32A7EC3ED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B3-4F89-B6A2-9A32A7EC3E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NUTRICIÓN!$BF$62:$BH$62</c:f>
              <c:numCache>
                <c:formatCode>General</c:formatCode>
                <c:ptCount val="3"/>
                <c:pt idx="0">
                  <c:v>43</c:v>
                </c:pt>
                <c:pt idx="1">
                  <c:v>14</c:v>
                </c:pt>
                <c:pt idx="2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DB3-4F89-B6A2-9A32A7EC3ED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NUTRICIÓN!$I$63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8D-45BA-AD37-CBFA342853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8D-45BA-AD37-CBFA342853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8D-45BA-AD37-CBFA342853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NUTRICIÓN!$BF$63:$BH$63</c:f>
              <c:numCache>
                <c:formatCode>General</c:formatCode>
                <c:ptCount val="3"/>
                <c:pt idx="0">
                  <c:v>387</c:v>
                </c:pt>
                <c:pt idx="1">
                  <c:v>115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D8D-45BA-AD37-CBFA342853F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NUTRICIÓN!$I$69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8FA-4A1A-8A51-06EBD06905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8FA-4A1A-8A51-06EBD06905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8FA-4A1A-8A51-06EBD06905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NUTRICIÓN!$BF$69:$BH$69</c:f>
              <c:numCache>
                <c:formatCode>0</c:formatCode>
                <c:ptCount val="3"/>
                <c:pt idx="0">
                  <c:v>25.75</c:v>
                </c:pt>
                <c:pt idx="1">
                  <c:v>5.5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8FA-4A1A-8A51-06EBD06905E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AD-49E5-9AB9-0679238E45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AD-49E5-9AB9-0679238E45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AD-49E5-9AB9-0679238E45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AD-49E5-9AB9-0679238E457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6AD-49E5-9AB9-0679238E4573}"/>
              </c:ext>
            </c:extLst>
          </c:dPt>
          <c:dLbls>
            <c:dLbl>
              <c:idx val="0"/>
              <c:layout>
                <c:manualLayout>
                  <c:x val="0.21425629918189701"/>
                  <c:y val="4.45625962969404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6AD-49E5-9AB9-0679238E457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(CENDIS!$I$24,CENDIS!$I$25,CENDIS!$I$26,CENDIS!$I$27,CENDIS!$I$28)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CENDIS!$BG$24:$BG$28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48</c:v>
                </c:pt>
                <c:pt idx="3">
                  <c:v>118.25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6AD-49E5-9AB9-0679238E457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NUTRICIÓN!$I$64:$I$68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NUTRICIÓN!$BF$64:$BF$68</c:f>
              <c:numCache>
                <c:formatCode>0</c:formatCode>
                <c:ptCount val="5"/>
                <c:pt idx="0">
                  <c:v>4.083333333333333</c:v>
                </c:pt>
                <c:pt idx="1">
                  <c:v>11.75</c:v>
                </c:pt>
                <c:pt idx="2">
                  <c:v>5.75</c:v>
                </c:pt>
                <c:pt idx="3">
                  <c:v>4.166666666666667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47-4F8C-90EB-43F6F5D00247}"/>
            </c:ext>
          </c:extLst>
        </c:ser>
        <c:ser>
          <c:idx val="1"/>
          <c:order val="1"/>
          <c:tx>
            <c:strRef>
              <c:f>NUTRICIÓN!$BG$13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NUTRICIÓN!$I$64:$I$68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NUTRICIÓN!$BG$64:$BG$68</c:f>
              <c:numCache>
                <c:formatCode>0</c:formatCode>
                <c:ptCount val="5"/>
                <c:pt idx="0">
                  <c:v>5.5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47-4F8C-90EB-43F6F5D00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5225184"/>
        <c:axId val="405219696"/>
      </c:barChart>
      <c:catAx>
        <c:axId val="40522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5219696"/>
        <c:crosses val="autoZero"/>
        <c:auto val="1"/>
        <c:lblAlgn val="ctr"/>
        <c:lblOffset val="100"/>
        <c:noMultiLvlLbl val="0"/>
      </c:catAx>
      <c:valAx>
        <c:axId val="40521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5225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29A-4470-AE28-A3D225C6DC9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29A-4470-AE28-A3D225C6DC9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29A-4470-AE28-A3D225C6DC9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29A-4470-AE28-A3D225C6DC9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29A-4470-AE28-A3D225C6DC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NUTRICIÓN!$I$64:$I$68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NUTRICIÓN!$BF$64:$BF$68</c:f>
              <c:numCache>
                <c:formatCode>0</c:formatCode>
                <c:ptCount val="5"/>
                <c:pt idx="0">
                  <c:v>4.083333333333333</c:v>
                </c:pt>
                <c:pt idx="1">
                  <c:v>11.75</c:v>
                </c:pt>
                <c:pt idx="2">
                  <c:v>5.75</c:v>
                </c:pt>
                <c:pt idx="3">
                  <c:v>4.166666666666667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29A-4470-AE28-A3D225C6DC9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NUTRICIÓN!$I$70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NUTRICIÓN!$BF$70:$BG$70</c:f>
              <c:numCache>
                <c:formatCode>0</c:formatCode>
                <c:ptCount val="2"/>
                <c:pt idx="0">
                  <c:v>25.083333333333332</c:v>
                </c:pt>
                <c:pt idx="1">
                  <c:v>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E2-4328-84AE-20EE6060C395}"/>
            </c:ext>
          </c:extLst>
        </c:ser>
        <c:ser>
          <c:idx val="1"/>
          <c:order val="1"/>
          <c:tx>
            <c:strRef>
              <c:f>NUTRICIÓN!$I$71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NUTRICIÓN!$BF$71:$BG$71</c:f>
              <c:numCache>
                <c:formatCode>0</c:formatCode>
                <c:ptCount val="2"/>
                <c:pt idx="0">
                  <c:v>0.66666666666666663</c:v>
                </c:pt>
                <c:pt idx="1">
                  <c:v>0.75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0E2-4328-84AE-20EE6060C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5226360"/>
        <c:axId val="405231064"/>
      </c:barChart>
      <c:catAx>
        <c:axId val="40522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5231064"/>
        <c:crosses val="autoZero"/>
        <c:auto val="1"/>
        <c:lblAlgn val="ctr"/>
        <c:lblOffset val="100"/>
        <c:noMultiLvlLbl val="0"/>
      </c:catAx>
      <c:valAx>
        <c:axId val="4052310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522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95-4E16-8C91-375EABFCB4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95-4E16-8C91-375EABFCB4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(NUTRICIÓN!$BI$13,NUTRICIÓN!$I$72)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NUTRICIÓN'!$C$484:$C$485</c:f>
              <c:numCache>
                <c:formatCode>General</c:formatCode>
                <c:ptCount val="2"/>
                <c:pt idx="0" formatCode="0">
                  <c:v>30.75</c:v>
                </c:pt>
                <c:pt idx="1">
                  <c:v>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295-4E16-8C91-375EABFCB48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57-43EF-B5EA-AD2844B48C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57-43EF-B5EA-AD2844B48C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(NUTRICIÓN!$BI$13,NUTRICIÓN!$I$73)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NUTRICIÓN'!$J$485:$J$486</c:f>
              <c:numCache>
                <c:formatCode>General</c:formatCode>
                <c:ptCount val="2"/>
                <c:pt idx="0" formatCode="0">
                  <c:v>30.333333333333332</c:v>
                </c:pt>
                <c:pt idx="1">
                  <c:v>0.91666666666666663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457-43EF-B5EA-AD2844B48C2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NUTRICIÓN!$I$72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CE9-423C-8766-86A5F58AC3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CE9-423C-8766-86A5F58AC3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NUTRICIÓN!$BF$72:$BG$72</c:f>
              <c:numCache>
                <c:formatCode>0</c:formatCode>
                <c:ptCount val="2"/>
                <c:pt idx="0">
                  <c:v>0.33333333333333331</c:v>
                </c:pt>
                <c:pt idx="1">
                  <c:v>0.16666666666666666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CE9-423C-8766-86A5F58AC39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NUTRICIÓN!$I$73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64-4BBD-890F-CB4A2B3D22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64-4BBD-890F-CB4A2B3D22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NUTRICIÓN!$BF$73:$BG$73</c:f>
              <c:numCache>
                <c:formatCode>0</c:formatCode>
                <c:ptCount val="2"/>
                <c:pt idx="0">
                  <c:v>0.91666666666666663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064-4BBD-890F-CB4A2B3D224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NUTRICIÓN!$I$79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53-4A02-8633-F7AFC9CC84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53-4A02-8633-F7AFC9CC84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53-4A02-8633-F7AFC9CC84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NUTRICIÓN!$BF$79:$BH$79</c:f>
              <c:numCache>
                <c:formatCode>0</c:formatCode>
                <c:ptCount val="3"/>
                <c:pt idx="0">
                  <c:v>2283</c:v>
                </c:pt>
                <c:pt idx="1">
                  <c:v>779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B53-4A02-8633-F7AFC9CC843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NUTRICIÓN!$I$74:$I$78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NUTRICIÓN!$BF$74:$BF$78</c:f>
              <c:numCache>
                <c:formatCode>General</c:formatCode>
                <c:ptCount val="5"/>
                <c:pt idx="0" formatCode="0">
                  <c:v>0</c:v>
                </c:pt>
                <c:pt idx="1">
                  <c:v>1</c:v>
                </c:pt>
                <c:pt idx="2">
                  <c:v>52</c:v>
                </c:pt>
                <c:pt idx="3">
                  <c:v>970</c:v>
                </c:pt>
                <c:pt idx="4">
                  <c:v>1260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09-4C76-9A3C-E22616945A07}"/>
            </c:ext>
          </c:extLst>
        </c:ser>
        <c:ser>
          <c:idx val="1"/>
          <c:order val="1"/>
          <c:tx>
            <c:strRef>
              <c:f>NUTRICIÓN!$BG$13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NUTRICIÓN!$I$74:$I$78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NUTRICIÓN!$BG$74:$BG$78</c:f>
              <c:numCache>
                <c:formatCode>General</c:formatCode>
                <c:ptCount val="5"/>
                <c:pt idx="0" formatCode="0">
                  <c:v>2</c:v>
                </c:pt>
                <c:pt idx="1">
                  <c:v>22</c:v>
                </c:pt>
                <c:pt idx="2">
                  <c:v>21</c:v>
                </c:pt>
                <c:pt idx="3">
                  <c:v>370</c:v>
                </c:pt>
                <c:pt idx="4">
                  <c:v>364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09-4C76-9A3C-E22616945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5230672"/>
        <c:axId val="407229552"/>
      </c:barChart>
      <c:catAx>
        <c:axId val="40523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7229552"/>
        <c:crosses val="autoZero"/>
        <c:auto val="1"/>
        <c:lblAlgn val="ctr"/>
        <c:lblOffset val="100"/>
        <c:noMultiLvlLbl val="0"/>
      </c:catAx>
      <c:valAx>
        <c:axId val="40722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5230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9CE-4CD9-8968-FC74E0EBAE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9CE-4CD9-8968-FC74E0EBAE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9CE-4CD9-8968-FC74E0EBAE02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NUTRICIÓN!$I$76:$I$78</c:f>
              <c:strCache>
                <c:ptCount val="3"/>
                <c:pt idx="0">
                  <c:v>18 A 29 AÑOS</c:v>
                </c:pt>
                <c:pt idx="1">
                  <c:v>30 A 59 AÑOS</c:v>
                </c:pt>
                <c:pt idx="2">
                  <c:v>60 AÑOS EN ADELANTE</c:v>
                </c:pt>
              </c:strCache>
            </c:strRef>
          </c:cat>
          <c:val>
            <c:numRef>
              <c:f>NUTRICIÓN!$BF$76:$BF$78</c:f>
              <c:numCache>
                <c:formatCode>General</c:formatCode>
                <c:ptCount val="3"/>
                <c:pt idx="0">
                  <c:v>52</c:v>
                </c:pt>
                <c:pt idx="1">
                  <c:v>970</c:v>
                </c:pt>
                <c:pt idx="2">
                  <c:v>1260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9CE-4CD9-8968-FC74E0EBAE0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CENDIS!$I$30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CENDIS!$BF$13:$BG$13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CENDIS!$BF$30:$BG$30</c:f>
              <c:numCache>
                <c:formatCode>0</c:formatCode>
                <c:ptCount val="2"/>
                <c:pt idx="0">
                  <c:v>179.83333333333334</c:v>
                </c:pt>
                <c:pt idx="1">
                  <c:v>161.33333333333334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96-484E-80A7-E4201B472E33}"/>
            </c:ext>
          </c:extLst>
        </c:ser>
        <c:ser>
          <c:idx val="1"/>
          <c:order val="1"/>
          <c:tx>
            <c:strRef>
              <c:f>CENDIS!$I$31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CENDIS!$BF$13:$BG$13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CENDIS!$BF$31:$BG$31</c:f>
              <c:numCache>
                <c:formatCode>0</c:formatCode>
                <c:ptCount val="2"/>
                <c:pt idx="0">
                  <c:v>6.166666666666667</c:v>
                </c:pt>
                <c:pt idx="1">
                  <c:v>5.25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96-484E-80A7-E4201B472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3682176"/>
        <c:axId val="393682568"/>
      </c:barChart>
      <c:catAx>
        <c:axId val="39368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3682568"/>
        <c:crosses val="autoZero"/>
        <c:auto val="1"/>
        <c:lblAlgn val="ctr"/>
        <c:lblOffset val="100"/>
        <c:noMultiLvlLbl val="0"/>
      </c:catAx>
      <c:valAx>
        <c:axId val="3936825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368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F9-461D-AACA-4CD84F7B20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F9-461D-AACA-4CD84F7B20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F9-461D-AACA-4CD84F7B2065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NUTRICIÓN!$I$76:$I$78</c:f>
              <c:strCache>
                <c:ptCount val="3"/>
                <c:pt idx="0">
                  <c:v>18 A 29 AÑOS</c:v>
                </c:pt>
                <c:pt idx="1">
                  <c:v>30 A 59 AÑOS</c:v>
                </c:pt>
                <c:pt idx="2">
                  <c:v>60 AÑOS EN ADELANTE</c:v>
                </c:pt>
              </c:strCache>
            </c:strRef>
          </c:cat>
          <c:val>
            <c:numRef>
              <c:f>NUTRICIÓN!$BG$76:$BG$78</c:f>
              <c:numCache>
                <c:formatCode>General</c:formatCode>
                <c:ptCount val="3"/>
                <c:pt idx="0">
                  <c:v>21</c:v>
                </c:pt>
                <c:pt idx="1">
                  <c:v>370</c:v>
                </c:pt>
                <c:pt idx="2">
                  <c:v>364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CF9-461D-AACA-4CD84F7B206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NUTRICIÓN!$I$80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NUTRICIÓN!$BF$80:$BG$80</c:f>
              <c:numCache>
                <c:formatCode>General</c:formatCode>
                <c:ptCount val="2"/>
                <c:pt idx="0">
                  <c:v>2132</c:v>
                </c:pt>
                <c:pt idx="1">
                  <c:v>734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EB-415C-8272-0A21605B9DBE}"/>
            </c:ext>
          </c:extLst>
        </c:ser>
        <c:ser>
          <c:idx val="1"/>
          <c:order val="1"/>
          <c:tx>
            <c:strRef>
              <c:f>NUTRICIÓN!$I$81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NUTRICIÓN!$BF$81:$BG$81</c:f>
              <c:numCache>
                <c:formatCode>General</c:formatCode>
                <c:ptCount val="2"/>
                <c:pt idx="0">
                  <c:v>28</c:v>
                </c:pt>
                <c:pt idx="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5EB-415C-8272-0A21605B9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7223280"/>
        <c:axId val="407231904"/>
      </c:barChart>
      <c:catAx>
        <c:axId val="40722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7231904"/>
        <c:crosses val="autoZero"/>
        <c:auto val="1"/>
        <c:lblAlgn val="ctr"/>
        <c:lblOffset val="100"/>
        <c:noMultiLvlLbl val="0"/>
      </c:catAx>
      <c:valAx>
        <c:axId val="40723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7223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B01-4118-9FA8-D17398E8093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B01-4118-9FA8-D17398E8093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(NUTRICIÓN!$BI$13,NUTRICIÓN!$I$82)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NUTRICIÓN'!$J$558:$J$559</c:f>
              <c:numCache>
                <c:formatCode>General</c:formatCode>
                <c:ptCount val="2"/>
                <c:pt idx="0" formatCode="0">
                  <c:v>2965</c:v>
                </c:pt>
                <c:pt idx="1">
                  <c:v>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B01-4118-9FA8-D17398E809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8DF-4D7A-9C18-6E22941338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8DF-4D7A-9C18-6E229413380D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(NUTRICIÓN!$BI$13,NUTRICIÓN!$I$83)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NUTRICIÓN'!$C$575:$C$576</c:f>
              <c:numCache>
                <c:formatCode>General</c:formatCode>
                <c:ptCount val="2"/>
                <c:pt idx="0" formatCode="0">
                  <c:v>3021</c:v>
                </c:pt>
                <c:pt idx="1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8DF-4D7A-9C18-6E229413380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NUTRICIÓN!$I$82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EA5-48D8-9645-B06235B7570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A5-48D8-9645-B06235B757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NUTRICIÓN!$BF$82:$BG$82</c:f>
              <c:numCache>
                <c:formatCode>General</c:formatCode>
                <c:ptCount val="2"/>
                <c:pt idx="0">
                  <c:v>88</c:v>
                </c:pt>
                <c:pt idx="1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EA5-48D8-9645-B06235B7570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NUTRICIÓN!$I$83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0C5-427E-BE13-433DCBD87B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0C5-427E-BE13-433DCBD87B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NUTRICIÓN!$BF$83:$BG$83</c:f>
              <c:numCache>
                <c:formatCode>General</c:formatCode>
                <c:ptCount val="2"/>
                <c:pt idx="0">
                  <c:v>23</c:v>
                </c:pt>
                <c:pt idx="1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0C5-427E-BE13-433DCBD87B0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NUTRICIÓN!$I$89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99-468B-8527-E09FBDC918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99-468B-8527-E09FBDC918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99-468B-8527-E09FBDC918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NUTRICIÓN!$BF$89:$BH$89</c:f>
              <c:numCache>
                <c:formatCode>0</c:formatCode>
                <c:ptCount val="3"/>
                <c:pt idx="0">
                  <c:v>2567</c:v>
                </c:pt>
                <c:pt idx="1">
                  <c:v>1431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D99-468B-8527-E09FBDC9181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NUTRICIÓN!$I$84:$I$88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NUTRICIÓN!$BF$84:$BF$88</c:f>
              <c:numCache>
                <c:formatCode>General</c:formatCode>
                <c:ptCount val="5"/>
                <c:pt idx="0" formatCode="0">
                  <c:v>0</c:v>
                </c:pt>
                <c:pt idx="1">
                  <c:v>2</c:v>
                </c:pt>
                <c:pt idx="2">
                  <c:v>563</c:v>
                </c:pt>
                <c:pt idx="3">
                  <c:v>1435</c:v>
                </c:pt>
                <c:pt idx="4">
                  <c:v>567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B5-477E-81B6-AD2C0E07865B}"/>
            </c:ext>
          </c:extLst>
        </c:ser>
        <c:ser>
          <c:idx val="1"/>
          <c:order val="1"/>
          <c:tx>
            <c:strRef>
              <c:f>NUTRICIÓN!$BG$13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NUTRICIÓN!$I$84:$I$88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NUTRICIÓN!$BG$84:$BG$88</c:f>
              <c:numCache>
                <c:formatCode>General</c:formatCode>
                <c:ptCount val="5"/>
                <c:pt idx="0" formatCode="0">
                  <c:v>1</c:v>
                </c:pt>
                <c:pt idx="1">
                  <c:v>17</c:v>
                </c:pt>
                <c:pt idx="2">
                  <c:v>387</c:v>
                </c:pt>
                <c:pt idx="3">
                  <c:v>661</c:v>
                </c:pt>
                <c:pt idx="4">
                  <c:v>365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B5-477E-81B6-AD2C0E078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7227200"/>
        <c:axId val="407225240"/>
      </c:barChart>
      <c:catAx>
        <c:axId val="40722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7225240"/>
        <c:crosses val="autoZero"/>
        <c:auto val="1"/>
        <c:lblAlgn val="ctr"/>
        <c:lblOffset val="100"/>
        <c:noMultiLvlLbl val="0"/>
      </c:catAx>
      <c:valAx>
        <c:axId val="407225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722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93-4AB3-A78E-DA1DA08B7E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93-4AB3-A78E-DA1DA08B7E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93-4AB3-A78E-DA1DA08B7E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F93-4AB3-A78E-DA1DA08B7EA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F93-4AB3-A78E-DA1DA08B7EA8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NUTRICIÓN!$I$84:$I$88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NUTRICIÓN!$BF$84:$BF$88</c:f>
              <c:numCache>
                <c:formatCode>General</c:formatCode>
                <c:ptCount val="5"/>
                <c:pt idx="0" formatCode="0">
                  <c:v>0</c:v>
                </c:pt>
                <c:pt idx="1">
                  <c:v>2</c:v>
                </c:pt>
                <c:pt idx="2">
                  <c:v>563</c:v>
                </c:pt>
                <c:pt idx="3">
                  <c:v>1435</c:v>
                </c:pt>
                <c:pt idx="4">
                  <c:v>567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F93-4AB3-A78E-DA1DA08B7EA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C8-4492-A941-AA91CBAB3D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C8-4492-A941-AA91CBAB3D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C8-4492-A941-AA91CBAB3D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C8-4492-A941-AA91CBAB3DA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C8-4492-A941-AA91CBAB3DA2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NUTRICIÓN!$I$84:$I$88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NUTRICIÓN!$BG$84:$BG$88</c:f>
              <c:numCache>
                <c:formatCode>General</c:formatCode>
                <c:ptCount val="5"/>
                <c:pt idx="0" formatCode="0">
                  <c:v>1</c:v>
                </c:pt>
                <c:pt idx="1">
                  <c:v>17</c:v>
                </c:pt>
                <c:pt idx="2">
                  <c:v>387</c:v>
                </c:pt>
                <c:pt idx="3">
                  <c:v>661</c:v>
                </c:pt>
                <c:pt idx="4">
                  <c:v>365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CC8-4492-A941-AA91CBAB3DA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PEROSONAS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A3-4655-B7F3-0E4483BA4A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A3-4655-B7F3-0E4483BA4AEB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(CENDIS!$BI$13,CENDIS!$I$32)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CENDIS'!$J$96:$J$97</c:f>
              <c:numCache>
                <c:formatCode>0</c:formatCode>
                <c:ptCount val="2"/>
                <c:pt idx="0">
                  <c:v>351.08333333333331</c:v>
                </c:pt>
                <c:pt idx="1">
                  <c:v>1.1666666666666667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DA3-4655-B7F3-0E4483BA4AE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NUTRICIÓN!$I$90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NUTRICIÓN!$BF$90:$BG$90</c:f>
              <c:numCache>
                <c:formatCode>General</c:formatCode>
                <c:ptCount val="2"/>
                <c:pt idx="0">
                  <c:v>2134</c:v>
                </c:pt>
                <c:pt idx="1">
                  <c:v>1118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06-45A3-B24B-4B14211F4BC8}"/>
            </c:ext>
          </c:extLst>
        </c:ser>
        <c:ser>
          <c:idx val="1"/>
          <c:order val="1"/>
          <c:tx>
            <c:strRef>
              <c:f>NUTRICIÓN!$I$91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NUTRICIÓN!$BF$91:$BG$91</c:f>
              <c:numCache>
                <c:formatCode>General</c:formatCode>
                <c:ptCount val="2"/>
                <c:pt idx="0">
                  <c:v>413</c:v>
                </c:pt>
                <c:pt idx="1">
                  <c:v>279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506-45A3-B24B-4B14211F4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7228768"/>
        <c:axId val="407234256"/>
      </c:barChart>
      <c:catAx>
        <c:axId val="40722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7234256"/>
        <c:crosses val="autoZero"/>
        <c:auto val="1"/>
        <c:lblAlgn val="ctr"/>
        <c:lblOffset val="100"/>
        <c:noMultiLvlLbl val="0"/>
      </c:catAx>
      <c:valAx>
        <c:axId val="4072342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7228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C5-4226-802F-7E7591F194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C5-4226-802F-7E7591F194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(NUTRICIÓN!$BI$13,NUTRICIÓN!$I$92)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NUTRICIÓN'!$J$646:$J$647</c:f>
              <c:numCache>
                <c:formatCode>General</c:formatCode>
                <c:ptCount val="2"/>
                <c:pt idx="0" formatCode="0">
                  <c:v>3905</c:v>
                </c:pt>
                <c:pt idx="1">
                  <c:v>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4C5-4226-802F-7E7591F1948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91-4B5A-97D0-EBD988027C7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91-4B5A-97D0-EBD988027C7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(NUTRICIÓN!$BI$13,NUTRICIÓN!$I$93)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NUTRICIÓN'!$C$663:$C$664</c:f>
              <c:numCache>
                <c:formatCode>General</c:formatCode>
                <c:ptCount val="2"/>
                <c:pt idx="0" formatCode="0">
                  <c:v>3335</c:v>
                </c:pt>
                <c:pt idx="1">
                  <c:v>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691-4B5A-97D0-EBD988027C7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NUTRICIÓN!$I$92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B7-42CD-82B2-88396C7BF8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B7-42CD-82B2-88396C7BF8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NUTRICIÓN!$BF$92:$BG$92</c:f>
              <c:numCache>
                <c:formatCode>General</c:formatCode>
                <c:ptCount val="2"/>
                <c:pt idx="0">
                  <c:v>49</c:v>
                </c:pt>
                <c:pt idx="1">
                  <c:v>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DB7-42CD-82B2-88396C7BF85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NUTRICIÓN!$I$93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53-4C2C-A4FC-5A38BCE2D2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53-4C2C-A4FC-5A38BCE2D2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NUTRICIÓN!$BF$93:$BG$93</c:f>
              <c:numCache>
                <c:formatCode>General</c:formatCode>
                <c:ptCount val="2"/>
                <c:pt idx="0">
                  <c:v>385</c:v>
                </c:pt>
                <c:pt idx="1">
                  <c:v>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D53-4C2C-A4FC-5A38BCE2D21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PSICOLOGÍA!$I$19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9BC-4877-94A7-C65880F971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9BC-4877-94A7-C65880F971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9BC-4877-94A7-C65880F971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PSICOLOGÍA!$BF$19:$BH$19</c:f>
              <c:numCache>
                <c:formatCode>0</c:formatCode>
                <c:ptCount val="3"/>
                <c:pt idx="0">
                  <c:v>26.5</c:v>
                </c:pt>
                <c:pt idx="1">
                  <c:v>12.250000000000002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9BC-4877-94A7-C65880F9712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PSICOLOGÍA!$BF$13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PSICOLOGÍA!$I$14:$I$18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PSICOLOGÍA!$BF$14:$BF$18</c:f>
              <c:numCache>
                <c:formatCode>0</c:formatCode>
                <c:ptCount val="5"/>
                <c:pt idx="0">
                  <c:v>12.833333333333334</c:v>
                </c:pt>
                <c:pt idx="1">
                  <c:v>1.8333333333333333</c:v>
                </c:pt>
                <c:pt idx="2">
                  <c:v>0</c:v>
                </c:pt>
                <c:pt idx="3">
                  <c:v>11.25</c:v>
                </c:pt>
                <c:pt idx="4">
                  <c:v>0.58333333333333337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6B-4577-BDA0-8D4F1B629733}"/>
            </c:ext>
          </c:extLst>
        </c:ser>
        <c:ser>
          <c:idx val="1"/>
          <c:order val="1"/>
          <c:tx>
            <c:strRef>
              <c:f>PSICOLOGÍA!$BG$13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PSICOLOGÍA!$I$14:$I$18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PSICOLOGÍA!$BG$14:$BG$18</c:f>
              <c:numCache>
                <c:formatCode>0</c:formatCode>
                <c:ptCount val="5"/>
                <c:pt idx="0">
                  <c:v>9.0833333333333339</c:v>
                </c:pt>
                <c:pt idx="1">
                  <c:v>1.25</c:v>
                </c:pt>
                <c:pt idx="2">
                  <c:v>0</c:v>
                </c:pt>
                <c:pt idx="3">
                  <c:v>1.3333333333333333</c:v>
                </c:pt>
                <c:pt idx="4">
                  <c:v>0.58333333333333337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6B-4577-BDA0-8D4F1B629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7225632"/>
        <c:axId val="407229160"/>
      </c:barChart>
      <c:catAx>
        <c:axId val="40722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7229160"/>
        <c:crosses val="autoZero"/>
        <c:auto val="1"/>
        <c:lblAlgn val="ctr"/>
        <c:lblOffset val="100"/>
        <c:noMultiLvlLbl val="0"/>
      </c:catAx>
      <c:valAx>
        <c:axId val="407229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7225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67-4870-8BFD-01154004A4E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67-4870-8BFD-01154004A4E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267-4870-8BFD-01154004A4E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267-4870-8BFD-01154004A4E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267-4870-8BFD-01154004A4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PSICOLOGÍA!$BF$14:$BF$18</c:f>
              <c:numCache>
                <c:formatCode>0</c:formatCode>
                <c:ptCount val="5"/>
                <c:pt idx="0">
                  <c:v>12.833333333333334</c:v>
                </c:pt>
                <c:pt idx="1">
                  <c:v>1.8333333333333333</c:v>
                </c:pt>
                <c:pt idx="2">
                  <c:v>0</c:v>
                </c:pt>
                <c:pt idx="3">
                  <c:v>11.25</c:v>
                </c:pt>
                <c:pt idx="4">
                  <c:v>0.58333333333333337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267-4870-8BFD-01154004A4E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C1-4206-8B84-FF8A2BF871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C1-4206-8B84-FF8A2BF871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C1-4206-8B84-FF8A2BF871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C1-4206-8B84-FF8A2BF8719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C1-4206-8B84-FF8A2BF87193}"/>
              </c:ext>
            </c:extLst>
          </c:dPt>
          <c:dLbls>
            <c:dLbl>
              <c:idx val="1"/>
              <c:layout>
                <c:manualLayout>
                  <c:x val="-0.20244422572178478"/>
                  <c:y val="6.61665208515602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BC1-4206-8B84-FF8A2BF8719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30353401137357833"/>
                  <c:y val="-5.73727763196267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BC1-4206-8B84-FF8A2BF8719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42109383202099726"/>
                  <c:y val="4.52387722368037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BC1-4206-8B84-FF8A2BF8719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PSICOLOGÍA!$BG$14:$BG$18</c:f>
              <c:numCache>
                <c:formatCode>0</c:formatCode>
                <c:ptCount val="5"/>
                <c:pt idx="0">
                  <c:v>9.0833333333333339</c:v>
                </c:pt>
                <c:pt idx="1">
                  <c:v>1.25</c:v>
                </c:pt>
                <c:pt idx="2">
                  <c:v>0</c:v>
                </c:pt>
                <c:pt idx="3">
                  <c:v>1.3333333333333333</c:v>
                </c:pt>
                <c:pt idx="4">
                  <c:v>0.58333333333333337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BC1-4206-8B84-FF8A2BF8719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PSICOLOGÍA!$I$20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PSICOLOGÍA!$BF$20:$BG$20</c:f>
              <c:numCache>
                <c:formatCode>0</c:formatCode>
                <c:ptCount val="2"/>
                <c:pt idx="0">
                  <c:v>26.5</c:v>
                </c:pt>
                <c:pt idx="1">
                  <c:v>12.25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68-488F-835C-A56559FA2EC8}"/>
            </c:ext>
          </c:extLst>
        </c:ser>
        <c:ser>
          <c:idx val="1"/>
          <c:order val="1"/>
          <c:tx>
            <c:strRef>
              <c:f>PSICOLOGÍA!$I$21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PSICOLOGÍA!$BF$21:$BG$21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68-488F-835C-A56559FA2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7226024"/>
        <c:axId val="407226416"/>
      </c:barChart>
      <c:catAx>
        <c:axId val="40722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7226416"/>
        <c:crosses val="autoZero"/>
        <c:auto val="1"/>
        <c:lblAlgn val="ctr"/>
        <c:lblOffset val="100"/>
        <c:noMultiLvlLbl val="0"/>
      </c:catAx>
      <c:valAx>
        <c:axId val="40722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7226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67-4788-9AE8-1C19131443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67-4788-9AE8-1C191314439D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(CENDIS!$BI$13,CENDIS!$I$33)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CENDIS'!$C$112:$C$113</c:f>
              <c:numCache>
                <c:formatCode>0</c:formatCode>
                <c:ptCount val="2"/>
                <c:pt idx="0">
                  <c:v>327.91666666666669</c:v>
                </c:pt>
                <c:pt idx="1">
                  <c:v>24.333333333333336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767-4788-9AE8-1C191314439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8B-4E48-9F60-E8655601E65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8B-4E48-9F60-E8655601E6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(PSICOLOGÍA!$BI$13,PSICOLOGÍA!$I$22)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PSICOLOGÍA'!$K$41:$K$42</c:f>
              <c:numCache>
                <c:formatCode>General</c:formatCode>
                <c:ptCount val="2"/>
                <c:pt idx="0" formatCode="0">
                  <c:v>38.583333333333336</c:v>
                </c:pt>
                <c:pt idx="1">
                  <c:v>0.16666666666666666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88B-4E48-9F60-E8655601E65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809-4204-B559-AC1FBF75CB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809-4204-B559-AC1FBF75CB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(PSICOLOGÍA!$BI$13,PSICOLOGÍA!$I$23)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PSICOLOGÍA'!$C$57:$C$58</c:f>
              <c:numCache>
                <c:formatCode>General</c:formatCode>
                <c:ptCount val="2"/>
                <c:pt idx="0" formatCode="0">
                  <c:v>38.75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809-4204-B559-AC1FBF75CB3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PSICOLOGÍA!$I$22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98E-4F99-A4B5-B486C0E9D83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98E-4F99-A4B5-B486C0E9D83D}"/>
              </c:ext>
            </c:extLst>
          </c:dPt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PSICOLOGÍA!$BF$22:$BG$22</c:f>
              <c:numCache>
                <c:formatCode>0</c:formatCode>
                <c:ptCount val="2"/>
                <c:pt idx="0">
                  <c:v>0</c:v>
                </c:pt>
                <c:pt idx="1">
                  <c:v>0.16666666666666666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98E-4F99-A4B5-B486C0E9D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PSICOLOGÍA!$I$23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4D-48C5-A0C6-63B7881402C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4D-48C5-A0C6-63B7881402C4}"/>
              </c:ext>
            </c:extLst>
          </c:dPt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PSICOLOGÍA!$BF$23:$BG$23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F4D-48C5-A0C6-63B788140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PSICOLOGÍA!$I$49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F8-4950-9F31-230E7986C0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F8-4950-9F31-230E7986C0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F8-4950-9F31-230E7986C0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PSICOLOGÍA!$BF$49:$BH$49</c:f>
              <c:numCache>
                <c:formatCode>0</c:formatCode>
                <c:ptCount val="3"/>
                <c:pt idx="0">
                  <c:v>105</c:v>
                </c:pt>
                <c:pt idx="1">
                  <c:v>63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1F8-4950-9F31-230E7986C06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PSICOLOGÍA!$BF$13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PSICOLOGÍA!$I$44:$I$48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PSICOLOGÍA!$BF$44:$BF$48</c:f>
              <c:numCache>
                <c:formatCode>General</c:formatCode>
                <c:ptCount val="5"/>
                <c:pt idx="0">
                  <c:v>10</c:v>
                </c:pt>
                <c:pt idx="1">
                  <c:v>24</c:v>
                </c:pt>
                <c:pt idx="2">
                  <c:v>29</c:v>
                </c:pt>
                <c:pt idx="3">
                  <c:v>38</c:v>
                </c:pt>
                <c:pt idx="4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F0-4B28-B530-C16F43217FCD}"/>
            </c:ext>
          </c:extLst>
        </c:ser>
        <c:ser>
          <c:idx val="1"/>
          <c:order val="1"/>
          <c:tx>
            <c:strRef>
              <c:f>PSICOLOGÍA!$BG$13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PSICOLOGÍA!$I$44:$I$48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PSICOLOGÍA!$BG$44:$BG$48</c:f>
              <c:numCache>
                <c:formatCode>General</c:formatCode>
                <c:ptCount val="5"/>
                <c:pt idx="0">
                  <c:v>18</c:v>
                </c:pt>
                <c:pt idx="1">
                  <c:v>14</c:v>
                </c:pt>
                <c:pt idx="2">
                  <c:v>15</c:v>
                </c:pt>
                <c:pt idx="3">
                  <c:v>15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F0-4B28-B530-C16F43217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7238176"/>
        <c:axId val="407238568"/>
      </c:barChart>
      <c:catAx>
        <c:axId val="40723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7238568"/>
        <c:crosses val="autoZero"/>
        <c:auto val="1"/>
        <c:lblAlgn val="ctr"/>
        <c:lblOffset val="100"/>
        <c:noMultiLvlLbl val="0"/>
      </c:catAx>
      <c:valAx>
        <c:axId val="407238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723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49-402E-848A-BBDC0D5745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49-402E-848A-BBDC0D5745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49-402E-848A-BBDC0D5745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149-402E-848A-BBDC0D5745E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149-402E-848A-BBDC0D5745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PSICOLOGÍA!$BF$44:$BF$48</c:f>
              <c:numCache>
                <c:formatCode>General</c:formatCode>
                <c:ptCount val="5"/>
                <c:pt idx="0">
                  <c:v>10</c:v>
                </c:pt>
                <c:pt idx="1">
                  <c:v>24</c:v>
                </c:pt>
                <c:pt idx="2">
                  <c:v>29</c:v>
                </c:pt>
                <c:pt idx="3">
                  <c:v>38</c:v>
                </c:pt>
                <c:pt idx="4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149-402E-848A-BBDC0D5745E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1D-41F6-9B55-66635D5CE0C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1D-41F6-9B55-66635D5CE0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1D-41F6-9B55-66635D5CE0C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1D-41F6-9B55-66635D5CE0C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21D-41F6-9B55-66635D5CE0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PSICOLOGÍA!$BG$44:$BG$48</c:f>
              <c:numCache>
                <c:formatCode>General</c:formatCode>
                <c:ptCount val="5"/>
                <c:pt idx="0">
                  <c:v>18</c:v>
                </c:pt>
                <c:pt idx="1">
                  <c:v>14</c:v>
                </c:pt>
                <c:pt idx="2">
                  <c:v>15</c:v>
                </c:pt>
                <c:pt idx="3">
                  <c:v>15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21D-41F6-9B55-66635D5CE0C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PSICOLOGÍA!$I$50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PSICOLOGÍA!$BF$50:$BG$50</c:f>
              <c:numCache>
                <c:formatCode>General</c:formatCode>
                <c:ptCount val="2"/>
                <c:pt idx="0">
                  <c:v>100</c:v>
                </c:pt>
                <c:pt idx="1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6B-4D2C-B609-E282DBBE5104}"/>
            </c:ext>
          </c:extLst>
        </c:ser>
        <c:ser>
          <c:idx val="1"/>
          <c:order val="1"/>
          <c:tx>
            <c:strRef>
              <c:f>PSICOLOGÍA!$I$51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PSICOLOGÍA!$BF$51:$BG$51</c:f>
              <c:numCache>
                <c:formatCode>General</c:formatCode>
                <c:ptCount val="2"/>
                <c:pt idx="0">
                  <c:v>5</c:v>
                </c:pt>
                <c:pt idx="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6B-4D2C-B609-E282DBBE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7936152"/>
        <c:axId val="407933408"/>
      </c:barChart>
      <c:catAx>
        <c:axId val="407936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7933408"/>
        <c:crosses val="autoZero"/>
        <c:auto val="1"/>
        <c:lblAlgn val="ctr"/>
        <c:lblOffset val="100"/>
        <c:noMultiLvlLbl val="0"/>
      </c:catAx>
      <c:valAx>
        <c:axId val="407933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7936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50-4FC4-90A2-D37EFBDF331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50-4FC4-90A2-D37EFBDF33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(PSICOLOGÍA!$BI$13,PSICOLOGÍA!$I$52)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PSICOLOGÍA'!$K$130:$K$131</c:f>
              <c:numCache>
                <c:formatCode>General</c:formatCode>
                <c:ptCount val="2"/>
                <c:pt idx="0" formatCode="0">
                  <c:v>166</c:v>
                </c:pt>
                <c:pt idx="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650-4FC4-90A2-D37EFBDF331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DISCAPACIDAD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99B-4E86-ABE5-D7D31D9609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99B-4E86-ABE5-D7D31D9609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99B-4E86-ABE5-D7D31D960933}"/>
              </c:ext>
            </c:extLst>
          </c:dPt>
          <c:dLbls>
            <c:dLbl>
              <c:idx val="1"/>
              <c:layout>
                <c:manualLayout>
                  <c:x val="-0.11875098425196851"/>
                  <c:y val="2.03426655001458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99B-4E86-ABE5-D7D31D96093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6180468066491679"/>
                  <c:y val="2.49722951297754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99B-4E86-ABE5-D7D31D96093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(CENDIS!$BF$13,CENDIS!$BG$13,CENDIS!$BH$13)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CENDIS!$BF$32:$BH$32</c:f>
              <c:numCache>
                <c:formatCode>0</c:formatCode>
                <c:ptCount val="3"/>
                <c:pt idx="0">
                  <c:v>1.1666666666666667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99B-4E86-ABE5-D7D31D96093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CA-42D9-8640-5F480595E43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CA-42D9-8640-5F480595E4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(PSICOLOGÍA!$BI$13,PSICOLOGÍA!$I$53)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PSICOLOGÍA'!$C$146:$C$147</c:f>
              <c:numCache>
                <c:formatCode>General</c:formatCode>
                <c:ptCount val="2"/>
                <c:pt idx="0" formatCode="0">
                  <c:v>153</c:v>
                </c:pt>
                <c:pt idx="1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DCA-42D9-8640-5F480595E4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PSICOLOGÍA!$I$52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11-47D4-9567-FE286C79D5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11-47D4-9567-FE286C79D5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PSICOLOGÍA!$BF$52:$BG$52</c:f>
              <c:numCache>
                <c:formatCode>General</c:formatCode>
                <c:ptCount val="2"/>
                <c:pt idx="0">
                  <c:v>2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B11-47D4-9567-FE286C79D5C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PSICOLOGÍA!$I$53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FA-4F9A-A408-FDFF3443CA6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FA-4F9A-A408-FDFF3443CA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PSICOLOGÍA!$BF$53:$BG$53</c:f>
              <c:numCache>
                <c:formatCode>General</c:formatCode>
                <c:ptCount val="2"/>
                <c:pt idx="0">
                  <c:v>11</c:v>
                </c:pt>
                <c:pt idx="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4FA-4F9A-A408-FDFF3443CA6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PSICOLOGÍA!$I$59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EF-4F87-8987-07AED46621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EF-4F87-8987-07AED46621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EF-4F87-8987-07AED46621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PSICOLOGÍA!$BF$59:$BH$59</c:f>
              <c:numCache>
                <c:formatCode>0</c:formatCode>
                <c:ptCount val="3"/>
                <c:pt idx="0">
                  <c:v>129.75</c:v>
                </c:pt>
                <c:pt idx="1">
                  <c:v>114.33333333333334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8EF-4F87-8987-07AED46621E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PSICOLOGÍA!$BF$13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PSICOLOGÍA!$I$54:$I$58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PSICOLOGÍA!$BF$54:$BF$58</c:f>
              <c:numCache>
                <c:formatCode>0</c:formatCode>
                <c:ptCount val="5"/>
                <c:pt idx="0">
                  <c:v>47.083333333333336</c:v>
                </c:pt>
                <c:pt idx="1">
                  <c:v>4.833333333333333</c:v>
                </c:pt>
                <c:pt idx="2">
                  <c:v>14.833333333333334</c:v>
                </c:pt>
                <c:pt idx="3">
                  <c:v>60.25</c:v>
                </c:pt>
                <c:pt idx="4">
                  <c:v>2.75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CC-4568-B6A1-D92F4B9082AD}"/>
            </c:ext>
          </c:extLst>
        </c:ser>
        <c:ser>
          <c:idx val="1"/>
          <c:order val="1"/>
          <c:tx>
            <c:strRef>
              <c:f>PSICOLOGÍA!$BG$13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PSICOLOGÍA!$I$54:$I$58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PSICOLOGÍA!$BG$54:$BG$58</c:f>
              <c:numCache>
                <c:formatCode>0</c:formatCode>
                <c:ptCount val="5"/>
                <c:pt idx="0">
                  <c:v>42</c:v>
                </c:pt>
                <c:pt idx="1">
                  <c:v>9.25</c:v>
                </c:pt>
                <c:pt idx="2">
                  <c:v>6.833333333333333</c:v>
                </c:pt>
                <c:pt idx="3">
                  <c:v>53</c:v>
                </c:pt>
                <c:pt idx="4">
                  <c:v>3.25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CC-4568-B6A1-D92F4B908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7940464"/>
        <c:axId val="407933800"/>
      </c:barChart>
      <c:catAx>
        <c:axId val="40794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7933800"/>
        <c:crosses val="autoZero"/>
        <c:auto val="1"/>
        <c:lblAlgn val="ctr"/>
        <c:lblOffset val="100"/>
        <c:noMultiLvlLbl val="0"/>
      </c:catAx>
      <c:valAx>
        <c:axId val="407933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794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0E-4F63-ABE3-7D6FCDE4CA3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0E-4F63-ABE3-7D6FCDE4CA3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0E-4F63-ABE3-7D6FCDE4CA3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0E-4F63-ABE3-7D6FCDE4CA3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0E-4F63-ABE3-7D6FCDE4CA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PSICOLOGÍA!$BF$54:$BF$58</c:f>
              <c:numCache>
                <c:formatCode>0</c:formatCode>
                <c:ptCount val="5"/>
                <c:pt idx="0">
                  <c:v>47.083333333333336</c:v>
                </c:pt>
                <c:pt idx="1">
                  <c:v>4.833333333333333</c:v>
                </c:pt>
                <c:pt idx="2">
                  <c:v>14.833333333333334</c:v>
                </c:pt>
                <c:pt idx="3">
                  <c:v>60.25</c:v>
                </c:pt>
                <c:pt idx="4">
                  <c:v>2.75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E0E-4F63-ABE3-7D6FCDE4CA3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10F-4F69-8402-4B8ABBF601C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10F-4F69-8402-4B8ABBF601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10F-4F69-8402-4B8ABBF601C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10F-4F69-8402-4B8ABBF601C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10F-4F69-8402-4B8ABBF601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PSICOLOGÍA!$BG$54:$BG$58</c:f>
              <c:numCache>
                <c:formatCode>0</c:formatCode>
                <c:ptCount val="5"/>
                <c:pt idx="0">
                  <c:v>42</c:v>
                </c:pt>
                <c:pt idx="1">
                  <c:v>9.25</c:v>
                </c:pt>
                <c:pt idx="2">
                  <c:v>6.833333333333333</c:v>
                </c:pt>
                <c:pt idx="3">
                  <c:v>53</c:v>
                </c:pt>
                <c:pt idx="4">
                  <c:v>3.25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10F-4F69-8402-4B8ABBF601C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PSICOLOGÍA!$I$60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PSICOLOGÍA!$BF$60:$BG$60</c:f>
              <c:numCache>
                <c:formatCode>0</c:formatCode>
                <c:ptCount val="2"/>
                <c:pt idx="0">
                  <c:v>102.91666666666667</c:v>
                </c:pt>
                <c:pt idx="1">
                  <c:v>90.166666666666671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B5-4B7A-ACE0-70952C508EAC}"/>
            </c:ext>
          </c:extLst>
        </c:ser>
        <c:ser>
          <c:idx val="1"/>
          <c:order val="1"/>
          <c:tx>
            <c:strRef>
              <c:f>PSICOLOGÍA!$I$61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PSICOLOGÍA!$BF$61:$BG$61</c:f>
              <c:numCache>
                <c:formatCode>0</c:formatCode>
                <c:ptCount val="2"/>
                <c:pt idx="0">
                  <c:v>26.75</c:v>
                </c:pt>
                <c:pt idx="1">
                  <c:v>24.25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B5-4B7A-ACE0-70952C508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7936936"/>
        <c:axId val="407938896"/>
      </c:barChart>
      <c:catAx>
        <c:axId val="407936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7938896"/>
        <c:crosses val="autoZero"/>
        <c:auto val="1"/>
        <c:lblAlgn val="ctr"/>
        <c:lblOffset val="100"/>
        <c:noMultiLvlLbl val="0"/>
      </c:catAx>
      <c:valAx>
        <c:axId val="40793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7936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E9-458B-817F-DFAE679526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E9-458B-817F-DFAE679526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(PSICOLOGÍA!$BI$13,PSICOLOGÍA!$I$62)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PSICOLOGÍA'!$J$219:$J$220</c:f>
              <c:numCache>
                <c:formatCode>General</c:formatCode>
                <c:ptCount val="2"/>
                <c:pt idx="0" formatCode="0">
                  <c:v>241.91666666666669</c:v>
                </c:pt>
                <c:pt idx="1">
                  <c:v>2.1666666666666665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9E9-458B-817F-DFAE679526B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E55-46D8-91E5-8340BD09CF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E55-46D8-91E5-8340BD09CF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(PSICOLOGÍA!$BI$13,PSICOLOGÍA!$I$63)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PSICOLOGÍA'!$C$236:$C$237</c:f>
              <c:numCache>
                <c:formatCode>General</c:formatCode>
                <c:ptCount val="2"/>
                <c:pt idx="0" formatCode="0">
                  <c:v>199.5</c:v>
                </c:pt>
                <c:pt idx="1">
                  <c:v>44.583333333333336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E55-46D8-91E5-8340BD09CFD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932-4FF1-905B-ADD5ACEBDA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932-4FF1-905B-ADD5ACEBDAE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932-4FF1-905B-ADD5ACEBDAE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932-4FF1-905B-ADD5ACEBDAE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932-4FF1-905B-ADD5ACEBDA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BORDAMOS!$I$14:$I$18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BORDAMOS!$BF$14:$BF$18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5.583333333333333</c:v>
                </c:pt>
                <c:pt idx="3">
                  <c:v>40.75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932-4FF1-905B-ADD5ACEBDAE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PUEBLOS ORIGINARIOS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ABE-40AE-BA56-02CF670858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ABE-40AE-BA56-02CF670858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ABE-40AE-BA56-02CF670858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(CENDIS!$BF$13,CENDIS!$BG$13,CENDIS!$BH$13)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CENDIS!$BF$33:$BH$33</c:f>
              <c:numCache>
                <c:formatCode>0</c:formatCode>
                <c:ptCount val="3"/>
                <c:pt idx="0">
                  <c:v>16.416666666666668</c:v>
                </c:pt>
                <c:pt idx="1">
                  <c:v>7.916666666666667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ABE-40AE-BA56-02CF6708589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PSICOLOGÍA!$I$62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D26-415C-A2C5-6100E5AAE2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D26-415C-A2C5-6100E5AAE2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PSICOLOGÍA!$BF$62:$BG$62</c:f>
              <c:numCache>
                <c:formatCode>0</c:formatCode>
                <c:ptCount val="2"/>
                <c:pt idx="0">
                  <c:v>0.41666666666666669</c:v>
                </c:pt>
                <c:pt idx="1">
                  <c:v>1.75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D26-415C-A2C5-6100E5AAE27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PSICOLOGÍA!$I$63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F1F-4AB3-AB8B-1AE7800039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F1F-4AB3-AB8B-1AE7800039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PSICOLOGÍA!$BF$63:$BG$63</c:f>
              <c:numCache>
                <c:formatCode>0</c:formatCode>
                <c:ptCount val="2"/>
                <c:pt idx="0">
                  <c:v>24.666666666666668</c:v>
                </c:pt>
                <c:pt idx="1">
                  <c:v>19.916666666666668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F1F-4AB3-AB8B-1AE78000393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'TRABAJO SOCIAL'!$I$19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158-464F-90EF-7271A20715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158-464F-90EF-7271A20715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158-464F-90EF-7271A20715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'TRABAJO SOCIAL'!$BF$19:$BH$19</c:f>
              <c:numCache>
                <c:formatCode>0</c:formatCode>
                <c:ptCount val="3"/>
                <c:pt idx="0">
                  <c:v>154</c:v>
                </c:pt>
                <c:pt idx="1">
                  <c:v>148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158-464F-90EF-7271A207158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'TRABAJO SOCIAL'!$BF$13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'TRABAJO SOCIAL'!$I$14:$I$18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SOCIAL'!$BF$14:$BF$18</c:f>
              <c:numCache>
                <c:formatCode>General</c:formatCode>
                <c:ptCount val="5"/>
                <c:pt idx="0">
                  <c:v>33</c:v>
                </c:pt>
                <c:pt idx="1">
                  <c:v>7</c:v>
                </c:pt>
                <c:pt idx="2">
                  <c:v>23</c:v>
                </c:pt>
                <c:pt idx="3">
                  <c:v>47</c:v>
                </c:pt>
                <c:pt idx="4">
                  <c:v>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61-42CB-876C-04DFBAA9B12E}"/>
            </c:ext>
          </c:extLst>
        </c:ser>
        <c:ser>
          <c:idx val="1"/>
          <c:order val="1"/>
          <c:tx>
            <c:strRef>
              <c:f>'TRABAJO SOCIAL'!$BG$13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'TRABAJO SOCIAL'!$I$14:$I$18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SOCIAL'!$BG$14:$BG$18</c:f>
              <c:numCache>
                <c:formatCode>General</c:formatCode>
                <c:ptCount val="5"/>
                <c:pt idx="0">
                  <c:v>48</c:v>
                </c:pt>
                <c:pt idx="1">
                  <c:v>9</c:v>
                </c:pt>
                <c:pt idx="2">
                  <c:v>6</c:v>
                </c:pt>
                <c:pt idx="3">
                  <c:v>46</c:v>
                </c:pt>
                <c:pt idx="4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61-42CB-876C-04DFBAA9B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3741848"/>
        <c:axId val="403742240"/>
      </c:barChart>
      <c:catAx>
        <c:axId val="403741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3742240"/>
        <c:crosses val="autoZero"/>
        <c:auto val="1"/>
        <c:lblAlgn val="ctr"/>
        <c:lblOffset val="100"/>
        <c:noMultiLvlLbl val="0"/>
      </c:catAx>
      <c:valAx>
        <c:axId val="40374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3741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8B3-4B26-AD47-5A7731023A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8B3-4B26-AD47-5A7731023A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8B3-4B26-AD47-5A7731023A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8B3-4B26-AD47-5A7731023A2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8B3-4B26-AD47-5A7731023A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SOCIAL'!$BF$14:$BF$18</c:f>
              <c:numCache>
                <c:formatCode>General</c:formatCode>
                <c:ptCount val="5"/>
                <c:pt idx="0">
                  <c:v>33</c:v>
                </c:pt>
                <c:pt idx="1">
                  <c:v>7</c:v>
                </c:pt>
                <c:pt idx="2">
                  <c:v>23</c:v>
                </c:pt>
                <c:pt idx="3">
                  <c:v>47</c:v>
                </c:pt>
                <c:pt idx="4">
                  <c:v>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8B3-4B26-AD47-5A7731023A2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32-477D-A85D-12E96F959B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32-477D-A85D-12E96F959B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32-477D-A85D-12E96F959B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32-477D-A85D-12E96F959BC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932-477D-A85D-12E96F959B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SOCIAL'!$BG$14:$BG$18</c:f>
              <c:numCache>
                <c:formatCode>General</c:formatCode>
                <c:ptCount val="5"/>
                <c:pt idx="0">
                  <c:v>48</c:v>
                </c:pt>
                <c:pt idx="1">
                  <c:v>9</c:v>
                </c:pt>
                <c:pt idx="2">
                  <c:v>6</c:v>
                </c:pt>
                <c:pt idx="3">
                  <c:v>46</c:v>
                </c:pt>
                <c:pt idx="4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932-477D-A85D-12E96F959BC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'TRABAJO SOCIAL'!$I$20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'TRABAJO SOCIAL'!$BF$13:$BG$13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'TRABAJO SOCIAL'!$BF$20:$BG$20</c:f>
              <c:numCache>
                <c:formatCode>General</c:formatCode>
                <c:ptCount val="2"/>
                <c:pt idx="0">
                  <c:v>149</c:v>
                </c:pt>
                <c:pt idx="1">
                  <c:v>146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33-46E9-BF29-2A24BAEF108D}"/>
            </c:ext>
          </c:extLst>
        </c:ser>
        <c:ser>
          <c:idx val="1"/>
          <c:order val="1"/>
          <c:tx>
            <c:strRef>
              <c:f>'TRABAJO SOCIAL'!$I$21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'TRABAJO SOCIAL'!$BF$13:$BG$13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'TRABAJO SOCIAL'!$BF$21:$BG$21</c:f>
              <c:numCache>
                <c:formatCode>General</c:formatCode>
                <c:ptCount val="2"/>
                <c:pt idx="0">
                  <c:v>5</c:v>
                </c:pt>
                <c:pt idx="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833-46E9-BF29-2A24BAEF1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3738320"/>
        <c:axId val="403740672"/>
      </c:barChart>
      <c:catAx>
        <c:axId val="40373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3740672"/>
        <c:crosses val="autoZero"/>
        <c:auto val="1"/>
        <c:lblAlgn val="ctr"/>
        <c:lblOffset val="100"/>
        <c:noMultiLvlLbl val="0"/>
      </c:catAx>
      <c:valAx>
        <c:axId val="4037406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3738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BB-4761-93EC-9A7BE130E7F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BB-4761-93EC-9A7BE130E7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('TRABAJO SOCIAL'!$BI$13,'TRABAJO SOCIAL'!$I$22)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TRABAJO SOCIAL'!$K$41:$K$42</c:f>
              <c:numCache>
                <c:formatCode>General</c:formatCode>
                <c:ptCount val="2"/>
                <c:pt idx="0" formatCode="0">
                  <c:v>297</c:v>
                </c:pt>
                <c:pt idx="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2BB-4761-93EC-9A7BE130E7F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F9-4ECB-96F0-06BF24C1506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F9-4ECB-96F0-06BF24C1506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('TRABAJO SOCIAL'!$BI$13,'TRABAJO SOCIAL'!$I$23)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TRABAJO SOCIAL'!$C$57:$C$58</c:f>
              <c:numCache>
                <c:formatCode>General</c:formatCode>
                <c:ptCount val="2"/>
                <c:pt idx="0" formatCode="0">
                  <c:v>302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2F9-4ECB-96F0-06BF24C1506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'TRABAJO SOCIAL'!$I$22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FD-4155-9709-84244DA75F6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FD-4155-9709-84244DA75F6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'TRABAJO SOCIAL'!$BF$22:$BG$22</c:f>
              <c:numCache>
                <c:formatCode>General</c:formatCode>
                <c:ptCount val="2"/>
                <c:pt idx="0">
                  <c:v>1</c:v>
                </c:pt>
                <c:pt idx="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7FD-4155-9709-84244DA75F6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DE PERSONAS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DISCAPACIDAD!$I$19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FA4-4FF2-882E-65E5163D969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FA4-4FF2-882E-65E5163D969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FA4-4FF2-882E-65E5163D969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(DISCAPACIDAD!$BF$13,DISCAPACIDAD!$BG$13,DISCAPACIDAD!$BH$13)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DISCAPACIDAD!$BF$19:$BH$19</c:f>
              <c:numCache>
                <c:formatCode>0</c:formatCode>
                <c:ptCount val="3"/>
                <c:pt idx="0">
                  <c:v>28.416666666666664</c:v>
                </c:pt>
                <c:pt idx="1">
                  <c:v>41.25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FA4-4FF2-882E-65E5163D969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'TRABAJO SOCIAL'!$I$23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C4-4BEE-B66E-1363F344F3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C4-4BEE-B66E-1363F344F3BB}"/>
              </c:ext>
            </c:extLst>
          </c:dPt>
          <c:cat>
            <c:strRef>
              <c:f>'TRABAJO SOCIAL'!$BF$13:$BG$13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'TRABAJO SOCIAL'!$BF$23:$BG$23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DC4-4BEE-B66E-1363F344F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'TRABAJO SOCIAL'!$I$29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10-4394-9BD9-D4B9B9C724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10-4394-9BD9-D4B9B9C724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10-4394-9BD9-D4B9B9C724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'TRABAJO SOCIAL'!$BF$29:$BH$29</c:f>
              <c:numCache>
                <c:formatCode>0</c:formatCode>
                <c:ptCount val="3"/>
                <c:pt idx="0">
                  <c:v>55</c:v>
                </c:pt>
                <c:pt idx="1">
                  <c:v>49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A10-4394-9BD9-D4B9B9C724E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'TRABAJO SOCIAL'!$BF$13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'TRABAJO SOCIAL'!$I$24:$I$28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SOCIAL'!$BF$24:$BF$28</c:f>
              <c:numCache>
                <c:formatCode>General</c:formatCode>
                <c:ptCount val="5"/>
                <c:pt idx="0">
                  <c:v>11</c:v>
                </c:pt>
                <c:pt idx="1">
                  <c:v>0</c:v>
                </c:pt>
                <c:pt idx="2">
                  <c:v>5</c:v>
                </c:pt>
                <c:pt idx="3">
                  <c:v>21</c:v>
                </c:pt>
                <c:pt idx="4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D0-4919-AABD-E9769B6AEBAA}"/>
            </c:ext>
          </c:extLst>
        </c:ser>
        <c:ser>
          <c:idx val="1"/>
          <c:order val="1"/>
          <c:tx>
            <c:strRef>
              <c:f>'TRABAJO SOCIAL'!$BG$13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'TRABAJO SOCIAL'!$I$24:$I$28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SOCIAL'!$BG$24:$BG$28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17</c:v>
                </c:pt>
                <c:pt idx="4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8D0-4919-AABD-E9769B6AE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3743808"/>
        <c:axId val="403743416"/>
      </c:barChart>
      <c:catAx>
        <c:axId val="40374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3743416"/>
        <c:crosses val="autoZero"/>
        <c:auto val="1"/>
        <c:lblAlgn val="ctr"/>
        <c:lblOffset val="100"/>
        <c:noMultiLvlLbl val="0"/>
      </c:catAx>
      <c:valAx>
        <c:axId val="403743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3743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AB-4F35-AD8C-62D4713FC9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AB-4F35-AD8C-62D4713FC98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AB-4F35-AD8C-62D4713FC98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AB-4F35-AD8C-62D4713FC98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CAB-4F35-AD8C-62D4713FC9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SOCIAL'!$BF$24:$BF$28</c:f>
              <c:numCache>
                <c:formatCode>General</c:formatCode>
                <c:ptCount val="5"/>
                <c:pt idx="0">
                  <c:v>11</c:v>
                </c:pt>
                <c:pt idx="1">
                  <c:v>0</c:v>
                </c:pt>
                <c:pt idx="2">
                  <c:v>5</c:v>
                </c:pt>
                <c:pt idx="3">
                  <c:v>21</c:v>
                </c:pt>
                <c:pt idx="4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CAB-4F35-AD8C-62D4713FC98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A14-477C-A4F6-8DF3B5D9A2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A14-477C-A4F6-8DF3B5D9A2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A14-477C-A4F6-8DF3B5D9A2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A14-477C-A4F6-8DF3B5D9A2C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A14-477C-A4F6-8DF3B5D9A2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SOCIAL'!$I$24:$I$29</c:f>
              <c:strCache>
                <c:ptCount val="6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  <c:pt idx="5">
                  <c:v>TOTAL PERSONAS ATENDIDAS</c:v>
                </c:pt>
              </c:strCache>
            </c:strRef>
          </c:cat>
          <c:val>
            <c:numRef>
              <c:f>'TRABAJO SOCIAL'!$BG$24:$BG$28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17</c:v>
                </c:pt>
                <c:pt idx="4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A14-477C-A4F6-8DF3B5D9A2C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'TRABAJO SOCIAL'!$I$30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'TRABAJO SOCIAL'!$BF$13:$BG$13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'TRABAJO SOCIAL'!$BF$30:$BG$30</c:f>
              <c:numCache>
                <c:formatCode>General</c:formatCode>
                <c:ptCount val="2"/>
                <c:pt idx="0">
                  <c:v>53</c:v>
                </c:pt>
                <c:pt idx="1">
                  <c:v>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83-4C41-9690-2528AD9F831F}"/>
            </c:ext>
          </c:extLst>
        </c:ser>
        <c:ser>
          <c:idx val="1"/>
          <c:order val="1"/>
          <c:tx>
            <c:strRef>
              <c:f>'TRABAJO SOCIAL'!$I$31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'TRABAJO SOCIAL'!$BF$13:$BG$13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'TRABAJO SOCIAL'!$BF$31:$BG$31</c:f>
              <c:numCache>
                <c:formatCode>General</c:formatCode>
                <c:ptCount val="2"/>
                <c:pt idx="0">
                  <c:v>2</c:v>
                </c:pt>
                <c:pt idx="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83-4C41-9690-2528AD9F8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1853720"/>
        <c:axId val="411850584"/>
      </c:barChart>
      <c:catAx>
        <c:axId val="411853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1850584"/>
        <c:crosses val="autoZero"/>
        <c:auto val="1"/>
        <c:lblAlgn val="ctr"/>
        <c:lblOffset val="100"/>
        <c:noMultiLvlLbl val="0"/>
      </c:catAx>
      <c:valAx>
        <c:axId val="411850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1853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D7-4B69-9860-D9483020BD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D7-4B69-9860-D9483020BD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('TRABAJO SOCIAL'!$BI$13,'TRABAJO SOCIAL'!$I$32)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TRABAJO SOCIAL'!$J$130:$J$131</c:f>
              <c:numCache>
                <c:formatCode>General</c:formatCode>
                <c:ptCount val="2"/>
                <c:pt idx="0" formatCode="0">
                  <c:v>63</c:v>
                </c:pt>
                <c:pt idx="1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0D7-4B69-9860-D9483020BD7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86-4F1E-939D-E12B4EFC98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86-4F1E-939D-E12B4EFC98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('TRABAJO SOCIAL'!$BI$13,'TRABAJO SOCIAL'!$I$33)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TRABAJO SOCIAL'!$C$146:$C$147</c:f>
              <c:numCache>
                <c:formatCode>General</c:formatCode>
                <c:ptCount val="2"/>
                <c:pt idx="0" formatCode="0">
                  <c:v>66</c:v>
                </c:pt>
                <c:pt idx="1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486-4F1E-939D-E12B4EFC986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'TRABAJO SOCIAL'!$I$32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B-4E94-AE62-5B0DB29D75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B-4E94-AE62-5B0DB29D75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'TRABAJO SOCIAL'!$BF$13:$BG$13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'TRABAJO SOCIAL'!$BF$32:$BG$32</c:f>
              <c:numCache>
                <c:formatCode>General</c:formatCode>
                <c:ptCount val="2"/>
                <c:pt idx="0">
                  <c:v>22</c:v>
                </c:pt>
                <c:pt idx="1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44B-4E94-AE62-5B0DB29D75D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'TRABAJO SOCIAL'!$I$33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2C-467F-8529-B6C93EA716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2C-467F-8529-B6C93EA716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'TRABAJO SOCIAL'!$BF$13:$BG$13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'TRABAJO SOCIAL'!$BF$33:$BG$33</c:f>
              <c:numCache>
                <c:formatCode>General</c:formatCode>
                <c:ptCount val="2"/>
                <c:pt idx="0">
                  <c:v>18</c:v>
                </c:pt>
                <c:pt idx="1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A2C-467F-8529-B6C93EA7161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DISCAPACIDAD!$BF$13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DISCAPACIDAD!$I$14:$I$18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DISCAPACIDAD!$BF$14:$BF$18</c:f>
              <c:numCache>
                <c:formatCode>0</c:formatCode>
                <c:ptCount val="5"/>
                <c:pt idx="0">
                  <c:v>0.83333333333333337</c:v>
                </c:pt>
                <c:pt idx="1">
                  <c:v>4</c:v>
                </c:pt>
                <c:pt idx="2">
                  <c:v>12</c:v>
                </c:pt>
                <c:pt idx="3">
                  <c:v>10.833333333333334</c:v>
                </c:pt>
                <c:pt idx="4">
                  <c:v>0.75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94-4681-8AAE-368F5C31FD20}"/>
            </c:ext>
          </c:extLst>
        </c:ser>
        <c:ser>
          <c:idx val="1"/>
          <c:order val="1"/>
          <c:tx>
            <c:strRef>
              <c:f>DISCAPACIDAD!$BG$13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DISCAPACIDAD!$I$14:$I$18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DISCAPACIDAD!$BG$14:$BG$18</c:f>
              <c:numCache>
                <c:formatCode>0</c:formatCode>
                <c:ptCount val="5"/>
                <c:pt idx="0">
                  <c:v>0</c:v>
                </c:pt>
                <c:pt idx="1">
                  <c:v>5.5</c:v>
                </c:pt>
                <c:pt idx="2">
                  <c:v>20.416666666666668</c:v>
                </c:pt>
                <c:pt idx="3">
                  <c:v>11.083333333333334</c:v>
                </c:pt>
                <c:pt idx="4">
                  <c:v>4.25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94-4681-8AAE-368F5C31F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3688056"/>
        <c:axId val="393688448"/>
      </c:barChart>
      <c:catAx>
        <c:axId val="393688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3688448"/>
        <c:crosses val="autoZero"/>
        <c:auto val="1"/>
        <c:lblAlgn val="ctr"/>
        <c:lblOffset val="100"/>
        <c:noMultiLvlLbl val="0"/>
      </c:catAx>
      <c:valAx>
        <c:axId val="39368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3688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'TRABAJO SOCIAL'!$I$39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AF-46C8-9D4E-41886C8DDD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AF-46C8-9D4E-41886C8DDD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AF-46C8-9D4E-41886C8DDD80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'TRABAJO SOCIAL'!$BF$13:$BH$13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'TRABAJO SOCIAL'!$BF$39:$BH$39</c:f>
              <c:numCache>
                <c:formatCode>0</c:formatCode>
                <c:ptCount val="3"/>
                <c:pt idx="0">
                  <c:v>710</c:v>
                </c:pt>
                <c:pt idx="1">
                  <c:v>710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5AF-46C8-9D4E-41886C8DDD8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'TRABAJO SOCIAL'!$BF$13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'TRABAJO SOCIAL'!$I$34:$I$38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SOCIAL'!$BF$34:$BF$38</c:f>
              <c:numCache>
                <c:formatCode>0</c:formatCode>
                <c:ptCount val="5"/>
                <c:pt idx="0">
                  <c:v>104</c:v>
                </c:pt>
                <c:pt idx="1">
                  <c:v>27</c:v>
                </c:pt>
                <c:pt idx="2">
                  <c:v>33</c:v>
                </c:pt>
                <c:pt idx="3">
                  <c:v>144</c:v>
                </c:pt>
                <c:pt idx="4">
                  <c:v>402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40-4127-8E82-C556FFF1971D}"/>
            </c:ext>
          </c:extLst>
        </c:ser>
        <c:ser>
          <c:idx val="1"/>
          <c:order val="1"/>
          <c:tx>
            <c:strRef>
              <c:f>'TRABAJO SOCIAL'!$BG$13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'TRABAJO SOCIAL'!$I$34:$I$38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SOCIAL'!$BG$34:$BG$38</c:f>
              <c:numCache>
                <c:formatCode>0</c:formatCode>
                <c:ptCount val="5"/>
                <c:pt idx="0">
                  <c:v>99</c:v>
                </c:pt>
                <c:pt idx="1">
                  <c:v>77</c:v>
                </c:pt>
                <c:pt idx="2">
                  <c:v>124</c:v>
                </c:pt>
                <c:pt idx="3">
                  <c:v>188</c:v>
                </c:pt>
                <c:pt idx="4">
                  <c:v>222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240-4127-8E82-C556FFF1971D}"/>
            </c:ext>
          </c:extLst>
        </c:ser>
        <c:ser>
          <c:idx val="2"/>
          <c:order val="2"/>
          <c:tx>
            <c:strRef>
              <c:f>'TRABAJO SOCIAL'!$BH$13</c:f>
              <c:strCache>
                <c:ptCount val="1"/>
                <c:pt idx="0">
                  <c:v>OTRO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'TRABAJO SOCIAL'!$I$34:$I$38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SOCIAL'!$BH$34:$BH$38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240-4127-8E82-C556FFF19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1854896"/>
        <c:axId val="411844704"/>
      </c:barChart>
      <c:catAx>
        <c:axId val="41185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1844704"/>
        <c:crosses val="autoZero"/>
        <c:auto val="1"/>
        <c:lblAlgn val="ctr"/>
        <c:lblOffset val="100"/>
        <c:noMultiLvlLbl val="0"/>
      </c:catAx>
      <c:valAx>
        <c:axId val="4118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1854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71-480E-963D-C166AB13CC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71-480E-963D-C166AB13CC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471-480E-963D-C166AB13CC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471-480E-963D-C166AB13CCA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471-480E-963D-C166AB13CC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SOCIAL'!$BF$34:$BF$38</c:f>
              <c:numCache>
                <c:formatCode>0</c:formatCode>
                <c:ptCount val="5"/>
                <c:pt idx="0">
                  <c:v>104</c:v>
                </c:pt>
                <c:pt idx="1">
                  <c:v>27</c:v>
                </c:pt>
                <c:pt idx="2">
                  <c:v>33</c:v>
                </c:pt>
                <c:pt idx="3">
                  <c:v>144</c:v>
                </c:pt>
                <c:pt idx="4">
                  <c:v>402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471-480E-963D-C166AB13CCA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0F-4E78-AC3A-CB57F08F71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0F-4E78-AC3A-CB57F08F71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0F-4E78-AC3A-CB57F08F71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0F-4E78-AC3A-CB57F08F71E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70F-4E78-AC3A-CB57F08F71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SOCIAL'!$BG$34:$BG$38</c:f>
              <c:numCache>
                <c:formatCode>0</c:formatCode>
                <c:ptCount val="5"/>
                <c:pt idx="0">
                  <c:v>99</c:v>
                </c:pt>
                <c:pt idx="1">
                  <c:v>77</c:v>
                </c:pt>
                <c:pt idx="2">
                  <c:v>124</c:v>
                </c:pt>
                <c:pt idx="3">
                  <c:v>188</c:v>
                </c:pt>
                <c:pt idx="4">
                  <c:v>222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70F-4E78-AC3A-CB57F08F71E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OTROS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306-4A29-8DB0-58CE64DCFE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306-4A29-8DB0-58CE64DCFE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306-4A29-8DB0-58CE64DCFE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306-4A29-8DB0-58CE64DCFE5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306-4A29-8DB0-58CE64DCFE55}"/>
              </c:ext>
            </c:extLst>
          </c:dPt>
          <c:dLbls>
            <c:dLbl>
              <c:idx val="0"/>
              <c:layout>
                <c:manualLayout>
                  <c:x val="-0.41111209536307963"/>
                  <c:y val="3.75714494021580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306-4A29-8DB0-58CE64DCFE5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503482064741907"/>
                  <c:y val="-6.312299504228638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306-4A29-8DB0-58CE64DCFE5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2708234908136482"/>
                  <c:y val="-4.576188393117527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306-4A29-8DB0-58CE64DCFE5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37152690288713902"/>
                  <c:y val="3.52566345873432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306-4A29-8DB0-58CE64DCFE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SOCIAL'!$BH$34:$BH$38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306-4A29-8DB0-58CE64DCFE5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'TRABAJO SOCIAL'!$I$40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'TRABAJO SOCIAL'!$BF$13:$BH$13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'TRABAJO SOCIAL'!$BF$40:$BH$40</c:f>
              <c:numCache>
                <c:formatCode>0</c:formatCode>
                <c:ptCount val="3"/>
                <c:pt idx="0">
                  <c:v>596</c:v>
                </c:pt>
                <c:pt idx="1">
                  <c:v>656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CC-4C8A-94AC-6C358060E43E}"/>
            </c:ext>
          </c:extLst>
        </c:ser>
        <c:ser>
          <c:idx val="1"/>
          <c:order val="1"/>
          <c:tx>
            <c:strRef>
              <c:f>'TRABAJO SOCIAL'!$I$41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'TRABAJO SOCIAL'!$BF$13:$BH$13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'TRABAJO SOCIAL'!$BF$41:$BH$41</c:f>
              <c:numCache>
                <c:formatCode>0</c:formatCode>
                <c:ptCount val="3"/>
                <c:pt idx="0">
                  <c:v>113</c:v>
                </c:pt>
                <c:pt idx="1">
                  <c:v>55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CC-4C8A-94AC-6C358060E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1849016"/>
        <c:axId val="411847840"/>
      </c:barChart>
      <c:catAx>
        <c:axId val="411849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1847840"/>
        <c:crosses val="autoZero"/>
        <c:auto val="1"/>
        <c:lblAlgn val="ctr"/>
        <c:lblOffset val="100"/>
        <c:noMultiLvlLbl val="0"/>
      </c:catAx>
      <c:valAx>
        <c:axId val="411847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1849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D7-4791-A528-B89C81879F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D7-4791-A528-B89C81879F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('TRABAJO SOCIAL'!$BI$13,'TRABAJO SOCIAL'!$I$42)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TRABAJO SOCIAL'!$C$235:$C$236</c:f>
              <c:numCache>
                <c:formatCode>0</c:formatCode>
                <c:ptCount val="2"/>
                <c:pt idx="0">
                  <c:v>497</c:v>
                </c:pt>
                <c:pt idx="1">
                  <c:v>924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5D7-4791-A528-B89C81879F2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35-488B-9A67-6527F97447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35-488B-9A67-6527F97447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('TRABAJO SOCIAL'!$BI$13,'TRABAJO SOCIAL'!$I$43)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TRABAJO SOCIAL'!$K$236:$K$237</c:f>
              <c:numCache>
                <c:formatCode>0</c:formatCode>
                <c:ptCount val="2"/>
                <c:pt idx="0">
                  <c:v>767</c:v>
                </c:pt>
                <c:pt idx="1">
                  <c:v>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A35-488B-9A67-6527F974470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'TRABAJO SOCIAL'!$I$42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DD2-4557-B1CE-C51DF71BEF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DD2-4557-B1CE-C51DF71BEF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'TRABAJO SOCIAL'!$BF$42:$BG$42</c:f>
              <c:numCache>
                <c:formatCode>0</c:formatCode>
                <c:ptCount val="2"/>
                <c:pt idx="0">
                  <c:v>459</c:v>
                </c:pt>
                <c:pt idx="1">
                  <c:v>465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DD2-4557-B1CE-C51DF71BEFD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'TRABAJO SOCIAL'!$I$43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322-4C84-B80F-537AAE36E3E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322-4C84-B80F-537AAE36E3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'TRABAJO SOCIAL'!$BF$43:$BG$43</c:f>
              <c:numCache>
                <c:formatCode>0</c:formatCode>
                <c:ptCount val="2"/>
                <c:pt idx="0">
                  <c:v>300</c:v>
                </c:pt>
                <c:pt idx="1">
                  <c:v>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322-4C84-B80F-537AAE36E3E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  <a:r>
              <a:rPr lang="en-US" baseline="0"/>
              <a:t> MUJERES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18-408F-8CD6-40E90B9EF3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E18-408F-8CD6-40E90B9EF3F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E18-408F-8CD6-40E90B9EF3F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18-408F-8CD6-40E90B9EF3F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18-408F-8CD6-40E90B9EF3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(DISCAPACIDAD!$I$14,DISCAPACIDAD!$I$15,DISCAPACIDAD!$I$16,DISCAPACIDAD!$I$17,DISCAPACIDAD!$I$18)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DISCAPACIDAD!$BF$14:$BF$18</c:f>
              <c:numCache>
                <c:formatCode>0</c:formatCode>
                <c:ptCount val="5"/>
                <c:pt idx="0">
                  <c:v>0.83333333333333337</c:v>
                </c:pt>
                <c:pt idx="1">
                  <c:v>4</c:v>
                </c:pt>
                <c:pt idx="2">
                  <c:v>12</c:v>
                </c:pt>
                <c:pt idx="3">
                  <c:v>10.833333333333334</c:v>
                </c:pt>
                <c:pt idx="4">
                  <c:v>0.75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E18-408F-8CD6-40E90B9EF3F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'PERSONAS MAYORES'!$I$19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1D2-488F-BB2F-BCA999D2F5B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1D2-488F-BB2F-BCA999D2F5B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1D2-488F-BB2F-BCA999D2F5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'PERSONAS MAYORES'!$BF$13:$BH$13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'PERSONAS MAYORES'!$BF$19:$BH$19</c:f>
              <c:numCache>
                <c:formatCode>0</c:formatCode>
                <c:ptCount val="3"/>
                <c:pt idx="0">
                  <c:v>1232.25</c:v>
                </c:pt>
                <c:pt idx="1">
                  <c:v>493.16666666666663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1D2-488F-BB2F-BCA999D2F5B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'PERSONAS MAYORES'!$BF$13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'PERSONAS MAYORES'!$I$14:$I$18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'PERSONAS MAYORES'!$BF$14:$BF$18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1.8333333333333333</c:v>
                </c:pt>
                <c:pt idx="3">
                  <c:v>63.666666666666664</c:v>
                </c:pt>
                <c:pt idx="4">
                  <c:v>1166.75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2B-4A6A-A239-DF04DD4961CA}"/>
            </c:ext>
          </c:extLst>
        </c:ser>
        <c:ser>
          <c:idx val="1"/>
          <c:order val="1"/>
          <c:tx>
            <c:strRef>
              <c:f>'PERSONAS MAYORES'!$BG$13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'PERSONAS MAYORES'!$I$14:$I$18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'PERSONAS MAYORES'!$BG$14:$BG$18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1.4166666666666667</c:v>
                </c:pt>
                <c:pt idx="3">
                  <c:v>44.166666666666664</c:v>
                </c:pt>
                <c:pt idx="4">
                  <c:v>447.58333333333331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2B-4A6A-A239-DF04DD49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1845880"/>
        <c:axId val="411856464"/>
      </c:barChart>
      <c:catAx>
        <c:axId val="411845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1856464"/>
        <c:crosses val="autoZero"/>
        <c:auto val="1"/>
        <c:lblAlgn val="ctr"/>
        <c:lblOffset val="100"/>
        <c:noMultiLvlLbl val="0"/>
      </c:catAx>
      <c:valAx>
        <c:axId val="41185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1845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92-4467-B2C8-4BC74DB33B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92-4467-B2C8-4BC74DB33B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92-4467-B2C8-4BC74DB33B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92-4467-B2C8-4BC74DB33BD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C92-4467-B2C8-4BC74DB33BDD}"/>
              </c:ext>
            </c:extLst>
          </c:dPt>
          <c:dLbls>
            <c:dLbl>
              <c:idx val="0"/>
              <c:layout>
                <c:manualLayout>
                  <c:x val="-0.38020942694663168"/>
                  <c:y val="6.303441236512102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C92-4467-B2C8-4BC74DB33BD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6111198600174979"/>
                  <c:y val="-5.154892096821230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C92-4467-B2C8-4BC74DB33BD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31346237970253721"/>
                  <c:y val="5.894138232720910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C92-4467-B2C8-4BC74DB33BDD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'PERSONAS MAYORES'!$I$14:$I$18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'PERSONAS MAYORES'!$BF$14:$BF$18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1.8333333333333333</c:v>
                </c:pt>
                <c:pt idx="3">
                  <c:v>63.666666666666664</c:v>
                </c:pt>
                <c:pt idx="4">
                  <c:v>1166.75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C92-4467-B2C8-4BC74DB33BD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133-466B-97B7-0D7E5CEB5B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133-466B-97B7-0D7E5CEB5B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133-466B-97B7-0D7E5CEB5B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133-466B-97B7-0D7E5CEB5B7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133-466B-97B7-0D7E5CEB5B73}"/>
              </c:ext>
            </c:extLst>
          </c:dPt>
          <c:dLbls>
            <c:dLbl>
              <c:idx val="0"/>
              <c:layout>
                <c:manualLayout>
                  <c:x val="-0.28645931758530185"/>
                  <c:y val="5.146033829104695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133-466B-97B7-0D7E5CEB5B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4062259405074365"/>
                  <c:y val="6.5453484981044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133-466B-97B7-0D7E5CEB5B73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'PERSONAS MAYORES'!$I$14:$I$18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'PERSONAS MAYORES'!$BG$14:$BG$18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1.4166666666666667</c:v>
                </c:pt>
                <c:pt idx="3">
                  <c:v>44.166666666666664</c:v>
                </c:pt>
                <c:pt idx="4">
                  <c:v>447.58333333333331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133-466B-97B7-0D7E5CEB5B7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'PERSONAS MAYORES'!$I$20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MAYORES'!$BF$20:$BG$20</c:f>
              <c:numCache>
                <c:formatCode>0</c:formatCode>
                <c:ptCount val="2"/>
                <c:pt idx="0">
                  <c:v>1112.5</c:v>
                </c:pt>
                <c:pt idx="1">
                  <c:v>444.75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36-4A15-B979-02047AF2822C}"/>
            </c:ext>
          </c:extLst>
        </c:ser>
        <c:ser>
          <c:idx val="1"/>
          <c:order val="1"/>
          <c:tx>
            <c:strRef>
              <c:f>'PERSONAS MAYORES'!$I$21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MAYORES'!$BF$21:$BG$21</c:f>
              <c:numCache>
                <c:formatCode>0</c:formatCode>
                <c:ptCount val="2"/>
                <c:pt idx="0">
                  <c:v>119.5</c:v>
                </c:pt>
                <c:pt idx="1">
                  <c:v>48.666666666666664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B36-4A15-B979-02047AF28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1845488"/>
        <c:axId val="411848624"/>
      </c:barChart>
      <c:catAx>
        <c:axId val="41184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1848624"/>
        <c:crosses val="autoZero"/>
        <c:auto val="1"/>
        <c:lblAlgn val="ctr"/>
        <c:lblOffset val="100"/>
        <c:noMultiLvlLbl val="0"/>
      </c:catAx>
      <c:valAx>
        <c:axId val="41184862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184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65-492B-BA17-E8E91BA59B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965-492B-BA17-E8E91BA59B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('PERSONAS MAYORES'!$BI$13,'PERSONAS MAYORES'!$I$22)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PERSONAS MAYORES'!$K$41:$K$42</c:f>
              <c:numCache>
                <c:formatCode>General</c:formatCode>
                <c:ptCount val="2"/>
                <c:pt idx="0" formatCode="0">
                  <c:v>1515.9166666666665</c:v>
                </c:pt>
                <c:pt idx="1">
                  <c:v>209.5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965-492B-BA17-E8E91BA59BC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6E7-412C-A484-BF6FC2ECEF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6E7-412C-A484-BF6FC2ECEF15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('PERSONAS MAYORES'!$BI$13,'PERSONAS MAYORES'!$I$23)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PERSONAS MAYORES'!$C$57:$C$58</c:f>
              <c:numCache>
                <c:formatCode>General</c:formatCode>
                <c:ptCount val="2"/>
                <c:pt idx="0" formatCode="0">
                  <c:v>1725.4166666666665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6E7-412C-A484-BF6FC2ECEF1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'PERSONAS MAYORES'!$I$22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C4-40B4-BF88-E10B979B67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C4-40B4-BF88-E10B979B67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MAYORES'!$BF$22:$BG$22</c:f>
              <c:numCache>
                <c:formatCode>0</c:formatCode>
                <c:ptCount val="2"/>
                <c:pt idx="0">
                  <c:v>122.66666666666667</c:v>
                </c:pt>
                <c:pt idx="1">
                  <c:v>86.833333333333329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AC4-40B4-BF88-E10B979B67F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'PERSONAS MAYORES'!$I$23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A5-4975-966C-15FFA82983B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A5-4975-966C-15FFA82983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MAYORES'!$BF$23:$BG$23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FA5-4975-966C-15FFA82983B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'PERSONAS MAYORES'!$I$29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7A4-4BDA-B241-63DC7082C2A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7A4-4BDA-B241-63DC7082C2A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7A4-4BDA-B241-63DC7082C2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'PERSONAS MAYORES'!$BF$13:$BH$13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'PERSONAS MAYORES'!$BF$29:$BH$29</c:f>
              <c:numCache>
                <c:formatCode>0</c:formatCode>
                <c:ptCount val="3"/>
                <c:pt idx="0">
                  <c:v>9.75</c:v>
                </c:pt>
                <c:pt idx="1">
                  <c:v>18.25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7A4-4BDA-B241-63DC7082C2A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  <a:endParaRPr lang="en-US" baseline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72-4865-964F-75996190F8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72-4865-964F-75996190F8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72-4865-964F-75996190F8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72-4865-964F-75996190F85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072-4865-964F-75996190F8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(DISCAPACIDAD!$I$14,DISCAPACIDAD!$I$15,DISCAPACIDAD!$I$16,DISCAPACIDAD!$I$17,DISCAPACIDAD!$I$18)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DISCAPACIDAD!$BG$14:$BG$18</c:f>
              <c:numCache>
                <c:formatCode>0</c:formatCode>
                <c:ptCount val="5"/>
                <c:pt idx="0">
                  <c:v>0</c:v>
                </c:pt>
                <c:pt idx="1">
                  <c:v>5.5</c:v>
                </c:pt>
                <c:pt idx="2">
                  <c:v>20.416666666666668</c:v>
                </c:pt>
                <c:pt idx="3">
                  <c:v>11.083333333333334</c:v>
                </c:pt>
                <c:pt idx="4">
                  <c:v>4.25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072-4865-964F-75996190F85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'PERSONAS MAYORES'!$I$27</c:f>
              <c:strCache>
                <c:ptCount val="1"/>
                <c:pt idx="0">
                  <c:v>30 A 59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MAYORES'!$BF$27:$BG$27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3B-4B50-837D-E7C186E02598}"/>
            </c:ext>
          </c:extLst>
        </c:ser>
        <c:ser>
          <c:idx val="1"/>
          <c:order val="1"/>
          <c:tx>
            <c:strRef>
              <c:f>'PERSONAS MAYORES'!$I$28</c:f>
              <c:strCache>
                <c:ptCount val="1"/>
                <c:pt idx="0">
                  <c:v>60 AÑOS EN ADELANTE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MAYORES'!$BF$28:$BG$28</c:f>
              <c:numCache>
                <c:formatCode>0</c:formatCode>
                <c:ptCount val="2"/>
                <c:pt idx="0">
                  <c:v>9.75</c:v>
                </c:pt>
                <c:pt idx="1">
                  <c:v>18.25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33B-4B50-837D-E7C186E02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1858032"/>
        <c:axId val="411858424"/>
      </c:barChart>
      <c:catAx>
        <c:axId val="41185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1858424"/>
        <c:crosses val="autoZero"/>
        <c:auto val="1"/>
        <c:lblAlgn val="ctr"/>
        <c:lblOffset val="100"/>
        <c:noMultiLvlLbl val="0"/>
      </c:catAx>
      <c:valAx>
        <c:axId val="411858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185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'PERSONAS MAYORES'!$I$30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MAYORES'!$BF$30:$BG$30</c:f>
              <c:numCache>
                <c:formatCode>0</c:formatCode>
                <c:ptCount val="2"/>
                <c:pt idx="0">
                  <c:v>9.75</c:v>
                </c:pt>
                <c:pt idx="1">
                  <c:v>18.25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3E-42F4-94DB-CA05CAEA75B4}"/>
            </c:ext>
          </c:extLst>
        </c:ser>
        <c:ser>
          <c:idx val="1"/>
          <c:order val="1"/>
          <c:tx>
            <c:strRef>
              <c:f>'PERSONAS MAYORES'!$I$31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MAYORES'!$BF$31:$BG$31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3E-42F4-94DB-CA05CAEA7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1859600"/>
        <c:axId val="411860384"/>
      </c:barChart>
      <c:catAx>
        <c:axId val="41185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1860384"/>
        <c:crosses val="autoZero"/>
        <c:auto val="1"/>
        <c:lblAlgn val="ctr"/>
        <c:lblOffset val="100"/>
        <c:noMultiLvlLbl val="0"/>
      </c:catAx>
      <c:valAx>
        <c:axId val="41186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1859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D7B-4E77-9134-089C8F8D91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D7B-4E77-9134-089C8F8D91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('PERSONAS MAYORES'!$BI$13,'PERSONAS MAYORES'!$I$32)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PERSONAS MAYORES'!$J$114:$J$115</c:f>
              <c:numCache>
                <c:formatCode>General</c:formatCode>
                <c:ptCount val="2"/>
                <c:pt idx="0" formatCode="0">
                  <c:v>5.8333333333333321</c:v>
                </c:pt>
                <c:pt idx="1">
                  <c:v>22.166666666666668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D7B-4E77-9134-089C8F8D915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EFC-4EA8-B6F1-C02A25BAA8E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EFC-4EA8-B6F1-C02A25BAA8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('PERSONAS MAYORES'!$BI$13,'PERSONAS MAYORES'!$I$33)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PERSONAS MAYORES'!$C$129:$C$130</c:f>
              <c:numCache>
                <c:formatCode>General</c:formatCode>
                <c:ptCount val="2"/>
                <c:pt idx="0" formatCode="0">
                  <c:v>28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EFC-4EA8-B6F1-C02A25BAA8E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'PERSONAS MAYORES'!$I$32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00-4102-A730-78781436DF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00-4102-A730-78781436DF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MAYORES'!$BF$32:$BG$32</c:f>
              <c:numCache>
                <c:formatCode>0</c:formatCode>
                <c:ptCount val="2"/>
                <c:pt idx="0">
                  <c:v>6.833333333333333</c:v>
                </c:pt>
                <c:pt idx="1">
                  <c:v>15.333333333333334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400-4102-A730-78781436DFA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'PERSONAS MAYORES'!$I$33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2C-4363-8907-C2C0B8BB17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2C-4363-8907-C2C0B8BB1781}"/>
              </c:ext>
            </c:extLst>
          </c:dPt>
          <c:dLbls>
            <c:dLbl>
              <c:idx val="0"/>
              <c:layout>
                <c:manualLayout>
                  <c:x val="-0.24583431758530183"/>
                  <c:y val="-1.65576698745990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02C-4363-8907-C2C0B8BB178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4999901574803149"/>
                  <c:y val="-3.895086030912802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02C-4363-8907-C2C0B8BB178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('PERSONAS MAYORES'!$BI$13,'PERSONAS MAYORES'!$I$33)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'PERSONAS MAYORES'!$BF$33:$BG$33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02C-4363-8907-C2C0B8BB178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'PERSONAS MAYORES'!$I$39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8D3-4DC6-86A5-1E4C338045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8D3-4DC6-86A5-1E4C338045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8D3-4DC6-86A5-1E4C338045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'PERSONAS MAYORES'!$BF$13:$BH$13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'PERSONAS MAYORES'!$BF$39:$BH$39</c:f>
              <c:numCache>
                <c:formatCode>0</c:formatCode>
                <c:ptCount val="3"/>
                <c:pt idx="0">
                  <c:v>11820</c:v>
                </c:pt>
                <c:pt idx="1">
                  <c:v>1532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D3-4DC6-86A5-1E4C338045B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'PERSONAS MAYORES'!$I$37</c:f>
              <c:strCache>
                <c:ptCount val="1"/>
                <c:pt idx="0">
                  <c:v>30 A 59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MAYORES'!$BF$37:$BG$37</c:f>
              <c:numCache>
                <c:formatCode>0</c:formatCode>
                <c:ptCount val="2"/>
                <c:pt idx="0">
                  <c:v>1500</c:v>
                </c:pt>
                <c:pt idx="1">
                  <c:v>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E7-4898-A4E7-A2E0660EB50A}"/>
            </c:ext>
          </c:extLst>
        </c:ser>
        <c:ser>
          <c:idx val="1"/>
          <c:order val="1"/>
          <c:tx>
            <c:strRef>
              <c:f>'PERSONAS MAYORES'!$I$38</c:f>
              <c:strCache>
                <c:ptCount val="1"/>
                <c:pt idx="0">
                  <c:v>60 AÑOS EN ADELANTE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MAYORES'!$BF$38:$BG$38</c:f>
              <c:numCache>
                <c:formatCode>0</c:formatCode>
                <c:ptCount val="2"/>
                <c:pt idx="0">
                  <c:v>10320</c:v>
                </c:pt>
                <c:pt idx="1">
                  <c:v>1388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E7-4898-A4E7-A2E0660EB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3164496"/>
        <c:axId val="413161752"/>
      </c:barChart>
      <c:catAx>
        <c:axId val="41316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3161752"/>
        <c:crosses val="autoZero"/>
        <c:auto val="1"/>
        <c:lblAlgn val="ctr"/>
        <c:lblOffset val="100"/>
        <c:noMultiLvlLbl val="0"/>
      </c:catAx>
      <c:valAx>
        <c:axId val="413161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3164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20-48AE-BAEE-0C094FD8AC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20-48AE-BAEE-0C094FD8AC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'PERSONAS MAYORES'!$I$37:$I$38</c:f>
              <c:strCache>
                <c:ptCount val="2"/>
                <c:pt idx="0">
                  <c:v>30 A 59 AÑOS</c:v>
                </c:pt>
                <c:pt idx="1">
                  <c:v>60 AÑOS EN ADELANTE</c:v>
                </c:pt>
              </c:strCache>
            </c:strRef>
          </c:cat>
          <c:val>
            <c:numRef>
              <c:f>'PERSONAS MAYORES'!$BF$37:$BF$38</c:f>
              <c:numCache>
                <c:formatCode>0</c:formatCode>
                <c:ptCount val="2"/>
                <c:pt idx="0">
                  <c:v>1500</c:v>
                </c:pt>
                <c:pt idx="1">
                  <c:v>10320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F20-48AE-BAEE-0C094FD8ACC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8A-44FB-9517-ED719CBCD6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8A-44FB-9517-ED719CBCD6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'PERSONAS MAYORES'!$I$37:$I$38</c:f>
              <c:strCache>
                <c:ptCount val="2"/>
                <c:pt idx="0">
                  <c:v>30 A 59 AÑOS</c:v>
                </c:pt>
                <c:pt idx="1">
                  <c:v>60 AÑOS EN ADELANTE</c:v>
                </c:pt>
              </c:strCache>
            </c:strRef>
          </c:cat>
          <c:val>
            <c:numRef>
              <c:f>'PERSONAS MAYORES'!$BG$37:$BG$38</c:f>
              <c:numCache>
                <c:formatCode>0</c:formatCode>
                <c:ptCount val="2"/>
                <c:pt idx="0">
                  <c:v>144</c:v>
                </c:pt>
                <c:pt idx="1">
                  <c:v>1388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E8A-44FB-9517-ED719CBCD60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DISCAPACIDAD!$I$20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DISCAPACIDAD!$BF$13:$BG$13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DISCAPACIDAD!$BF$20:$BG$20</c:f>
              <c:numCache>
                <c:formatCode>0</c:formatCode>
                <c:ptCount val="2"/>
                <c:pt idx="0">
                  <c:v>28.416666666666668</c:v>
                </c:pt>
                <c:pt idx="1">
                  <c:v>40.25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B0-4907-B87D-58FD8E950354}"/>
            </c:ext>
          </c:extLst>
        </c:ser>
        <c:ser>
          <c:idx val="1"/>
          <c:order val="1"/>
          <c:tx>
            <c:strRef>
              <c:f>DISCAPACIDAD!$I$21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DISCAPACIDAD!$BF$13:$BG$13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DISCAPACIDAD!$BF$21:$BG$21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B0-4907-B87D-58FD8E950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48981864"/>
        <c:axId val="148980688"/>
      </c:barChart>
      <c:catAx>
        <c:axId val="148981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8980688"/>
        <c:crosses val="autoZero"/>
        <c:auto val="1"/>
        <c:lblAlgn val="ctr"/>
        <c:lblOffset val="100"/>
        <c:noMultiLvlLbl val="0"/>
      </c:catAx>
      <c:valAx>
        <c:axId val="1489806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8981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'PERSONAS MAYORES'!$I$40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MAYORES'!$BF$40:$BG$40</c:f>
              <c:numCache>
                <c:formatCode>0</c:formatCode>
                <c:ptCount val="2"/>
                <c:pt idx="0">
                  <c:v>11556</c:v>
                </c:pt>
                <c:pt idx="1">
                  <c:v>1508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5C-4447-A239-12353E5CE161}"/>
            </c:ext>
          </c:extLst>
        </c:ser>
        <c:ser>
          <c:idx val="1"/>
          <c:order val="1"/>
          <c:tx>
            <c:strRef>
              <c:f>'PERSONAS MAYORES'!$I$41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MAYORES'!$BF$41:$BG$41</c:f>
              <c:numCache>
                <c:formatCode>0</c:formatCode>
                <c:ptCount val="2"/>
                <c:pt idx="0">
                  <c:v>264</c:v>
                </c:pt>
                <c:pt idx="1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C5C-4447-A239-12353E5CE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3159792"/>
        <c:axId val="413163712"/>
      </c:barChart>
      <c:catAx>
        <c:axId val="41315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3163712"/>
        <c:crosses val="autoZero"/>
        <c:auto val="1"/>
        <c:lblAlgn val="ctr"/>
        <c:lblOffset val="100"/>
        <c:noMultiLvlLbl val="0"/>
      </c:catAx>
      <c:valAx>
        <c:axId val="41316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315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C2-4A5E-BF23-8144652B2F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C2-4A5E-BF23-8144652B2F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('PERSONAS MAYORES'!$BI$13,'PERSONAS MAYORES'!$I$42)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PERSONAS MAYORES'!$J$204:$J$205</c:f>
              <c:numCache>
                <c:formatCode>0</c:formatCode>
                <c:ptCount val="2"/>
                <c:pt idx="0">
                  <c:v>10072</c:v>
                </c:pt>
                <c:pt idx="1">
                  <c:v>3280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FC2-4A5E-BF23-8144652B2FE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39-49B2-9967-D41B3A8313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39-49B2-9967-D41B3A8313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('PERSONAS MAYORES'!$BI$13,'PERSONAS MAYORES'!$I$43)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PERSONAS MAYORES'!$C$219:$C$220</c:f>
              <c:numCache>
                <c:formatCode>0</c:formatCode>
                <c:ptCount val="2"/>
                <c:pt idx="0">
                  <c:v>11485</c:v>
                </c:pt>
                <c:pt idx="1">
                  <c:v>1867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739-49B2-9967-D41B3A83136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'PERSONAS MAYORES'!$I$42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EE-44BC-B7AB-CC41EE75B0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EE-44BC-B7AB-CC41EE75B0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MAYORES'!$BF$42:$BG$42</c:f>
              <c:numCache>
                <c:formatCode>0</c:formatCode>
                <c:ptCount val="2"/>
                <c:pt idx="0">
                  <c:v>2692</c:v>
                </c:pt>
                <c:pt idx="1">
                  <c:v>588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8EE-44BC-B7AB-CC41EE75B04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'PERSONAS MAYORES'!$I$43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DB-4A69-8D38-A452D10DE1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DB-4A69-8D38-A452D10DE1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MAYORES'!$BF$43:$BG$43</c:f>
              <c:numCache>
                <c:formatCode>0</c:formatCode>
                <c:ptCount val="2"/>
                <c:pt idx="0">
                  <c:v>1624</c:v>
                </c:pt>
                <c:pt idx="1">
                  <c:v>243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4DB-4A69-8D38-A452D10DE14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TOTALES!$C$60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TOTALES!$B$61:$B$65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O MÁS</c:v>
                </c:pt>
              </c:strCache>
            </c:strRef>
          </c:cat>
          <c:val>
            <c:numRef>
              <c:f>TOTALES!$C$61:$C$65</c:f>
              <c:numCache>
                <c:formatCode>0</c:formatCode>
                <c:ptCount val="5"/>
                <c:pt idx="0">
                  <c:v>2048.75</c:v>
                </c:pt>
                <c:pt idx="1">
                  <c:v>908.66666666666663</c:v>
                </c:pt>
                <c:pt idx="2">
                  <c:v>4986.4999999999991</c:v>
                </c:pt>
                <c:pt idx="3">
                  <c:v>8632.75</c:v>
                </c:pt>
                <c:pt idx="4">
                  <c:v>14535.694444444445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0A-453B-BF58-B3A61A19B7FE}"/>
            </c:ext>
          </c:extLst>
        </c:ser>
        <c:ser>
          <c:idx val="1"/>
          <c:order val="1"/>
          <c:tx>
            <c:strRef>
              <c:f>TOTALES!$D$60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TOTALES!$B$61:$B$65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O MÁS</c:v>
                </c:pt>
              </c:strCache>
            </c:strRef>
          </c:cat>
          <c:val>
            <c:numRef>
              <c:f>TOTALES!$D$61:$D$65</c:f>
              <c:numCache>
                <c:formatCode>0</c:formatCode>
                <c:ptCount val="5"/>
                <c:pt idx="0">
                  <c:v>2170.6666666666665</c:v>
                </c:pt>
                <c:pt idx="1">
                  <c:v>928.09090909090901</c:v>
                </c:pt>
                <c:pt idx="2">
                  <c:v>2837.916666666667</c:v>
                </c:pt>
                <c:pt idx="3">
                  <c:v>4207.6388888888887</c:v>
                </c:pt>
                <c:pt idx="4">
                  <c:v>3357.25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0A-453B-BF58-B3A61A19B7FE}"/>
            </c:ext>
          </c:extLst>
        </c:ser>
        <c:ser>
          <c:idx val="2"/>
          <c:order val="2"/>
          <c:tx>
            <c:strRef>
              <c:f>TOTALES!$E$60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TOTALES!$B$61:$B$65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O MÁS</c:v>
                </c:pt>
              </c:strCache>
            </c:strRef>
          </c:cat>
          <c:val>
            <c:numRef>
              <c:f>TOTALES!$E$61:$E$65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1.9166666666666667</c:v>
                </c:pt>
                <c:pt idx="3">
                  <c:v>7.166666666666667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70A-453B-BF58-B3A61A19B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3160576"/>
        <c:axId val="413167632"/>
      </c:barChart>
      <c:catAx>
        <c:axId val="41316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3167632"/>
        <c:crosses val="autoZero"/>
        <c:auto val="1"/>
        <c:lblAlgn val="ctr"/>
        <c:lblOffset val="100"/>
        <c:noMultiLvlLbl val="0"/>
      </c:catAx>
      <c:valAx>
        <c:axId val="41316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3160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TOTALES!$B$67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TOTALES!$C$60:$E$60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OTROS</c:v>
                </c:pt>
              </c:strCache>
            </c:strRef>
          </c:cat>
          <c:val>
            <c:numRef>
              <c:f>TOTALES!$C$67:$E$67</c:f>
              <c:numCache>
                <c:formatCode>0</c:formatCode>
                <c:ptCount val="3"/>
                <c:pt idx="0">
                  <c:v>26359.555555555555</c:v>
                </c:pt>
                <c:pt idx="1">
                  <c:v>11104.833333333334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B0-4F24-8AD8-625A19BA5CEE}"/>
            </c:ext>
          </c:extLst>
        </c:ser>
        <c:ser>
          <c:idx val="1"/>
          <c:order val="1"/>
          <c:tx>
            <c:strRef>
              <c:f>TOTALES!$B$68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TOTALES!$C$60:$E$60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OTROS</c:v>
                </c:pt>
              </c:strCache>
            </c:strRef>
          </c:cat>
          <c:val>
            <c:numRef>
              <c:f>TOTALES!$C$68:$E$68</c:f>
              <c:numCache>
                <c:formatCode>0</c:formatCode>
                <c:ptCount val="3"/>
                <c:pt idx="0">
                  <c:v>3300.8888888888887</c:v>
                </c:pt>
                <c:pt idx="1">
                  <c:v>1300.8055555555557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3B0-4F24-8AD8-625A19BA5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3164888"/>
        <c:axId val="413170768"/>
      </c:barChart>
      <c:catAx>
        <c:axId val="413164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3170768"/>
        <c:crosses val="autoZero"/>
        <c:auto val="1"/>
        <c:lblAlgn val="ctr"/>
        <c:lblOffset val="100"/>
        <c:noMultiLvlLbl val="0"/>
      </c:catAx>
      <c:valAx>
        <c:axId val="4131707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3164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B57-4828-9E10-3D1A6098A80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B57-4828-9E10-3D1A6098A80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B57-4828-9E10-3D1A6098A80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B57-4828-9E10-3D1A6098A80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B57-4828-9E10-3D1A6098A8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TOTALES!$B$61:$B$65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O MÁS</c:v>
                </c:pt>
              </c:strCache>
            </c:strRef>
          </c:cat>
          <c:val>
            <c:numRef>
              <c:f>TOTALES!$C$61:$C$65</c:f>
              <c:numCache>
                <c:formatCode>0</c:formatCode>
                <c:ptCount val="5"/>
                <c:pt idx="0">
                  <c:v>2048.75</c:v>
                </c:pt>
                <c:pt idx="1">
                  <c:v>908.66666666666663</c:v>
                </c:pt>
                <c:pt idx="2">
                  <c:v>4986.4999999999991</c:v>
                </c:pt>
                <c:pt idx="3">
                  <c:v>8632.75</c:v>
                </c:pt>
                <c:pt idx="4">
                  <c:v>14535.694444444445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B57-4828-9E10-3D1A6098A80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56E-4F9D-BA46-73A432E90A0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56E-4F9D-BA46-73A432E90A0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56E-4F9D-BA46-73A432E90A0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56E-4F9D-BA46-73A432E90A0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56E-4F9D-BA46-73A432E90A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TOTALES!$B$61:$B$65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O MÁS</c:v>
                </c:pt>
              </c:strCache>
            </c:strRef>
          </c:cat>
          <c:val>
            <c:numRef>
              <c:f>TOTALES!$D$61:$D$65</c:f>
              <c:numCache>
                <c:formatCode>0</c:formatCode>
                <c:ptCount val="5"/>
                <c:pt idx="0">
                  <c:v>2170.6666666666665</c:v>
                </c:pt>
                <c:pt idx="1">
                  <c:v>928.09090909090901</c:v>
                </c:pt>
                <c:pt idx="2">
                  <c:v>2837.916666666667</c:v>
                </c:pt>
                <c:pt idx="3">
                  <c:v>4207.6388888888887</c:v>
                </c:pt>
                <c:pt idx="4">
                  <c:v>3357.25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56E-4F9D-BA46-73A432E90A0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OTROS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395-4EC1-AAF2-D876373450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395-4EC1-AAF2-D876373450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395-4EC1-AAF2-D876373450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395-4EC1-AAF2-D876373450B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395-4EC1-AAF2-D876373450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TOTALES!$B$61:$B$65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O MÁS</c:v>
                </c:pt>
              </c:strCache>
            </c:strRef>
          </c:cat>
          <c:val>
            <c:numRef>
              <c:f>TOTALES!$E$61:$E$65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1.9166666666666667</c:v>
                </c:pt>
                <c:pt idx="3">
                  <c:v>7.166666666666667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395-4EC1-AAF2-D876373450B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DISCAPACIDAD!$H$22</c:f>
              <c:strCache>
                <c:ptCount val="1"/>
                <c:pt idx="0">
                  <c:v>CARACTERÍSTICAS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B75-402B-809A-5B7209E7A9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B75-402B-809A-5B7209E7A9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(DISCAPACIDAD!$BI$13,DISCAPACIDAD!$I$22,DISCAPACIDAD!$I$23)</c15:sqref>
                  </c15:fullRef>
                </c:ext>
              </c:extLst>
              <c:f>(DISCAPACIDAD!$BI$13,DISCAPACIDAD!$I$22)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'GRÁFICAS DISCAPACIDAD'!$J$39:$J$41</c15:sqref>
                  </c15:fullRef>
                </c:ext>
              </c:extLst>
              <c:f>'GRÁFICAS DISCAPACIDAD'!$J$39:$J$40</c:f>
              <c:numCache>
                <c:formatCode>0</c:formatCode>
                <c:ptCount val="2"/>
                <c:pt idx="0">
                  <c:v>7.25</c:v>
                </c:pt>
                <c:pt idx="1">
                  <c:v>62.416666666666671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B75-402B-809A-5B7209E7A9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'GRÁFICAS DISCAPACIDAD'!$J$41</c15:sqref>
                  <c15:spPr xmlns:c15="http://schemas.microsoft.com/office/drawing/2012/chart"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TOTALES!$B$61</c:f>
              <c:strCache>
                <c:ptCount val="1"/>
                <c:pt idx="0">
                  <c:v>0 A 11 AÑOS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3F3-477B-948E-1FEB855459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3F3-477B-948E-1FEB8554598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3F3-477B-948E-1FEB855459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TOTALES!$C$60:$E$60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OTROS</c:v>
                </c:pt>
              </c:strCache>
            </c:strRef>
          </c:cat>
          <c:val>
            <c:numRef>
              <c:f>TOTALES!$C$61:$E$61</c:f>
              <c:numCache>
                <c:formatCode>0</c:formatCode>
                <c:ptCount val="3"/>
                <c:pt idx="0">
                  <c:v>2048.75</c:v>
                </c:pt>
                <c:pt idx="1">
                  <c:v>2170.6666666666665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3F3-477B-948E-1FEB8554598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TOTALES!$B$62</c:f>
              <c:strCache>
                <c:ptCount val="1"/>
                <c:pt idx="0">
                  <c:v>12 A 17 AÑOS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02F-482A-B61C-D8F4EBB3E5B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02F-482A-B61C-D8F4EBB3E5B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02F-482A-B61C-D8F4EBB3E5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TOTALES!$C$60:$E$60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OTROS</c:v>
                </c:pt>
              </c:strCache>
            </c:strRef>
          </c:cat>
          <c:val>
            <c:numRef>
              <c:f>TOTALES!$C$62:$E$62</c:f>
              <c:numCache>
                <c:formatCode>0</c:formatCode>
                <c:ptCount val="3"/>
                <c:pt idx="0">
                  <c:v>908.66666666666663</c:v>
                </c:pt>
                <c:pt idx="1">
                  <c:v>928.09090909090901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02F-482A-B61C-D8F4EBB3E5B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TOTALES!$B$63</c:f>
              <c:strCache>
                <c:ptCount val="1"/>
                <c:pt idx="0">
                  <c:v>18 A 29 AÑOS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D29-4D31-9EA8-A438192B2B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D29-4D31-9EA8-A438192B2B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D29-4D31-9EA8-A438192B2B19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TOTALES!$C$60:$E$60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OTROS</c:v>
                </c:pt>
              </c:strCache>
            </c:strRef>
          </c:cat>
          <c:val>
            <c:numRef>
              <c:f>TOTALES!$C$63:$E$63</c:f>
              <c:numCache>
                <c:formatCode>0</c:formatCode>
                <c:ptCount val="3"/>
                <c:pt idx="0">
                  <c:v>4986.4999999999991</c:v>
                </c:pt>
                <c:pt idx="1">
                  <c:v>2837.916666666667</c:v>
                </c:pt>
                <c:pt idx="2">
                  <c:v>1.9166666666666667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D29-4D31-9EA8-A438192B2B1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TOTALES!$B$64</c:f>
              <c:strCache>
                <c:ptCount val="1"/>
                <c:pt idx="0">
                  <c:v>30 A 59 AÑOS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A2A-42A8-A72C-310C78E0381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A2A-42A8-A72C-310C78E0381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A2A-42A8-A72C-310C78E03810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TOTALES!$C$60:$E$60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OTROS</c:v>
                </c:pt>
              </c:strCache>
            </c:strRef>
          </c:cat>
          <c:val>
            <c:numRef>
              <c:f>TOTALES!$C$64:$E$64</c:f>
              <c:numCache>
                <c:formatCode>0</c:formatCode>
                <c:ptCount val="3"/>
                <c:pt idx="0">
                  <c:v>8632.75</c:v>
                </c:pt>
                <c:pt idx="1">
                  <c:v>4207.6388888888887</c:v>
                </c:pt>
                <c:pt idx="2">
                  <c:v>7.166666666666667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A2A-42A8-A72C-310C78E0381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TOTALES!$B$65</c:f>
              <c:strCache>
                <c:ptCount val="1"/>
                <c:pt idx="0">
                  <c:v>60 AÑOS O MÁS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64-45EF-B55C-CE97520305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64-45EF-B55C-CE97520305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64-45EF-B55C-CE9752030537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TOTALES!$C$60:$E$60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OTROS</c:v>
                </c:pt>
              </c:strCache>
            </c:strRef>
          </c:cat>
          <c:val>
            <c:numRef>
              <c:f>TOTALES!$C$65:$E$65</c:f>
              <c:numCache>
                <c:formatCode>0</c:formatCode>
                <c:ptCount val="3"/>
                <c:pt idx="0">
                  <c:v>14535.694444444445</c:v>
                </c:pt>
                <c:pt idx="1">
                  <c:v>3357.25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164-45EF-B55C-CE975203053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TOTALES!$B$70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68-40D6-A4BB-674005EA77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68-40D6-A4BB-674005EA77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68-40D6-A4BB-674005EA7717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TOTALES!$C$60:$E$60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OTROS</c:v>
                </c:pt>
              </c:strCache>
            </c:strRef>
          </c:cat>
          <c:val>
            <c:numRef>
              <c:f>TOTALES!$C$70:$E$70</c:f>
              <c:numCache>
                <c:formatCode>0</c:formatCode>
                <c:ptCount val="3"/>
                <c:pt idx="0">
                  <c:v>3775.8611111111113</c:v>
                </c:pt>
                <c:pt idx="1">
                  <c:v>1764.2500000000002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768-40D6-A4BB-674005EA771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TOTALES!$B$69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00-4EFB-AA20-FA7DB2735F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00-4EFB-AA20-FA7DB2735F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300-4EFB-AA20-FA7DB2735FE2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TOTALES!$C$60:$E$60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OTROS</c:v>
                </c:pt>
              </c:strCache>
            </c:strRef>
          </c:cat>
          <c:val>
            <c:numRef>
              <c:f>TOTALES!$C$69:$E$69</c:f>
              <c:numCache>
                <c:formatCode>0</c:formatCode>
                <c:ptCount val="3"/>
                <c:pt idx="0">
                  <c:v>4080.6944444444443</c:v>
                </c:pt>
                <c:pt idx="1">
                  <c:v>1925.875</c:v>
                </c:pt>
                <c:pt idx="2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300-4EFB-AA20-FA7DB2735FE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97D-437F-8CAC-E11AF9FC8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97D-437F-8CAC-E11AF9FC8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(TOTALES!$B$52,TOTALES!$B$56)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TOTALES!$L$147:$L$148</c:f>
              <c:numCache>
                <c:formatCode>0</c:formatCode>
                <c:ptCount val="2"/>
                <c:pt idx="0">
                  <c:v>39083.896464646466</c:v>
                </c:pt>
                <c:pt idx="1">
                  <c:v>5540.1111111111113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97D-437F-8CAC-E11AF9FC817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19-4B5C-AABB-05364EF465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19-4B5C-AABB-05364EF465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(TOTALES!$B$52,TOTALES!$B$55)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TOTALES!$C$148:$C$149</c:f>
              <c:numCache>
                <c:formatCode>0</c:formatCode>
                <c:ptCount val="2"/>
                <c:pt idx="0">
                  <c:v>38613.438131313131</c:v>
                </c:pt>
                <c:pt idx="1">
                  <c:v>6010.5694444444443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B19-4B5C-AABB-05364EF465E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TOTALES!$B$66</c:f>
              <c:strCache>
                <c:ptCount val="1"/>
                <c:pt idx="0">
                  <c:v>TOTAL DE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F0A-4B5C-BB25-91C269C371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F0A-4B5C-BB25-91C269C371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F0A-4B5C-BB25-91C269C371E8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TOTALES!$C$60:$E$60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OTROS</c:v>
                </c:pt>
              </c:strCache>
            </c:strRef>
          </c:cat>
          <c:val>
            <c:numRef>
              <c:f>TOTALES!$C$66:$E$66</c:f>
              <c:numCache>
                <c:formatCode>0</c:formatCode>
                <c:ptCount val="3"/>
                <c:pt idx="0">
                  <c:v>31112.361111111109</c:v>
                </c:pt>
                <c:pt idx="1">
                  <c:v>13501.563131313131</c:v>
                </c:pt>
                <c:pt idx="2">
                  <c:v>10.083333333333334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F0A-4B5C-BB25-91C269C371E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DISCAPACIDAD!$I$23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4B-44B9-99DD-E6234B1D05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4B-44B9-99DD-E6234B1D05D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4B-44B9-99DD-E6234B1D05D7}"/>
              </c:ext>
            </c:extLst>
          </c:dPt>
          <c:dLbls>
            <c:dLbl>
              <c:idx val="0"/>
              <c:layout>
                <c:manualLayout>
                  <c:x val="0.3222212379702537"/>
                  <c:y val="-1.771507728200641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04B-44B9-99DD-E6234B1D05D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32638987314085738"/>
                  <c:y val="4.941455234762321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04B-44B9-99DD-E6234B1D05D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24583431758530183"/>
                  <c:y val="-4.78076698745990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04B-44B9-99DD-E6234B1D05D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DISCAPACIDAD!$BF$23:$BH$23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04B-44B9-99DD-E6234B1D05D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DISCAPACIDAD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F7E-4501-AF78-CC5E428029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F7E-4501-AF78-CC5E428029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DISCAPACIDAD!$BF$22:$BG$22</c:f>
              <c:numCache>
                <c:formatCode>0</c:formatCode>
                <c:ptCount val="2"/>
                <c:pt idx="0">
                  <c:v>26.583333333333332</c:v>
                </c:pt>
                <c:pt idx="1">
                  <c:v>35.833333333333336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F7E-4501-AF78-CC5E428029D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</a:t>
            </a:r>
            <a:r>
              <a:rPr lang="en-US" baseline="0"/>
              <a:t> ORIGINARIOS </a:t>
            </a:r>
          </a:p>
          <a:p>
            <a:pPr>
              <a:defRPr/>
            </a:pPr>
            <a:r>
              <a:rPr lang="en-US"/>
              <a:t>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DISCAPACIDAD!$H$22</c:f>
              <c:strCache>
                <c:ptCount val="1"/>
                <c:pt idx="0">
                  <c:v>CARACTERÍSTICAS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99E-43AC-9CBF-3EAAA2BF6D5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1"/>
              <c:layout>
                <c:manualLayout>
                  <c:x val="-0.23645931758530184"/>
                  <c:y val="6.29053659959171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99E-43AC-9CBF-3EAAA2BF6D5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(DISCAPACIDAD!$BI$13,DISCAPACIDAD!$I$22,DISCAPACIDAD!$I$23)</c15:sqref>
                  </c15:fullRef>
                </c:ext>
              </c:extLst>
              <c:f>(DISCAPACIDAD!$BI$13,DISCAPACIDAD!$I$23)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'GRÁFICAS DISCAPACIDAD'!$J$39:$J$41</c15:sqref>
                  </c15:fullRef>
                </c:ext>
              </c:extLst>
              <c:f>('GRÁFICAS DISCAPACIDAD'!$J$39,'GRÁFICAS DISCAPACIDAD'!$J$41)</c:f>
              <c:numCache>
                <c:formatCode>0</c:formatCode>
                <c:ptCount val="2"/>
                <c:pt idx="0">
                  <c:v>7.25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99E-43AC-9CBF-3EAAA2BF6D53}"/>
            </c:ext>
            <c:ext xmlns:c15="http://schemas.microsoft.com/office/drawing/2012/chart" uri="{02D57815-91ED-43cb-92C2-25804820EDAC}">
              <c15:categoryFilterExceptions>
                <c15:categoryFilterException>
                  <c15:sqref>'GRÁFICAS DISCAPACIDAD'!$J$40</c15:sqref>
                  <c15:spPr xmlns:c15="http://schemas.microsoft.com/office/drawing/2012/chart"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BORDAMOS!$H$20</c:f>
              <c:strCache>
                <c:ptCount val="1"/>
                <c:pt idx="0">
                  <c:v>PROCEDENCIA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FD-4239-8843-E0D99838055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FD-4239-8843-E0D9983805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BORDAMOS!$I$20:$I$21</c:f>
              <c:strCache>
                <c:ptCount val="2"/>
                <c:pt idx="0">
                  <c:v>COLONIAS</c:v>
                </c:pt>
                <c:pt idx="1">
                  <c:v>COMISARÍAS</c:v>
                </c:pt>
              </c:strCache>
            </c:strRef>
          </c:cat>
          <c:val>
            <c:numRef>
              <c:f>BORDAMOS!$BF$20:$BF$21</c:f>
              <c:numCache>
                <c:formatCode>0</c:formatCode>
                <c:ptCount val="2"/>
                <c:pt idx="0">
                  <c:v>11.5</c:v>
                </c:pt>
                <c:pt idx="1">
                  <c:v>36.833333333333336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8FD-4239-8843-E0D99838055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DISCAPACIDAD!$I$29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10F-43DD-BB3E-1231902706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10F-43DD-BB3E-1231902706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10F-43DD-BB3E-1231902706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DISCAPACIDAD!$BF$29:$BH$29</c:f>
              <c:numCache>
                <c:formatCode>0</c:formatCode>
                <c:ptCount val="3"/>
                <c:pt idx="0">
                  <c:v>191.75000000000003</c:v>
                </c:pt>
                <c:pt idx="1">
                  <c:v>253.49999999999997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10F-43DD-BB3E-12319027065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DISCAPACIDAD!$BF$13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DISCAPACIDAD!$I$24:$I$28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DISCAPACIDAD!$BF$24:$BF$28</c:f>
              <c:numCache>
                <c:formatCode>0</c:formatCode>
                <c:ptCount val="5"/>
                <c:pt idx="0">
                  <c:v>43.583333333333336</c:v>
                </c:pt>
                <c:pt idx="1">
                  <c:v>48.5</c:v>
                </c:pt>
                <c:pt idx="2">
                  <c:v>67</c:v>
                </c:pt>
                <c:pt idx="3">
                  <c:v>30.083333333333332</c:v>
                </c:pt>
                <c:pt idx="4">
                  <c:v>2.5833333333333335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EF-4FB1-AC1A-46DB389406ED}"/>
            </c:ext>
          </c:extLst>
        </c:ser>
        <c:ser>
          <c:idx val="1"/>
          <c:order val="1"/>
          <c:tx>
            <c:strRef>
              <c:f>DISCAPACIDAD!$BG$13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DISCAPACIDAD!$I$24:$I$28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DISCAPACIDAD!$BG$24:$BG$28</c:f>
              <c:numCache>
                <c:formatCode>0</c:formatCode>
                <c:ptCount val="5"/>
                <c:pt idx="0">
                  <c:v>62.416666666666664</c:v>
                </c:pt>
                <c:pt idx="1">
                  <c:v>87.25</c:v>
                </c:pt>
                <c:pt idx="2">
                  <c:v>71.166666666666671</c:v>
                </c:pt>
                <c:pt idx="3">
                  <c:v>29.416666666666668</c:v>
                </c:pt>
                <c:pt idx="4">
                  <c:v>3.25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EF-4FB1-AC1A-46DB38940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5833544"/>
        <c:axId val="395834328"/>
      </c:barChart>
      <c:catAx>
        <c:axId val="395833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5834328"/>
        <c:crosses val="autoZero"/>
        <c:auto val="1"/>
        <c:lblAlgn val="ctr"/>
        <c:lblOffset val="100"/>
        <c:noMultiLvlLbl val="0"/>
      </c:catAx>
      <c:valAx>
        <c:axId val="395834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5833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EDAD</a:t>
            </a:r>
            <a:r>
              <a:rPr lang="es-ES" baseline="0"/>
              <a:t> MUJERES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9F-4132-B238-978E8A02AB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9F-4132-B238-978E8A02AB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9F-4132-B238-978E8A02AB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9F-4132-B238-978E8A02AB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C9F-4132-B238-978E8A02AB4B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DISCAPACIDAD!$BF$24:$BF$28</c:f>
              <c:numCache>
                <c:formatCode>0</c:formatCode>
                <c:ptCount val="5"/>
                <c:pt idx="0">
                  <c:v>43.583333333333336</c:v>
                </c:pt>
                <c:pt idx="1">
                  <c:v>48.5</c:v>
                </c:pt>
                <c:pt idx="2">
                  <c:v>67</c:v>
                </c:pt>
                <c:pt idx="3">
                  <c:v>30.083333333333332</c:v>
                </c:pt>
                <c:pt idx="4">
                  <c:v>2.5833333333333335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C9F-4132-B238-978E8A02AB4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3E2-4D0F-ABEF-DE228EB3315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3E2-4D0F-ABEF-DE228EB3315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3E2-4D0F-ABEF-DE228EB3315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3E2-4D0F-ABEF-DE228EB3315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3E2-4D0F-ABEF-DE228EB33158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DISCAPACIDAD!$BG$24:$BG$28</c:f>
              <c:numCache>
                <c:formatCode>0</c:formatCode>
                <c:ptCount val="5"/>
                <c:pt idx="0">
                  <c:v>62.416666666666664</c:v>
                </c:pt>
                <c:pt idx="1">
                  <c:v>87.25</c:v>
                </c:pt>
                <c:pt idx="2">
                  <c:v>71.166666666666671</c:v>
                </c:pt>
                <c:pt idx="3">
                  <c:v>29.416666666666668</c:v>
                </c:pt>
                <c:pt idx="4">
                  <c:v>3.25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3E2-4D0F-ABEF-DE228EB3315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DISCAPACIDAD!$I$30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DISCAPACIDAD!$BF$13:$BG$13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DISCAPACIDAD!$BF$30:$BG$30</c:f>
              <c:numCache>
                <c:formatCode>0</c:formatCode>
                <c:ptCount val="2"/>
                <c:pt idx="0">
                  <c:v>172.83333333333334</c:v>
                </c:pt>
                <c:pt idx="1">
                  <c:v>244.66666666666666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E-4274-BD3F-8A2A8AC15A8A}"/>
            </c:ext>
          </c:extLst>
        </c:ser>
        <c:ser>
          <c:idx val="1"/>
          <c:order val="1"/>
          <c:tx>
            <c:strRef>
              <c:f>DISCAPACIDAD!$I$31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DISCAPACIDAD!$BF$13:$BG$13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DISCAPACIDAD!$BF$31:$BG$31</c:f>
              <c:numCache>
                <c:formatCode>0</c:formatCode>
                <c:ptCount val="2"/>
                <c:pt idx="0">
                  <c:v>10.166666666666666</c:v>
                </c:pt>
                <c:pt idx="1">
                  <c:v>17.5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DE-4274-BD3F-8A2A8AC15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395835112"/>
        <c:axId val="395831584"/>
      </c:barChart>
      <c:catAx>
        <c:axId val="395835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5831584"/>
        <c:crosses val="autoZero"/>
        <c:auto val="1"/>
        <c:lblAlgn val="ctr"/>
        <c:lblOffset val="100"/>
        <c:noMultiLvlLbl val="0"/>
      </c:catAx>
      <c:valAx>
        <c:axId val="3958315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5835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PERSONAS CON DISCAPACIDAD ATENDIDAS</a:t>
            </a:r>
            <a:endParaRPr lang="es-ES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666-4E90-9CD9-FC98E0F3EF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666-4E90-9CD9-FC98E0F3EFB7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(DISCAPACIDAD!$BI$13,DISCAPACIDAD!$I$32)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DISCAPACIDAD'!$I$131:$I$132</c:f>
              <c:numCache>
                <c:formatCode>0</c:formatCode>
                <c:ptCount val="2"/>
                <c:pt idx="0">
                  <c:v>45.916666666666629</c:v>
                </c:pt>
                <c:pt idx="1">
                  <c:v>399.33333333333337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666-4E90-9CD9-FC98E0F3EFB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CA-431E-9893-89BAF4325E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CA-431E-9893-89BAF4325E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(DISCAPACIDAD!$BI$13,DISCAPACIDAD!$I$33)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DISCAPACIDAD'!$B$148:$B$149</c:f>
              <c:numCache>
                <c:formatCode>0</c:formatCode>
                <c:ptCount val="2"/>
                <c:pt idx="0">
                  <c:v>380.25</c:v>
                </c:pt>
                <c:pt idx="1">
                  <c:v>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7CA-431E-9893-89BAF4325E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DISCAPACIDAD!$I$32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31-4448-A69B-7CCE05F8B2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31-4448-A69B-7CCE05F8B2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DISCAPACIDAD!$BF$32:$BG$32</c:f>
              <c:numCache>
                <c:formatCode>0</c:formatCode>
                <c:ptCount val="2"/>
                <c:pt idx="0">
                  <c:v>175.33333333333334</c:v>
                </c:pt>
                <c:pt idx="1">
                  <c:v>224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731-4448-A69B-7CCE05F8B2D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DISCAPACIDAD!$I$33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A87-4B3D-A668-293AD934B7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A87-4B3D-A668-293AD934B7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DISCAPACIDAD!$BF$33:$BG$33</c:f>
              <c:numCache>
                <c:formatCode>0</c:formatCode>
                <c:ptCount val="2"/>
                <c:pt idx="0">
                  <c:v>26.333333333333332</c:v>
                </c:pt>
                <c:pt idx="1">
                  <c:v>38.666666666666664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A87-4B3D-A668-293AD934B7A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DISCAPACIDAD!$I$39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B8-4289-ADAA-881CA1BF6F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B8-4289-ADAA-881CA1BF6F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B8-4289-ADAA-881CA1BF6F57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DISCAPACIDAD!$BF$39:$BH$39</c:f>
              <c:numCache>
                <c:formatCode>0</c:formatCode>
                <c:ptCount val="3"/>
                <c:pt idx="0">
                  <c:v>278</c:v>
                </c:pt>
                <c:pt idx="1">
                  <c:v>308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1B8-4289-ADAA-881CA1BF6F5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F62-4056-9550-34956AB197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F62-4056-9550-34956AB197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(BORDAMOS!$BI$13,BORDAMOS!$I$22)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BORDAMOS'!$J$25:$J$26</c:f>
              <c:numCache>
                <c:formatCode>General</c:formatCode>
                <c:ptCount val="2"/>
                <c:pt idx="0" formatCode="0">
                  <c:v>45.25</c:v>
                </c:pt>
                <c:pt idx="1">
                  <c:v>3.0833333333333335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F62-4056-9550-34956AB197D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DISCAPACIDAD!$BF$13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DISCAPACIDAD!$I$34:$I$38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DISCAPACIDAD!$BF$34:$BF$38</c:f>
              <c:numCache>
                <c:formatCode>0</c:formatCode>
                <c:ptCount val="5"/>
                <c:pt idx="0">
                  <c:v>10</c:v>
                </c:pt>
                <c:pt idx="1">
                  <c:v>3</c:v>
                </c:pt>
                <c:pt idx="2">
                  <c:v>12</c:v>
                </c:pt>
                <c:pt idx="3">
                  <c:v>67</c:v>
                </c:pt>
                <c:pt idx="4">
                  <c:v>186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64-4022-A286-11FC4F264CA6}"/>
            </c:ext>
          </c:extLst>
        </c:ser>
        <c:ser>
          <c:idx val="1"/>
          <c:order val="1"/>
          <c:tx>
            <c:strRef>
              <c:f>DISCAPACIDAD!$BG$13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DISCAPACIDAD!$I$34:$I$38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DISCAPACIDAD!$BG$34:$BG$38</c:f>
              <c:numCache>
                <c:formatCode>0</c:formatCode>
                <c:ptCount val="5"/>
                <c:pt idx="0">
                  <c:v>11</c:v>
                </c:pt>
                <c:pt idx="1">
                  <c:v>6</c:v>
                </c:pt>
                <c:pt idx="2">
                  <c:v>28</c:v>
                </c:pt>
                <c:pt idx="3">
                  <c:v>87</c:v>
                </c:pt>
                <c:pt idx="4">
                  <c:v>176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264-4022-A286-11FC4F264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5833152"/>
        <c:axId val="396456568"/>
      </c:barChart>
      <c:catAx>
        <c:axId val="39583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6456568"/>
        <c:crosses val="autoZero"/>
        <c:auto val="1"/>
        <c:lblAlgn val="ctr"/>
        <c:lblOffset val="100"/>
        <c:noMultiLvlLbl val="0"/>
      </c:catAx>
      <c:valAx>
        <c:axId val="396456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5833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E79-41A5-B3E1-29189BC922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E79-41A5-B3E1-29189BC922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E79-41A5-B3E1-29189BC922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E79-41A5-B3E1-29189BC922A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E79-41A5-B3E1-29189BC922A1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DISCAPACIDAD!$BF$34:$BF$38</c:f>
              <c:numCache>
                <c:formatCode>0</c:formatCode>
                <c:ptCount val="5"/>
                <c:pt idx="0">
                  <c:v>10</c:v>
                </c:pt>
                <c:pt idx="1">
                  <c:v>3</c:v>
                </c:pt>
                <c:pt idx="2">
                  <c:v>12</c:v>
                </c:pt>
                <c:pt idx="3">
                  <c:v>67</c:v>
                </c:pt>
                <c:pt idx="4">
                  <c:v>186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E79-41A5-B3E1-29189BC922A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D1-4DAC-9511-A1604431AE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D1-4DAC-9511-A1604431AE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0D1-4DAC-9511-A1604431AE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D1-4DAC-9511-A1604431AE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0D1-4DAC-9511-A1604431AE94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DISCAPACIDAD!$BG$34:$BG$38</c:f>
              <c:numCache>
                <c:formatCode>0</c:formatCode>
                <c:ptCount val="5"/>
                <c:pt idx="0">
                  <c:v>11</c:v>
                </c:pt>
                <c:pt idx="1">
                  <c:v>6</c:v>
                </c:pt>
                <c:pt idx="2">
                  <c:v>28</c:v>
                </c:pt>
                <c:pt idx="3">
                  <c:v>87</c:v>
                </c:pt>
                <c:pt idx="4">
                  <c:v>176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0D1-4DAC-9511-A1604431AE9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DISCAPACIDAD!$BF$13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DISCAPACIDAD!$I$40:$I$41</c:f>
              <c:strCache>
                <c:ptCount val="2"/>
                <c:pt idx="0">
                  <c:v>COLONIAS</c:v>
                </c:pt>
                <c:pt idx="1">
                  <c:v>COMISARÍAS</c:v>
                </c:pt>
              </c:strCache>
            </c:strRef>
          </c:cat>
          <c:val>
            <c:numRef>
              <c:f>DISCAPACIDAD!$BF$40:$BG$40</c:f>
              <c:numCache>
                <c:formatCode>0</c:formatCode>
                <c:ptCount val="2"/>
                <c:pt idx="0">
                  <c:v>270</c:v>
                </c:pt>
                <c:pt idx="1">
                  <c:v>266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C8-47AA-9C76-B22101FF8E6B}"/>
            </c:ext>
          </c:extLst>
        </c:ser>
        <c:ser>
          <c:idx val="1"/>
          <c:order val="1"/>
          <c:tx>
            <c:strRef>
              <c:f>DISCAPACIDAD!$BG$13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DISCAPACIDAD!$I$40:$I$41</c:f>
              <c:strCache>
                <c:ptCount val="2"/>
                <c:pt idx="0">
                  <c:v>COLONIAS</c:v>
                </c:pt>
                <c:pt idx="1">
                  <c:v>COMISARÍAS</c:v>
                </c:pt>
              </c:strCache>
            </c:strRef>
          </c:cat>
          <c:val>
            <c:numRef>
              <c:f>DISCAPACIDAD!$BF$41:$BG$41</c:f>
              <c:numCache>
                <c:formatCode>0</c:formatCode>
                <c:ptCount val="2"/>
                <c:pt idx="0">
                  <c:v>21</c:v>
                </c:pt>
                <c:pt idx="1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6C8-47AA-9C76-B22101FF8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6458920"/>
        <c:axId val="396459312"/>
      </c:barChart>
      <c:catAx>
        <c:axId val="39645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6459312"/>
        <c:crosses val="autoZero"/>
        <c:auto val="1"/>
        <c:lblAlgn val="ctr"/>
        <c:lblOffset val="100"/>
        <c:noMultiLvlLbl val="0"/>
      </c:catAx>
      <c:valAx>
        <c:axId val="3964593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6458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5A-44BD-8475-C6ABB7891B3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5A-44BD-8475-C6ABB7891B3A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(DISCAPACIDAD!$BI$13,DISCAPACIDAD!$I$52)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DISCAPACIDAD'!$J$218:$J$219</c:f>
              <c:numCache>
                <c:formatCode>0</c:formatCode>
                <c:ptCount val="2"/>
                <c:pt idx="0">
                  <c:v>12</c:v>
                </c:pt>
                <c:pt idx="1">
                  <c:v>574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D5A-44BD-8475-C6ABB7891B3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4F-4C22-AA69-F28E7AED0A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4F-4C22-AA69-F28E7AED0A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(DISCAPACIDAD!$BI$13,DISCAPACIDAD!$I$43)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DISCAPACIDAD'!$B$235:$B$236</c:f>
              <c:numCache>
                <c:formatCode>0</c:formatCode>
                <c:ptCount val="2"/>
                <c:pt idx="0">
                  <c:v>483</c:v>
                </c:pt>
                <c:pt idx="1">
                  <c:v>103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B4F-4C22-AA69-F28E7AED0A0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DISCAPACIDAD!$I$42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225-480D-A3D5-096CC6B232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225-480D-A3D5-096CC6B232BE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DISCAPACIDAD!$BF$42:$BG$42</c:f>
              <c:numCache>
                <c:formatCode>0</c:formatCode>
                <c:ptCount val="2"/>
                <c:pt idx="0">
                  <c:v>285</c:v>
                </c:pt>
                <c:pt idx="1">
                  <c:v>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225-480D-A3D5-096CC6B232B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DISCAPACIDAD!$I$43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8A-4FBD-928F-0A73325739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8A-4FBD-928F-0A7332573989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DISCAPACIDAD!$BF$43:$BG$43</c:f>
              <c:numCache>
                <c:formatCode>0</c:formatCode>
                <c:ptCount val="2"/>
                <c:pt idx="0">
                  <c:v>58</c:v>
                </c:pt>
                <c:pt idx="1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78A-4FBD-928F-0A733257398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DISCAPACIDAD!$I$49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50-4837-BF7D-72746341B4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50-4837-BF7D-72746341B4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50-4837-BF7D-72746341B48B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DISCAPACIDAD!$BF$49:$BH$49</c:f>
              <c:numCache>
                <c:formatCode>0</c:formatCode>
                <c:ptCount val="3"/>
                <c:pt idx="0">
                  <c:v>17.916666666666668</c:v>
                </c:pt>
                <c:pt idx="1">
                  <c:v>58.5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150-4837-BF7D-72746341B48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379-412A-AA6C-A9584821EF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379-412A-AA6C-A9584821EF9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379-412A-AA6C-A9584821EF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379-412A-AA6C-A9584821EF9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379-412A-AA6C-A9584821EF9C}"/>
              </c:ext>
            </c:extLst>
          </c:dPt>
          <c:dLbls>
            <c:dLbl>
              <c:idx val="1"/>
              <c:layout>
                <c:manualLayout>
                  <c:x val="-0.41840376202974627"/>
                  <c:y val="5.608960338291046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379-412A-AA6C-A9584821EF9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33507042869641296"/>
                  <c:y val="-8.27992855059784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379-412A-AA6C-A9584821EF9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611023622047232"/>
                  <c:y val="-6.543817439486730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379-412A-AA6C-A9584821EF9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42117957130358713"/>
                  <c:y val="5.13907115777194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379-412A-AA6C-A9584821EF9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DISCAPACIDAD!$BF$44:$BF$48</c:f>
              <c:numCache>
                <c:formatCode>0</c:formatCode>
                <c:ptCount val="5"/>
                <c:pt idx="0">
                  <c:v>17.916666666666668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379-412A-AA6C-A9584821EF9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DC-4F88-B91E-9CB2EDBFF6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DC-4F88-B91E-9CB2EDBFF6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(BORDAMOS!$BI$13,BORDAMOS!$I$23)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BORDAMOS'!$C$40:$C$41</c:f>
              <c:numCache>
                <c:formatCode>General</c:formatCode>
                <c:ptCount val="2"/>
                <c:pt idx="0" formatCode="0">
                  <c:v>28.166666666666668</c:v>
                </c:pt>
                <c:pt idx="1">
                  <c:v>20.166666666666668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5DC-4F88-B91E-9CB2EDBFF63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DISCAPACIDAD!$BF$13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DISCAPACIDAD!$I$44:$I$48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DISCAPACIDAD!$BF$44:$BF$48</c:f>
              <c:numCache>
                <c:formatCode>0</c:formatCode>
                <c:ptCount val="5"/>
                <c:pt idx="0">
                  <c:v>17.916666666666668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AA-4280-A245-1E83237B413A}"/>
            </c:ext>
          </c:extLst>
        </c:ser>
        <c:ser>
          <c:idx val="1"/>
          <c:order val="1"/>
          <c:tx>
            <c:strRef>
              <c:f>DISCAPACIDAD!$BG$13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DISCAPACIDAD!$I$44:$I$48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DISCAPACIDAD!$BG$44:$BG$48</c:f>
              <c:numCache>
                <c:formatCode>0</c:formatCode>
                <c:ptCount val="5"/>
                <c:pt idx="0">
                  <c:v>58.5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9AA-4280-A245-1E83237B4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6460880"/>
        <c:axId val="396461272"/>
      </c:barChart>
      <c:catAx>
        <c:axId val="39646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6461272"/>
        <c:crosses val="autoZero"/>
        <c:auto val="1"/>
        <c:lblAlgn val="ctr"/>
        <c:lblOffset val="100"/>
        <c:noMultiLvlLbl val="0"/>
      </c:catAx>
      <c:valAx>
        <c:axId val="396461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646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DISCAPACIDAD!$BG$13</c:f>
              <c:strCache>
                <c:ptCount val="1"/>
                <c:pt idx="0">
                  <c:v>HOMBRES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64-4532-9584-426D17F8B1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64-4532-9584-426D17F8B1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64-4532-9584-426D17F8B1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564-4532-9584-426D17F8B1F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564-4532-9584-426D17F8B1F2}"/>
              </c:ext>
            </c:extLst>
          </c:dPt>
          <c:dLbls>
            <c:dLbl>
              <c:idx val="1"/>
              <c:layout>
                <c:manualLayout>
                  <c:x val="-0.42013987314085738"/>
                  <c:y val="4.22007144940215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564-4532-9584-426D17F8B1F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33229265091863519"/>
                  <c:y val="-7.46974336541265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564-4532-9584-426D17F8B1F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579851268591426"/>
                  <c:y val="-8.97437299504228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564-4532-9584-426D17F8B1F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42881846019247605"/>
                  <c:y val="0.113890711577719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564-4532-9584-426D17F8B1F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DISCAPACIDAD!$BG$44:$BG$48</c:f>
              <c:numCache>
                <c:formatCode>0</c:formatCode>
                <c:ptCount val="5"/>
                <c:pt idx="0">
                  <c:v>58.5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564-4532-9584-426D17F8B1F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DISCAPACIDAD!$BF$13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DISCAPACIDAD!$I$50:$I$51</c:f>
              <c:strCache>
                <c:ptCount val="2"/>
                <c:pt idx="0">
                  <c:v>COLONIAS</c:v>
                </c:pt>
                <c:pt idx="1">
                  <c:v>COMISARÍAS</c:v>
                </c:pt>
              </c:strCache>
            </c:strRef>
          </c:cat>
          <c:val>
            <c:numRef>
              <c:f>DISCAPACIDAD!$BF$50:$BG$50</c:f>
              <c:numCache>
                <c:formatCode>0</c:formatCode>
                <c:ptCount val="2"/>
                <c:pt idx="0">
                  <c:v>17.083333333333332</c:v>
                </c:pt>
                <c:pt idx="1">
                  <c:v>57.833333333333336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1D-46C8-8C2E-D30436B28257}"/>
            </c:ext>
          </c:extLst>
        </c:ser>
        <c:ser>
          <c:idx val="1"/>
          <c:order val="1"/>
          <c:tx>
            <c:strRef>
              <c:f>DISCAPACIDAD!$BG$13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DISCAPACIDAD!$I$50:$I$51</c:f>
              <c:strCache>
                <c:ptCount val="2"/>
                <c:pt idx="0">
                  <c:v>COLONIAS</c:v>
                </c:pt>
                <c:pt idx="1">
                  <c:v>COMISARÍAS</c:v>
                </c:pt>
              </c:strCache>
            </c:strRef>
          </c:cat>
          <c:val>
            <c:numRef>
              <c:f>DISCAPACIDAD!$BF$51:$BG$51</c:f>
              <c:numCache>
                <c:formatCode>0</c:formatCode>
                <c:ptCount val="2"/>
                <c:pt idx="0">
                  <c:v>0</c:v>
                </c:pt>
                <c:pt idx="1">
                  <c:v>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1D-46C8-8C2E-D30436B28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6454608"/>
        <c:axId val="396455000"/>
      </c:barChart>
      <c:catAx>
        <c:axId val="39645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6455000"/>
        <c:crosses val="autoZero"/>
        <c:auto val="1"/>
        <c:lblAlgn val="ctr"/>
        <c:lblOffset val="100"/>
        <c:noMultiLvlLbl val="0"/>
      </c:catAx>
      <c:valAx>
        <c:axId val="396455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645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01-49B4-97D2-A3C47CD95C9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01-49B4-97D2-A3C47CD95C9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(DISCAPACIDAD!$BI$13,DISCAPACIDAD!$I$52)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DISCAPACIDAD'!$J$307:$J$308</c:f>
              <c:numCache>
                <c:formatCode>0</c:formatCode>
                <c:ptCount val="2"/>
                <c:pt idx="0">
                  <c:v>57.750000000000007</c:v>
                </c:pt>
                <c:pt idx="1">
                  <c:v>18.666666666666664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901-49B4-97D2-A3C47CD95C9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F5B-4A0C-86E9-CADBCBE0096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F5B-4A0C-86E9-CADBCBE009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(DISCAPACIDAD!$BI$13,DISCAPACIDAD!$I$53)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DISCAPACIDAD'!$C$324:$C$325</c:f>
              <c:numCache>
                <c:formatCode>0</c:formatCode>
                <c:ptCount val="2"/>
                <c:pt idx="0">
                  <c:v>76.25</c:v>
                </c:pt>
                <c:pt idx="1">
                  <c:v>0.16666666666666666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F5B-4A0C-86E9-CADBCBE0096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DISCAPACIDAD!$I$52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83A-4270-A0E1-D7BDA1FE25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83A-4270-A0E1-D7BDA1FE25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83A-4270-A0E1-D7BDA1FE25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DISCAPACIDAD!$BF$52:$BH$52</c:f>
              <c:numCache>
                <c:formatCode>0</c:formatCode>
                <c:ptCount val="3"/>
                <c:pt idx="0">
                  <c:v>2.5833333333333335</c:v>
                </c:pt>
                <c:pt idx="1">
                  <c:v>16.083333333333332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83A-4270-A0E1-D7BDA1FE259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DISCAPACIDAD!$I$53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94B-4544-9CBF-E21897AF91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94B-4544-9CBF-E21897AF91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94B-4544-9CBF-E21897AF91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DISCAPACIDAD!$BF$53:$BH$53</c:f>
              <c:numCache>
                <c:formatCode>0</c:formatCode>
                <c:ptCount val="3"/>
                <c:pt idx="0">
                  <c:v>0</c:v>
                </c:pt>
                <c:pt idx="1">
                  <c:v>0.16666666666666666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94B-4544-9CBF-E21897AF910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DISCAPACIDAD!$I$59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9EC-4D2A-91F5-D7F04DA49D3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9EC-4D2A-91F5-D7F04DA49D3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9EC-4D2A-91F5-D7F04DA49D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DISCAPACIDAD!$BF$59:$BH$59</c:f>
              <c:numCache>
                <c:formatCode>0</c:formatCode>
                <c:ptCount val="3"/>
                <c:pt idx="0">
                  <c:v>36.5</c:v>
                </c:pt>
                <c:pt idx="1">
                  <c:v>47.833333333333336</c:v>
                </c:pt>
                <c:pt idx="2">
                  <c:v>3.0833333333333335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9EC-4D2A-91F5-D7F04DA49D3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DISCAPACIDAD!$BF$13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DISCAPACIDAD!$I$54:$I$58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DISCAPACIDAD!$BF$54:$BF$58</c:f>
              <c:numCache>
                <c:formatCode>0</c:formatCode>
                <c:ptCount val="5"/>
                <c:pt idx="0">
                  <c:v>0</c:v>
                </c:pt>
                <c:pt idx="1">
                  <c:v>0.33333333333333331</c:v>
                </c:pt>
                <c:pt idx="2">
                  <c:v>21.5</c:v>
                </c:pt>
                <c:pt idx="3">
                  <c:v>14.666666666666666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A1-4E08-8AC4-4B0F0969EBF3}"/>
            </c:ext>
          </c:extLst>
        </c:ser>
        <c:ser>
          <c:idx val="1"/>
          <c:order val="1"/>
          <c:tx>
            <c:strRef>
              <c:f>DISCAPACIDAD!$BG$13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DISCAPACIDAD!$I$54:$I$58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DISCAPACIDAD!$BG$54:$BG$58</c:f>
              <c:numCache>
                <c:formatCode>0</c:formatCode>
                <c:ptCount val="5"/>
                <c:pt idx="0">
                  <c:v>0.16666666666666666</c:v>
                </c:pt>
                <c:pt idx="1">
                  <c:v>0.5</c:v>
                </c:pt>
                <c:pt idx="2">
                  <c:v>18.666666666666668</c:v>
                </c:pt>
                <c:pt idx="3">
                  <c:v>28.5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A1-4E08-8AC4-4B0F0969EBF3}"/>
            </c:ext>
          </c:extLst>
        </c:ser>
        <c:ser>
          <c:idx val="2"/>
          <c:order val="2"/>
          <c:tx>
            <c:strRef>
              <c:f>DISCAPACIDAD!$BH$13</c:f>
              <c:strCache>
                <c:ptCount val="1"/>
                <c:pt idx="0">
                  <c:v>OTRO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DISCAPACIDAD!$I$54:$I$58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DISCAPACIDAD!$BH$54:$BH$58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1.9166666666666667</c:v>
                </c:pt>
                <c:pt idx="3">
                  <c:v>1.1666666666666667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9A1-4E08-8AC4-4B0F0969E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7400176"/>
        <c:axId val="397399000"/>
      </c:barChart>
      <c:catAx>
        <c:axId val="39740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7399000"/>
        <c:crosses val="autoZero"/>
        <c:auto val="1"/>
        <c:lblAlgn val="ctr"/>
        <c:lblOffset val="100"/>
        <c:noMultiLvlLbl val="0"/>
      </c:catAx>
      <c:valAx>
        <c:axId val="397399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740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DISCAPACIDAD!$BF$13</c:f>
              <c:strCache>
                <c:ptCount val="1"/>
                <c:pt idx="0">
                  <c:v>MUJERES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E4-47FC-97C8-EECF3FD80B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E4-47FC-97C8-EECF3FD80B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E4-47FC-97C8-EECF3FD80B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E4-47FC-97C8-EECF3FD80B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E4-47FC-97C8-EECF3FD80BBD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DISCAPACIDAD!$BF$54:$BF$58</c:f>
              <c:numCache>
                <c:formatCode>0</c:formatCode>
                <c:ptCount val="5"/>
                <c:pt idx="0">
                  <c:v>0</c:v>
                </c:pt>
                <c:pt idx="1">
                  <c:v>0.33333333333333331</c:v>
                </c:pt>
                <c:pt idx="2">
                  <c:v>21.5</c:v>
                </c:pt>
                <c:pt idx="3">
                  <c:v>14.666666666666666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6E4-47FC-97C8-EECF3FD80BB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 a 11 años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7C-4DD6-BE25-6DEBF452FC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7C-4DD6-BE25-6DEBF452FC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7C-4DD6-BE25-6DEBF452FC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(CENDIS!$BF$13,CENDIS!$BG$13,CENDIS!$BH$13)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CENDIS!$BF$14:$BH$14</c:f>
              <c:numCache>
                <c:formatCode>0</c:formatCode>
                <c:ptCount val="3"/>
                <c:pt idx="0">
                  <c:v>84.166666666666671</c:v>
                </c:pt>
                <c:pt idx="1">
                  <c:v>101.83333333333333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C7C-4DD6-BE25-6DEBF452FC1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EA2-44F6-9EF4-94E325CEF6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EA2-44F6-9EF4-94E325CEF6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EA2-44F6-9EF4-94E325CEF6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EA2-44F6-9EF4-94E325CEF62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EA2-44F6-9EF4-94E325CEF621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DISCAPACIDAD!$BG$54:$BG$58</c:f>
              <c:numCache>
                <c:formatCode>0</c:formatCode>
                <c:ptCount val="5"/>
                <c:pt idx="0">
                  <c:v>0.16666666666666666</c:v>
                </c:pt>
                <c:pt idx="1">
                  <c:v>0.5</c:v>
                </c:pt>
                <c:pt idx="2">
                  <c:v>18.666666666666668</c:v>
                </c:pt>
                <c:pt idx="3">
                  <c:v>28.5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EA2-44F6-9EF4-94E325CEF62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OTROS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C0-4D2B-AA80-5A1AABD48A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C0-4D2B-AA80-5A1AABD48A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C0-4D2B-AA80-5A1AABD48A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C0-4D2B-AA80-5A1AABD48A1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C0-4D2B-AA80-5A1AABD48A1C}"/>
              </c:ext>
            </c:extLst>
          </c:dPt>
          <c:dLbls>
            <c:dLbl>
              <c:idx val="0"/>
              <c:layout>
                <c:manualLayout>
                  <c:x val="0.24340179352580926"/>
                  <c:y val="-6.65952172645086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C0-4D2B-AA80-5A1AABD48A1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31631846019247595"/>
                  <c:y val="6.41918197725284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C0-4D2B-AA80-5A1AABD48A1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33194542869641297"/>
                  <c:y val="-1.92111402741323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C0-4D2B-AA80-5A1AABD48A1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DISCAPACIDAD!$BH$54:$BH$58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1.9166666666666667</c:v>
                </c:pt>
                <c:pt idx="3">
                  <c:v>1.1666666666666667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CC0-4D2B-AA80-5A1AABD48A1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DISCAPACIDAD!$I$60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DISCAPACIDAD!$BF$13:$BH$13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DISCAPACIDAD!$BF$60:$BH$60</c:f>
              <c:numCache>
                <c:formatCode>0</c:formatCode>
                <c:ptCount val="3"/>
                <c:pt idx="0">
                  <c:v>25.916666666666668</c:v>
                </c:pt>
                <c:pt idx="1">
                  <c:v>43.75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78-4E7A-BD0A-D2C9EFA5C805}"/>
            </c:ext>
          </c:extLst>
        </c:ser>
        <c:ser>
          <c:idx val="1"/>
          <c:order val="1"/>
          <c:tx>
            <c:strRef>
              <c:f>DISCAPACIDAD!$I$61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DISCAPACIDAD!$BF$13:$BH$13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DISCAPACIDAD!$BF$61:$BH$61</c:f>
              <c:numCache>
                <c:formatCode>0</c:formatCode>
                <c:ptCount val="3"/>
                <c:pt idx="0">
                  <c:v>6.083333333333333</c:v>
                </c:pt>
                <c:pt idx="1">
                  <c:v>4.083333333333333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78-4E7A-BD0A-D2C9EFA5C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7400568"/>
        <c:axId val="397404096"/>
      </c:barChart>
      <c:catAx>
        <c:axId val="397400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7404096"/>
        <c:crosses val="autoZero"/>
        <c:auto val="1"/>
        <c:lblAlgn val="ctr"/>
        <c:lblOffset val="100"/>
        <c:noMultiLvlLbl val="0"/>
      </c:catAx>
      <c:valAx>
        <c:axId val="397404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7400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F18-4F3C-AB97-B0D6618169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F18-4F3C-AB97-B0D6618169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(DISCAPACIDAD!$BI$13,DISCAPACIDAD!$I$62)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DISCAPACIDAD'!$C$413:$C$414</c:f>
              <c:numCache>
                <c:formatCode>0</c:formatCode>
                <c:ptCount val="2"/>
                <c:pt idx="0">
                  <c:v>7.9999999999999858</c:v>
                </c:pt>
                <c:pt idx="1">
                  <c:v>79.416666666666671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F18-4F3C-AB97-B0D6618169F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14-4976-B01E-81F29C957F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14-4976-B01E-81F29C957F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(DISCAPACIDAD!$BI$13,DISCAPACIDAD!$I$63)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DISCAPACIDAD'!$J$415:$J$416</c:f>
              <c:numCache>
                <c:formatCode>0</c:formatCode>
                <c:ptCount val="2"/>
                <c:pt idx="0">
                  <c:v>85.583333333333329</c:v>
                </c:pt>
                <c:pt idx="1">
                  <c:v>1.8333333333333335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14-4976-B01E-81F29C957FA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DISCAPACIDAD!$I$62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F53-4562-8714-A05690278D8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F53-4562-8714-A05690278D8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F53-4562-8714-A05690278D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DISCAPACIDAD!$BF$62:$BH$62</c:f>
              <c:numCache>
                <c:formatCode>0</c:formatCode>
                <c:ptCount val="3"/>
                <c:pt idx="0">
                  <c:v>31.833333333333332</c:v>
                </c:pt>
                <c:pt idx="1">
                  <c:v>47.583333333333336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F53-4562-8714-A05690278D8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DISCAPACIDAD!$I$63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600-46A2-9070-BFD0815C1B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600-46A2-9070-BFD0815C1B9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600-46A2-9070-BFD0815C1B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DISCAPACIDAD!$BF$63:$BH$63</c:f>
              <c:numCache>
                <c:formatCode>0</c:formatCode>
                <c:ptCount val="3"/>
                <c:pt idx="0">
                  <c:v>0.58333333333333337</c:v>
                </c:pt>
                <c:pt idx="1">
                  <c:v>1.25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600-46A2-9070-BFD0815C1B9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JURÍDICO!$I$19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C0-47D8-B139-482CF5E89C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C0-47D8-B139-482CF5E89C0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C0-47D8-B139-482CF5E89C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JURÍDICO!$BF$19:$BH$19</c:f>
              <c:numCache>
                <c:formatCode>0</c:formatCode>
                <c:ptCount val="3"/>
                <c:pt idx="0">
                  <c:v>953</c:v>
                </c:pt>
                <c:pt idx="1">
                  <c:v>901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3C0-47D8-B139-482CF5E89C0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JURÍDICO!$BF$13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JURÍDICO!$I$14:$I$18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JURÍDICO!$BF$14:$BF$18</c:f>
              <c:numCache>
                <c:formatCode>General</c:formatCode>
                <c:ptCount val="5"/>
                <c:pt idx="0">
                  <c:v>231</c:v>
                </c:pt>
                <c:pt idx="1">
                  <c:v>78</c:v>
                </c:pt>
                <c:pt idx="2">
                  <c:v>261</c:v>
                </c:pt>
                <c:pt idx="3">
                  <c:v>342</c:v>
                </c:pt>
                <c:pt idx="4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17-4837-9A0F-70E7F3A49439}"/>
            </c:ext>
          </c:extLst>
        </c:ser>
        <c:ser>
          <c:idx val="1"/>
          <c:order val="1"/>
          <c:tx>
            <c:strRef>
              <c:f>JURÍDICO!$BG$13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JURÍDICO!$I$14:$I$18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JURÍDICO!$BG$14:$BG$18</c:f>
              <c:numCache>
                <c:formatCode>General</c:formatCode>
                <c:ptCount val="5"/>
                <c:pt idx="0">
                  <c:v>285</c:v>
                </c:pt>
                <c:pt idx="1">
                  <c:v>92</c:v>
                </c:pt>
                <c:pt idx="2">
                  <c:v>205</c:v>
                </c:pt>
                <c:pt idx="3">
                  <c:v>281</c:v>
                </c:pt>
                <c:pt idx="4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17-4837-9A0F-70E7F3A49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7404880"/>
        <c:axId val="398517856"/>
      </c:barChart>
      <c:catAx>
        <c:axId val="39740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8517856"/>
        <c:crosses val="autoZero"/>
        <c:auto val="1"/>
        <c:lblAlgn val="ctr"/>
        <c:lblOffset val="100"/>
        <c:noMultiLvlLbl val="0"/>
      </c:catAx>
      <c:valAx>
        <c:axId val="39851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7404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3AE-4F33-9954-31EAFD9E4D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3AE-4F33-9954-31EAFD9E4D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3AE-4F33-9954-31EAFD9E4D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3AE-4F33-9954-31EAFD9E4D9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3AE-4F33-9954-31EAFD9E4D96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JURÍDICO!$BF$14:$BF$18</c:f>
              <c:numCache>
                <c:formatCode>General</c:formatCode>
                <c:ptCount val="5"/>
                <c:pt idx="0">
                  <c:v>231</c:v>
                </c:pt>
                <c:pt idx="1">
                  <c:v>78</c:v>
                </c:pt>
                <c:pt idx="2">
                  <c:v>261</c:v>
                </c:pt>
                <c:pt idx="3">
                  <c:v>342</c:v>
                </c:pt>
                <c:pt idx="4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3AE-4F33-9954-31EAFD9E4D9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CENDIS!$I$20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CENDIS!$BF$13:$BG$13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CENDIS!$BF$20:$BG$20</c:f>
              <c:numCache>
                <c:formatCode>0</c:formatCode>
                <c:ptCount val="2"/>
                <c:pt idx="0">
                  <c:v>80.833333333333329</c:v>
                </c:pt>
                <c:pt idx="1">
                  <c:v>100.5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0D-4B63-97C8-5E3DD5D5C90D}"/>
            </c:ext>
          </c:extLst>
        </c:ser>
        <c:ser>
          <c:idx val="1"/>
          <c:order val="1"/>
          <c:tx>
            <c:strRef>
              <c:f>CENDIS!$I$21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CENDIS!$BF$13:$BG$13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CENDIS!$BF$21:$BG$21</c:f>
              <c:numCache>
                <c:formatCode>0</c:formatCode>
                <c:ptCount val="2"/>
                <c:pt idx="0">
                  <c:v>3.4166666666666665</c:v>
                </c:pt>
                <c:pt idx="1">
                  <c:v>1.25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80D-4B63-97C8-5E3DD5D5C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3077728"/>
        <c:axId val="393102280"/>
      </c:barChart>
      <c:catAx>
        <c:axId val="39307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3102280"/>
        <c:crosses val="autoZero"/>
        <c:auto val="1"/>
        <c:lblAlgn val="ctr"/>
        <c:lblOffset val="100"/>
        <c:noMultiLvlLbl val="0"/>
      </c:catAx>
      <c:valAx>
        <c:axId val="3931022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3077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C8-47D9-9A90-9F4CA19F773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C8-47D9-9A90-9F4CA19F773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C8-47D9-9A90-9F4CA19F773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C8-47D9-9A90-9F4CA19F773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1C8-47D9-9A90-9F4CA19F7739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JURÍDICO!$BG$14:$BG$18</c:f>
              <c:numCache>
                <c:formatCode>General</c:formatCode>
                <c:ptCount val="5"/>
                <c:pt idx="0">
                  <c:v>285</c:v>
                </c:pt>
                <c:pt idx="1">
                  <c:v>92</c:v>
                </c:pt>
                <c:pt idx="2">
                  <c:v>205</c:v>
                </c:pt>
                <c:pt idx="3">
                  <c:v>281</c:v>
                </c:pt>
                <c:pt idx="4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1C8-47D9-9A90-9F4CA19F77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JURÍDICO!$I$20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JURÍDICO!$BF$20:$BG$20</c:f>
              <c:numCache>
                <c:formatCode>General</c:formatCode>
                <c:ptCount val="2"/>
                <c:pt idx="0">
                  <c:v>872</c:v>
                </c:pt>
                <c:pt idx="1">
                  <c:v>812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D4-4ADF-9F4F-96C6B36A0603}"/>
            </c:ext>
          </c:extLst>
        </c:ser>
        <c:ser>
          <c:idx val="1"/>
          <c:order val="1"/>
          <c:tx>
            <c:strRef>
              <c:f>JURÍDICO!$I$21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JURÍDICO!$BF$21:$BG$21</c:f>
              <c:numCache>
                <c:formatCode>General</c:formatCode>
                <c:ptCount val="2"/>
                <c:pt idx="0">
                  <c:v>81</c:v>
                </c:pt>
                <c:pt idx="1">
                  <c:v>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ED4-4ADF-9F4F-96C6B36A0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8516288"/>
        <c:axId val="398520600"/>
      </c:barChart>
      <c:catAx>
        <c:axId val="39851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8520600"/>
        <c:crosses val="autoZero"/>
        <c:auto val="1"/>
        <c:lblAlgn val="ctr"/>
        <c:lblOffset val="100"/>
        <c:noMultiLvlLbl val="0"/>
      </c:catAx>
      <c:valAx>
        <c:axId val="3985206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8516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8E-493F-98A9-CD77D3C79D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8E-493F-98A9-CD77D3C79D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(JURÍDICO!$BI$13,JURÍDICO!$I$22)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JURÍDICO'!$J$40:$J$41</c:f>
              <c:numCache>
                <c:formatCode>General</c:formatCode>
                <c:ptCount val="2"/>
                <c:pt idx="0" formatCode="0">
                  <c:v>1828</c:v>
                </c:pt>
                <c:pt idx="1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68E-493F-98A9-CD77D3C79DB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B21-483C-BE90-3B29F319F86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B21-483C-BE90-3B29F319F86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(JURÍDICO!$BI$13,JURÍDICO!$I$23)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JURÍDICO'!$C$58:$C$59</c:f>
              <c:numCache>
                <c:formatCode>General</c:formatCode>
                <c:ptCount val="2"/>
                <c:pt idx="0" formatCode="0">
                  <c:v>1854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B21-483C-BE90-3B29F319F86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JURÍDICO!$I$22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11-4C90-AF8E-8D367436B7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11-4C90-AF8E-8D367436B7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JURÍDICO!$BF$22:$BG$22</c:f>
              <c:numCache>
                <c:formatCode>General</c:formatCode>
                <c:ptCount val="2"/>
                <c:pt idx="0">
                  <c:v>17</c:v>
                </c:pt>
                <c:pt idx="1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411-4C90-AF8E-8D367436B78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JURÍDICO!$I$23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B5-4554-84DD-D826BC52AD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B5-4554-84DD-D826BC52AD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JURÍDICO!$BF$23:$BG$23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3B5-4554-84DD-D826BC52AD5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JURÍDICO!$I$29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91-4199-9EE2-EFC0034785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91-4199-9EE2-EFC0034785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91-4199-9EE2-EFC0034785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JURÍDICO!$BF$29:$BH$29</c:f>
              <c:numCache>
                <c:formatCode>0</c:formatCode>
                <c:ptCount val="3"/>
                <c:pt idx="0">
                  <c:v>1817</c:v>
                </c:pt>
                <c:pt idx="1">
                  <c:v>1679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291-4199-9EE2-EFC0034785E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JURÍDICO!$BF$13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JURÍDICO!$I$24:$I$28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JURÍDICO!$BF$24:$BF$28</c:f>
              <c:numCache>
                <c:formatCode>General</c:formatCode>
                <c:ptCount val="5"/>
                <c:pt idx="0">
                  <c:v>443</c:v>
                </c:pt>
                <c:pt idx="1">
                  <c:v>146</c:v>
                </c:pt>
                <c:pt idx="2">
                  <c:v>459</c:v>
                </c:pt>
                <c:pt idx="3">
                  <c:v>661</c:v>
                </c:pt>
                <c:pt idx="4">
                  <c:v>108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F3-4F68-9492-CEAF141D33B2}"/>
            </c:ext>
          </c:extLst>
        </c:ser>
        <c:ser>
          <c:idx val="1"/>
          <c:order val="1"/>
          <c:tx>
            <c:strRef>
              <c:f>JURÍDICO!$BG$13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JURÍDICO!$I$24:$I$28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JURÍDICO!$BG$24:$BG$28</c:f>
              <c:numCache>
                <c:formatCode>General</c:formatCode>
                <c:ptCount val="5"/>
                <c:pt idx="0">
                  <c:v>532</c:v>
                </c:pt>
                <c:pt idx="1">
                  <c:v>163</c:v>
                </c:pt>
                <c:pt idx="2">
                  <c:v>363</c:v>
                </c:pt>
                <c:pt idx="3">
                  <c:v>570</c:v>
                </c:pt>
                <c:pt idx="4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F3-4F68-9492-CEAF141D3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8522560"/>
        <c:axId val="398519816"/>
      </c:barChart>
      <c:catAx>
        <c:axId val="39852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8519816"/>
        <c:crosses val="autoZero"/>
        <c:auto val="1"/>
        <c:lblAlgn val="ctr"/>
        <c:lblOffset val="100"/>
        <c:noMultiLvlLbl val="0"/>
      </c:catAx>
      <c:valAx>
        <c:axId val="39851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852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DB-4D96-8462-0D235264EA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DB-4D96-8462-0D235264EA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DB-4D96-8462-0D235264EA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DB-4D96-8462-0D235264EA1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ADB-4D96-8462-0D235264EA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JURÍDICO!$BF$24:$BF$28</c:f>
              <c:numCache>
                <c:formatCode>General</c:formatCode>
                <c:ptCount val="5"/>
                <c:pt idx="0">
                  <c:v>443</c:v>
                </c:pt>
                <c:pt idx="1">
                  <c:v>146</c:v>
                </c:pt>
                <c:pt idx="2">
                  <c:v>459</c:v>
                </c:pt>
                <c:pt idx="3">
                  <c:v>661</c:v>
                </c:pt>
                <c:pt idx="4">
                  <c:v>108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ADB-4D96-8462-0D235264EA1E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5ADB-4D96-8462-0D235264EA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5ADB-4D96-8462-0D235264EA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5ADB-4D96-8462-0D235264EA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5ADB-4D96-8462-0D235264EA1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5ADB-4D96-8462-0D235264EA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JURÍDICO!$BF$24:$BF$28</c:f>
              <c:numCache>
                <c:formatCode>General</c:formatCode>
                <c:ptCount val="5"/>
                <c:pt idx="0">
                  <c:v>443</c:v>
                </c:pt>
                <c:pt idx="1">
                  <c:v>146</c:v>
                </c:pt>
                <c:pt idx="2">
                  <c:v>459</c:v>
                </c:pt>
                <c:pt idx="3">
                  <c:v>661</c:v>
                </c:pt>
                <c:pt idx="4">
                  <c:v>108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5ADB-4D96-8462-0D235264EA1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JURÍDICO!$I$30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JURÍDICO!$BF$30:$BG$30</c:f>
              <c:numCache>
                <c:formatCode>General</c:formatCode>
                <c:ptCount val="2"/>
                <c:pt idx="0">
                  <c:v>1728</c:v>
                </c:pt>
                <c:pt idx="1">
                  <c:v>1570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30-4030-9477-F5C48B6D6DDC}"/>
            </c:ext>
          </c:extLst>
        </c:ser>
        <c:ser>
          <c:idx val="1"/>
          <c:order val="1"/>
          <c:tx>
            <c:strRef>
              <c:f>JURÍDICO!$I$31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JURÍDICO!$BF$31:$BG$31</c:f>
              <c:numCache>
                <c:formatCode>General</c:formatCode>
                <c:ptCount val="2"/>
                <c:pt idx="0">
                  <c:v>89</c:v>
                </c:pt>
                <c:pt idx="1">
                  <c:v>109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30-4030-9477-F5C48B6D6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8520208"/>
        <c:axId val="398522952"/>
      </c:barChart>
      <c:catAx>
        <c:axId val="39852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8522952"/>
        <c:crosses val="autoZero"/>
        <c:auto val="1"/>
        <c:lblAlgn val="ctr"/>
        <c:lblOffset val="100"/>
        <c:noMultiLvlLbl val="0"/>
      </c:catAx>
      <c:valAx>
        <c:axId val="398522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852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77-4080-8231-3C3A3B1759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77-4080-8231-3C3A3B175984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(CENDIS!$BI$13,CENDIS!$I$22)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CENDIS'!$C$23:$C$24</c:f>
              <c:numCache>
                <c:formatCode>0</c:formatCode>
                <c:ptCount val="2"/>
                <c:pt idx="0">
                  <c:v>182.5</c:v>
                </c:pt>
                <c:pt idx="1">
                  <c:v>3.5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C77-4080-8231-3C3A3B17598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07-42E7-861F-2C97CD5F30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07-42E7-861F-2C97CD5F30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07-42E7-861F-2C97CD5F30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07-42E7-861F-2C97CD5F30B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407-42E7-861F-2C97CD5F30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JURÍDICO!$BG$24:$BG$28</c:f>
              <c:numCache>
                <c:formatCode>General</c:formatCode>
                <c:ptCount val="5"/>
                <c:pt idx="0">
                  <c:v>532</c:v>
                </c:pt>
                <c:pt idx="1">
                  <c:v>163</c:v>
                </c:pt>
                <c:pt idx="2">
                  <c:v>363</c:v>
                </c:pt>
                <c:pt idx="3">
                  <c:v>570</c:v>
                </c:pt>
                <c:pt idx="4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407-42E7-861F-2C97CD5F30B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0A-4337-9084-F132FA1FE5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0A-4337-9084-F132FA1FE55C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(JURÍDICO!$BI$13,JURÍDICO!$I$32)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JURÍDICO'!$J$129:$J$130</c:f>
              <c:numCache>
                <c:formatCode>General</c:formatCode>
                <c:ptCount val="2"/>
                <c:pt idx="0" formatCode="0">
                  <c:v>3484</c:v>
                </c:pt>
                <c:pt idx="1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D0A-4337-9084-F132FA1FE55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A3-4C32-AB25-5F6E9D221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A3-4C32-AB25-5F6E9D2217D0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(JURÍDICO!$BI$13,JURÍDICO!$I$33)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JURÍDICO'!$C$145:$C$146</c:f>
              <c:numCache>
                <c:formatCode>General</c:formatCode>
                <c:ptCount val="2"/>
                <c:pt idx="0" formatCode="0">
                  <c:v>3495</c:v>
                </c:pt>
                <c:pt idx="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EA3-4C32-AB25-5F6E9D2217D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JURÍDICO!$I$32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94-4EE0-A08F-AA04804209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94-4EE0-A08F-AA04804209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JURÍDICO!$BF$32:$BG$32</c:f>
              <c:numCache>
                <c:formatCode>General</c:formatCode>
                <c:ptCount val="2"/>
                <c:pt idx="0">
                  <c:v>5</c:v>
                </c:pt>
                <c:pt idx="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994-4EE0-A08F-AA048042094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JURÍDICO!$I$33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AA9-4C7A-BF52-9323C8423E3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AA9-4C7A-BF52-9323C8423E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JURÍDICO!$BF$33:$BG$33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AA9-4C7A-BF52-9323C8423E3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JURÍDICO!$I$39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29-40DA-B9B5-969D440C9C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29-40DA-B9B5-969D440C9C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29-40DA-B9B5-969D440C9C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JURÍDICO!$BF$39:$BH$39</c:f>
              <c:numCache>
                <c:formatCode>0</c:formatCode>
                <c:ptCount val="3"/>
                <c:pt idx="0">
                  <c:v>80.333333333333343</c:v>
                </c:pt>
                <c:pt idx="1">
                  <c:v>80.499999999999986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C29-40DA-B9B5-969D440C9C7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JURÍDICO!$BF$13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JURÍDICO!$I$34:$I$38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JURÍDICO!$BF$34:$BF$38</c:f>
              <c:numCache>
                <c:formatCode>0</c:formatCode>
                <c:ptCount val="5"/>
                <c:pt idx="0">
                  <c:v>15</c:v>
                </c:pt>
                <c:pt idx="1">
                  <c:v>12.333333333333334</c:v>
                </c:pt>
                <c:pt idx="2">
                  <c:v>11.5</c:v>
                </c:pt>
                <c:pt idx="3">
                  <c:v>38.833333333333336</c:v>
                </c:pt>
                <c:pt idx="4">
                  <c:v>2.6666666666666665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76-484B-8D4E-62CD9701922B}"/>
            </c:ext>
          </c:extLst>
        </c:ser>
        <c:ser>
          <c:idx val="1"/>
          <c:order val="1"/>
          <c:tx>
            <c:strRef>
              <c:f>JURÍDICO!$BG$13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JURÍDICO!$I$34:$I$38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JURÍDICO!$BG$34:$BG$38</c:f>
              <c:numCache>
                <c:formatCode>0</c:formatCode>
                <c:ptCount val="5"/>
                <c:pt idx="0">
                  <c:v>15.5</c:v>
                </c:pt>
                <c:pt idx="1">
                  <c:v>10.916666666666666</c:v>
                </c:pt>
                <c:pt idx="2">
                  <c:v>8.5833333333333339</c:v>
                </c:pt>
                <c:pt idx="3">
                  <c:v>43.916666666666664</c:v>
                </c:pt>
                <c:pt idx="4">
                  <c:v>1.5833333333333333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76-484B-8D4E-62CD97019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1327088"/>
        <c:axId val="401329832"/>
      </c:barChart>
      <c:catAx>
        <c:axId val="40132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1329832"/>
        <c:crosses val="autoZero"/>
        <c:auto val="1"/>
        <c:lblAlgn val="ctr"/>
        <c:lblOffset val="100"/>
        <c:noMultiLvlLbl val="0"/>
      </c:catAx>
      <c:valAx>
        <c:axId val="401329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1327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7D-4A3C-AFCE-B68FA4919C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7D-4A3C-AFCE-B68FA4919C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7D-4A3C-AFCE-B68FA4919C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7D-4A3C-AFCE-B68FA4919C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7D-4A3C-AFCE-B68FA4919C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JURÍDICO!$BF$34:$BF$38</c:f>
              <c:numCache>
                <c:formatCode>0</c:formatCode>
                <c:ptCount val="5"/>
                <c:pt idx="0">
                  <c:v>15</c:v>
                </c:pt>
                <c:pt idx="1">
                  <c:v>12.333333333333334</c:v>
                </c:pt>
                <c:pt idx="2">
                  <c:v>11.5</c:v>
                </c:pt>
                <c:pt idx="3">
                  <c:v>38.833333333333336</c:v>
                </c:pt>
                <c:pt idx="4">
                  <c:v>2.6666666666666665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C7D-4A3C-AFCE-B68FA4919CF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5C-47C5-9875-374E7C5D62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5C-47C5-9875-374E7C5D62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D5C-47C5-9875-374E7C5D62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D5C-47C5-9875-374E7C5D627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D5C-47C5-9875-374E7C5D62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JURÍDICO!$BG$34:$BG$38</c:f>
              <c:numCache>
                <c:formatCode>0</c:formatCode>
                <c:ptCount val="5"/>
                <c:pt idx="0">
                  <c:v>15.5</c:v>
                </c:pt>
                <c:pt idx="1">
                  <c:v>10.916666666666666</c:v>
                </c:pt>
                <c:pt idx="2">
                  <c:v>8.5833333333333339</c:v>
                </c:pt>
                <c:pt idx="3">
                  <c:v>43.916666666666664</c:v>
                </c:pt>
                <c:pt idx="4">
                  <c:v>1.5833333333333333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D5C-47C5-9875-374E7C5D627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JURÍDICO!$I$40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JURÍDICO!$BF$40:$BG$40</c:f>
              <c:numCache>
                <c:formatCode>0</c:formatCode>
                <c:ptCount val="2"/>
                <c:pt idx="0">
                  <c:v>73.916666666666671</c:v>
                </c:pt>
                <c:pt idx="1">
                  <c:v>75.916666666666671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10C-9AAE-660B60B13734}"/>
            </c:ext>
          </c:extLst>
        </c:ser>
        <c:ser>
          <c:idx val="1"/>
          <c:order val="1"/>
          <c:tx>
            <c:strRef>
              <c:f>JURÍDICO!$I$41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JURÍDICO!$BF$41:$BG$41</c:f>
              <c:numCache>
                <c:formatCode>0</c:formatCode>
                <c:ptCount val="2"/>
                <c:pt idx="0">
                  <c:v>6.416666666666667</c:v>
                </c:pt>
                <c:pt idx="1">
                  <c:v>4.583333333333333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D2-410C-9AAE-660B60B13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1332968"/>
        <c:axId val="401328264"/>
      </c:barChart>
      <c:catAx>
        <c:axId val="40133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1328264"/>
        <c:crosses val="autoZero"/>
        <c:auto val="1"/>
        <c:lblAlgn val="ctr"/>
        <c:lblOffset val="100"/>
        <c:noMultiLvlLbl val="0"/>
      </c:catAx>
      <c:valAx>
        <c:axId val="401328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1332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3F3-4E4E-AEA9-0FF2592A9D6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3F3-4E4E-AEA9-0FF2592A9D6B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(CENDIS!$BI$13,CENDIS!$I$23)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CENDIS'!$J$23:$J$24</c:f>
              <c:numCache>
                <c:formatCode>0</c:formatCode>
                <c:ptCount val="2"/>
                <c:pt idx="0">
                  <c:v>185.5</c:v>
                </c:pt>
                <c:pt idx="1">
                  <c:v>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3F3-4E4E-AEA9-0FF2592A9D6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36-410E-8AAE-48E2FE66E3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36-410E-8AAE-48E2FE66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(JURÍDICO!$BI$13,JURÍDICO!$I$42)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JURÍDICO'!$J$218:$J$219</c:f>
              <c:numCache>
                <c:formatCode>General</c:formatCode>
                <c:ptCount val="2"/>
                <c:pt idx="0" formatCode="0">
                  <c:v>157.25</c:v>
                </c:pt>
                <c:pt idx="1">
                  <c:v>3.583333333333333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336-410E-8AAE-48E2FE66E30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C2-424E-9320-FFBD261184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C2-424E-9320-FFBD261184FA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(JURÍDICO!$BI$13,JURÍDICO!$I$43)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JURÍDICO'!$C$235:$C$236</c:f>
              <c:numCache>
                <c:formatCode>General</c:formatCode>
                <c:ptCount val="2"/>
                <c:pt idx="0" formatCode="0">
                  <c:v>160.33333333333334</c:v>
                </c:pt>
                <c:pt idx="1">
                  <c:v>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8C2-424E-9320-FFBD261184F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JURÍDICO!$I$42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E8-45B7-938B-80183831DF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E8-45B7-938B-80183831DF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JURÍDICO!$BF$42:$BG$42</c:f>
              <c:numCache>
                <c:formatCode>0</c:formatCode>
                <c:ptCount val="2"/>
                <c:pt idx="0">
                  <c:v>2.1666666666666665</c:v>
                </c:pt>
                <c:pt idx="1">
                  <c:v>1.4166666666666667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2E8-45B7-938B-80183831DF9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JURÍDICO!$I$43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71-4468-B773-61A0D31A46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71-4468-B773-61A0D31A46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JURÍDICO!$BF$43:$BG$43</c:f>
              <c:numCache>
                <c:formatCode>0</c:formatCode>
                <c:ptCount val="2"/>
                <c:pt idx="0">
                  <c:v>0.5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071-4468-B773-61A0D31A464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JURÍDICO!$I$49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EA-4E4F-B08F-C708EF7B93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EA-4E4F-B08F-C708EF7B93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EA-4E4F-B08F-C708EF7B93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JURÍDICO!$BF$49:$BH$49</c:f>
              <c:numCache>
                <c:formatCode>0</c:formatCode>
                <c:ptCount val="3"/>
                <c:pt idx="0">
                  <c:v>161.5</c:v>
                </c:pt>
                <c:pt idx="1">
                  <c:v>173.5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AEA-4E4F-B08F-C708EF7B938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JURÍDICO!$BF$13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JURÍDICO!$I$44:$I$48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JURÍDICO!$BF$44:$BF$48</c:f>
              <c:numCache>
                <c:formatCode>0</c:formatCode>
                <c:ptCount val="5"/>
                <c:pt idx="0">
                  <c:v>29</c:v>
                </c:pt>
                <c:pt idx="1">
                  <c:v>17.75</c:v>
                </c:pt>
                <c:pt idx="2">
                  <c:v>28.916666666666668</c:v>
                </c:pt>
                <c:pt idx="3">
                  <c:v>83.833333333333329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70-4598-92A6-E27BB415FF8E}"/>
            </c:ext>
          </c:extLst>
        </c:ser>
        <c:ser>
          <c:idx val="1"/>
          <c:order val="1"/>
          <c:tx>
            <c:strRef>
              <c:f>JURÍDICO!$BG$13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JURÍDICO!$I$44:$I$48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JURÍDICO!$BG$44:$BG$48</c:f>
              <c:numCache>
                <c:formatCode>0</c:formatCode>
                <c:ptCount val="5"/>
                <c:pt idx="0">
                  <c:v>42.416666666666664</c:v>
                </c:pt>
                <c:pt idx="1">
                  <c:v>34.333333333333336</c:v>
                </c:pt>
                <c:pt idx="2">
                  <c:v>13.583333333333334</c:v>
                </c:pt>
                <c:pt idx="3">
                  <c:v>82.833333333333329</c:v>
                </c:pt>
                <c:pt idx="4">
                  <c:v>0.33333333333333331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70-4598-92A6-E27BB415F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1328656"/>
        <c:axId val="401326304"/>
      </c:barChart>
      <c:catAx>
        <c:axId val="40132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1326304"/>
        <c:crosses val="autoZero"/>
        <c:auto val="1"/>
        <c:lblAlgn val="ctr"/>
        <c:lblOffset val="100"/>
        <c:noMultiLvlLbl val="0"/>
      </c:catAx>
      <c:valAx>
        <c:axId val="40132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1328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01-47FF-9AC7-E604ECDAA4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01-47FF-9AC7-E604ECDAA4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01-47FF-9AC7-E604ECDAA4E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E01-47FF-9AC7-E604ECDAA4E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E01-47FF-9AC7-E604ECDAA4E0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JURÍDICO!$BF$44:$BF$48</c:f>
              <c:numCache>
                <c:formatCode>0</c:formatCode>
                <c:ptCount val="5"/>
                <c:pt idx="0">
                  <c:v>29</c:v>
                </c:pt>
                <c:pt idx="1">
                  <c:v>17.75</c:v>
                </c:pt>
                <c:pt idx="2">
                  <c:v>28.916666666666668</c:v>
                </c:pt>
                <c:pt idx="3">
                  <c:v>83.833333333333329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E01-47FF-9AC7-E604ECDAA4E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CD-4E65-BF7A-784FA4221F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CD-4E65-BF7A-784FA4221F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CD-4E65-BF7A-784FA4221F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6CD-4E65-BF7A-784FA4221FD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6CD-4E65-BF7A-784FA4221FDE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JURÍDICO!$BG$44:$BG$48</c:f>
              <c:numCache>
                <c:formatCode>0</c:formatCode>
                <c:ptCount val="5"/>
                <c:pt idx="0">
                  <c:v>42.416666666666664</c:v>
                </c:pt>
                <c:pt idx="1">
                  <c:v>34.333333333333336</c:v>
                </c:pt>
                <c:pt idx="2">
                  <c:v>13.583333333333334</c:v>
                </c:pt>
                <c:pt idx="3">
                  <c:v>82.833333333333329</c:v>
                </c:pt>
                <c:pt idx="4">
                  <c:v>0.33333333333333331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6CD-4E65-BF7A-784FA4221FD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JURÍDICO!$I$50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JURÍDICO!$BF$50:$BG$50</c:f>
              <c:numCache>
                <c:formatCode>0</c:formatCode>
                <c:ptCount val="2"/>
                <c:pt idx="0">
                  <c:v>150.75</c:v>
                </c:pt>
                <c:pt idx="1">
                  <c:v>166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12-4E66-B7EC-F14A37D13F9A}"/>
            </c:ext>
          </c:extLst>
        </c:ser>
        <c:ser>
          <c:idx val="1"/>
          <c:order val="1"/>
          <c:tx>
            <c:strRef>
              <c:f>JURÍDICO!$I$51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JURÍDICO!$BF$51:$BG$51</c:f>
              <c:numCache>
                <c:formatCode>0</c:formatCode>
                <c:ptCount val="2"/>
                <c:pt idx="0">
                  <c:v>10.75</c:v>
                </c:pt>
                <c:pt idx="1">
                  <c:v>7.5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12-4E66-B7EC-F14A37D13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2445088"/>
        <c:axId val="402445872"/>
      </c:barChart>
      <c:catAx>
        <c:axId val="40244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2445872"/>
        <c:crosses val="autoZero"/>
        <c:auto val="1"/>
        <c:lblAlgn val="ctr"/>
        <c:lblOffset val="100"/>
        <c:noMultiLvlLbl val="0"/>
      </c:catAx>
      <c:valAx>
        <c:axId val="4024458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2445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B1-42DC-B54B-BB6465532C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B1-42DC-B54B-BB6465532CE2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(JURÍDICO!$BI$13,JURÍDICO!$I$52)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JURÍDICO'!$J$307:$J$308</c:f>
              <c:numCache>
                <c:formatCode>General</c:formatCode>
                <c:ptCount val="2"/>
                <c:pt idx="0" formatCode="0">
                  <c:v>332.33333333333326</c:v>
                </c:pt>
                <c:pt idx="1">
                  <c:v>2.6666666666666665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FB1-42DC-B54B-BB6465532CE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15.xml"/><Relationship Id="rId18" Type="http://schemas.openxmlformats.org/officeDocument/2006/relationships/chart" Target="../charts/chart120.xml"/><Relationship Id="rId26" Type="http://schemas.openxmlformats.org/officeDocument/2006/relationships/chart" Target="../charts/chart128.xml"/><Relationship Id="rId39" Type="http://schemas.openxmlformats.org/officeDocument/2006/relationships/chart" Target="../charts/chart141.xml"/><Relationship Id="rId21" Type="http://schemas.openxmlformats.org/officeDocument/2006/relationships/chart" Target="../charts/chart123.xml"/><Relationship Id="rId34" Type="http://schemas.openxmlformats.org/officeDocument/2006/relationships/chart" Target="../charts/chart136.xml"/><Relationship Id="rId42" Type="http://schemas.openxmlformats.org/officeDocument/2006/relationships/chart" Target="../charts/chart144.xml"/><Relationship Id="rId47" Type="http://schemas.openxmlformats.org/officeDocument/2006/relationships/chart" Target="../charts/chart149.xml"/><Relationship Id="rId50" Type="http://schemas.openxmlformats.org/officeDocument/2006/relationships/chart" Target="../charts/chart152.xml"/><Relationship Id="rId55" Type="http://schemas.openxmlformats.org/officeDocument/2006/relationships/chart" Target="../charts/chart157.xml"/><Relationship Id="rId63" Type="http://schemas.openxmlformats.org/officeDocument/2006/relationships/chart" Target="../charts/chart165.xml"/><Relationship Id="rId68" Type="http://schemas.openxmlformats.org/officeDocument/2006/relationships/chart" Target="../charts/chart170.xml"/><Relationship Id="rId7" Type="http://schemas.openxmlformats.org/officeDocument/2006/relationships/chart" Target="../charts/chart109.xml"/><Relationship Id="rId71" Type="http://schemas.openxmlformats.org/officeDocument/2006/relationships/chart" Target="../charts/chart173.xml"/><Relationship Id="rId2" Type="http://schemas.openxmlformats.org/officeDocument/2006/relationships/chart" Target="../charts/chart104.xml"/><Relationship Id="rId16" Type="http://schemas.openxmlformats.org/officeDocument/2006/relationships/chart" Target="../charts/chart118.xml"/><Relationship Id="rId29" Type="http://schemas.openxmlformats.org/officeDocument/2006/relationships/chart" Target="../charts/chart131.xml"/><Relationship Id="rId1" Type="http://schemas.openxmlformats.org/officeDocument/2006/relationships/chart" Target="../charts/chart103.xml"/><Relationship Id="rId6" Type="http://schemas.openxmlformats.org/officeDocument/2006/relationships/chart" Target="../charts/chart108.xml"/><Relationship Id="rId11" Type="http://schemas.openxmlformats.org/officeDocument/2006/relationships/chart" Target="../charts/chart113.xml"/><Relationship Id="rId24" Type="http://schemas.openxmlformats.org/officeDocument/2006/relationships/chart" Target="../charts/chart126.xml"/><Relationship Id="rId32" Type="http://schemas.openxmlformats.org/officeDocument/2006/relationships/chart" Target="../charts/chart134.xml"/><Relationship Id="rId37" Type="http://schemas.openxmlformats.org/officeDocument/2006/relationships/chart" Target="../charts/chart139.xml"/><Relationship Id="rId40" Type="http://schemas.openxmlformats.org/officeDocument/2006/relationships/chart" Target="../charts/chart142.xml"/><Relationship Id="rId45" Type="http://schemas.openxmlformats.org/officeDocument/2006/relationships/chart" Target="../charts/chart147.xml"/><Relationship Id="rId53" Type="http://schemas.openxmlformats.org/officeDocument/2006/relationships/chart" Target="../charts/chart155.xml"/><Relationship Id="rId58" Type="http://schemas.openxmlformats.org/officeDocument/2006/relationships/chart" Target="../charts/chart160.xml"/><Relationship Id="rId66" Type="http://schemas.openxmlformats.org/officeDocument/2006/relationships/chart" Target="../charts/chart168.xml"/><Relationship Id="rId5" Type="http://schemas.openxmlformats.org/officeDocument/2006/relationships/chart" Target="../charts/chart107.xml"/><Relationship Id="rId15" Type="http://schemas.openxmlformats.org/officeDocument/2006/relationships/chart" Target="../charts/chart117.xml"/><Relationship Id="rId23" Type="http://schemas.openxmlformats.org/officeDocument/2006/relationships/chart" Target="../charts/chart125.xml"/><Relationship Id="rId28" Type="http://schemas.openxmlformats.org/officeDocument/2006/relationships/chart" Target="../charts/chart130.xml"/><Relationship Id="rId36" Type="http://schemas.openxmlformats.org/officeDocument/2006/relationships/chart" Target="../charts/chart138.xml"/><Relationship Id="rId49" Type="http://schemas.openxmlformats.org/officeDocument/2006/relationships/chart" Target="../charts/chart151.xml"/><Relationship Id="rId57" Type="http://schemas.openxmlformats.org/officeDocument/2006/relationships/chart" Target="../charts/chart159.xml"/><Relationship Id="rId61" Type="http://schemas.openxmlformats.org/officeDocument/2006/relationships/chart" Target="../charts/chart163.xml"/><Relationship Id="rId10" Type="http://schemas.openxmlformats.org/officeDocument/2006/relationships/chart" Target="../charts/chart112.xml"/><Relationship Id="rId19" Type="http://schemas.openxmlformats.org/officeDocument/2006/relationships/chart" Target="../charts/chart121.xml"/><Relationship Id="rId31" Type="http://schemas.openxmlformats.org/officeDocument/2006/relationships/chart" Target="../charts/chart133.xml"/><Relationship Id="rId44" Type="http://schemas.openxmlformats.org/officeDocument/2006/relationships/chart" Target="../charts/chart146.xml"/><Relationship Id="rId52" Type="http://schemas.openxmlformats.org/officeDocument/2006/relationships/chart" Target="../charts/chart154.xml"/><Relationship Id="rId60" Type="http://schemas.openxmlformats.org/officeDocument/2006/relationships/chart" Target="../charts/chart162.xml"/><Relationship Id="rId65" Type="http://schemas.openxmlformats.org/officeDocument/2006/relationships/chart" Target="../charts/chart167.xml"/><Relationship Id="rId4" Type="http://schemas.openxmlformats.org/officeDocument/2006/relationships/chart" Target="../charts/chart106.xml"/><Relationship Id="rId9" Type="http://schemas.openxmlformats.org/officeDocument/2006/relationships/chart" Target="../charts/chart111.xml"/><Relationship Id="rId14" Type="http://schemas.openxmlformats.org/officeDocument/2006/relationships/chart" Target="../charts/chart116.xml"/><Relationship Id="rId22" Type="http://schemas.openxmlformats.org/officeDocument/2006/relationships/chart" Target="../charts/chart124.xml"/><Relationship Id="rId27" Type="http://schemas.openxmlformats.org/officeDocument/2006/relationships/chart" Target="../charts/chart129.xml"/><Relationship Id="rId30" Type="http://schemas.openxmlformats.org/officeDocument/2006/relationships/chart" Target="../charts/chart132.xml"/><Relationship Id="rId35" Type="http://schemas.openxmlformats.org/officeDocument/2006/relationships/chart" Target="../charts/chart137.xml"/><Relationship Id="rId43" Type="http://schemas.openxmlformats.org/officeDocument/2006/relationships/chart" Target="../charts/chart145.xml"/><Relationship Id="rId48" Type="http://schemas.openxmlformats.org/officeDocument/2006/relationships/chart" Target="../charts/chart150.xml"/><Relationship Id="rId56" Type="http://schemas.openxmlformats.org/officeDocument/2006/relationships/chart" Target="../charts/chart158.xml"/><Relationship Id="rId64" Type="http://schemas.openxmlformats.org/officeDocument/2006/relationships/chart" Target="../charts/chart166.xml"/><Relationship Id="rId69" Type="http://schemas.openxmlformats.org/officeDocument/2006/relationships/chart" Target="../charts/chart171.xml"/><Relationship Id="rId8" Type="http://schemas.openxmlformats.org/officeDocument/2006/relationships/chart" Target="../charts/chart110.xml"/><Relationship Id="rId51" Type="http://schemas.openxmlformats.org/officeDocument/2006/relationships/chart" Target="../charts/chart153.xml"/><Relationship Id="rId72" Type="http://schemas.openxmlformats.org/officeDocument/2006/relationships/chart" Target="../charts/chart174.xml"/><Relationship Id="rId3" Type="http://schemas.openxmlformats.org/officeDocument/2006/relationships/chart" Target="../charts/chart105.xml"/><Relationship Id="rId12" Type="http://schemas.openxmlformats.org/officeDocument/2006/relationships/chart" Target="../charts/chart114.xml"/><Relationship Id="rId17" Type="http://schemas.openxmlformats.org/officeDocument/2006/relationships/chart" Target="../charts/chart119.xml"/><Relationship Id="rId25" Type="http://schemas.openxmlformats.org/officeDocument/2006/relationships/chart" Target="../charts/chart127.xml"/><Relationship Id="rId33" Type="http://schemas.openxmlformats.org/officeDocument/2006/relationships/chart" Target="../charts/chart135.xml"/><Relationship Id="rId38" Type="http://schemas.openxmlformats.org/officeDocument/2006/relationships/chart" Target="../charts/chart140.xml"/><Relationship Id="rId46" Type="http://schemas.openxmlformats.org/officeDocument/2006/relationships/chart" Target="../charts/chart148.xml"/><Relationship Id="rId59" Type="http://schemas.openxmlformats.org/officeDocument/2006/relationships/chart" Target="../charts/chart161.xml"/><Relationship Id="rId67" Type="http://schemas.openxmlformats.org/officeDocument/2006/relationships/chart" Target="../charts/chart169.xml"/><Relationship Id="rId20" Type="http://schemas.openxmlformats.org/officeDocument/2006/relationships/chart" Target="../charts/chart122.xml"/><Relationship Id="rId41" Type="http://schemas.openxmlformats.org/officeDocument/2006/relationships/chart" Target="../charts/chart143.xml"/><Relationship Id="rId54" Type="http://schemas.openxmlformats.org/officeDocument/2006/relationships/chart" Target="../charts/chart156.xml"/><Relationship Id="rId62" Type="http://schemas.openxmlformats.org/officeDocument/2006/relationships/chart" Target="../charts/chart164.xml"/><Relationship Id="rId70" Type="http://schemas.openxmlformats.org/officeDocument/2006/relationships/chart" Target="../charts/chart17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2.xml"/><Relationship Id="rId13" Type="http://schemas.openxmlformats.org/officeDocument/2006/relationships/chart" Target="../charts/chart187.xml"/><Relationship Id="rId18" Type="http://schemas.openxmlformats.org/officeDocument/2006/relationships/chart" Target="../charts/chart192.xml"/><Relationship Id="rId26" Type="http://schemas.openxmlformats.org/officeDocument/2006/relationships/chart" Target="../charts/chart200.xml"/><Relationship Id="rId3" Type="http://schemas.openxmlformats.org/officeDocument/2006/relationships/chart" Target="../charts/chart177.xml"/><Relationship Id="rId21" Type="http://schemas.openxmlformats.org/officeDocument/2006/relationships/chart" Target="../charts/chart195.xml"/><Relationship Id="rId7" Type="http://schemas.openxmlformats.org/officeDocument/2006/relationships/chart" Target="../charts/chart181.xml"/><Relationship Id="rId12" Type="http://schemas.openxmlformats.org/officeDocument/2006/relationships/chart" Target="../charts/chart186.xml"/><Relationship Id="rId17" Type="http://schemas.openxmlformats.org/officeDocument/2006/relationships/chart" Target="../charts/chart191.xml"/><Relationship Id="rId25" Type="http://schemas.openxmlformats.org/officeDocument/2006/relationships/chart" Target="../charts/chart199.xml"/><Relationship Id="rId2" Type="http://schemas.openxmlformats.org/officeDocument/2006/relationships/chart" Target="../charts/chart176.xml"/><Relationship Id="rId16" Type="http://schemas.openxmlformats.org/officeDocument/2006/relationships/chart" Target="../charts/chart190.xml"/><Relationship Id="rId20" Type="http://schemas.openxmlformats.org/officeDocument/2006/relationships/chart" Target="../charts/chart194.xml"/><Relationship Id="rId1" Type="http://schemas.openxmlformats.org/officeDocument/2006/relationships/chart" Target="../charts/chart175.xml"/><Relationship Id="rId6" Type="http://schemas.openxmlformats.org/officeDocument/2006/relationships/chart" Target="../charts/chart180.xml"/><Relationship Id="rId11" Type="http://schemas.openxmlformats.org/officeDocument/2006/relationships/chart" Target="../charts/chart185.xml"/><Relationship Id="rId24" Type="http://schemas.openxmlformats.org/officeDocument/2006/relationships/chart" Target="../charts/chart198.xml"/><Relationship Id="rId5" Type="http://schemas.openxmlformats.org/officeDocument/2006/relationships/chart" Target="../charts/chart179.xml"/><Relationship Id="rId15" Type="http://schemas.openxmlformats.org/officeDocument/2006/relationships/chart" Target="../charts/chart189.xml"/><Relationship Id="rId23" Type="http://schemas.openxmlformats.org/officeDocument/2006/relationships/chart" Target="../charts/chart197.xml"/><Relationship Id="rId10" Type="http://schemas.openxmlformats.org/officeDocument/2006/relationships/chart" Target="../charts/chart184.xml"/><Relationship Id="rId19" Type="http://schemas.openxmlformats.org/officeDocument/2006/relationships/chart" Target="../charts/chart193.xml"/><Relationship Id="rId4" Type="http://schemas.openxmlformats.org/officeDocument/2006/relationships/chart" Target="../charts/chart178.xml"/><Relationship Id="rId9" Type="http://schemas.openxmlformats.org/officeDocument/2006/relationships/chart" Target="../charts/chart183.xml"/><Relationship Id="rId14" Type="http://schemas.openxmlformats.org/officeDocument/2006/relationships/chart" Target="../charts/chart188.xml"/><Relationship Id="rId22" Type="http://schemas.openxmlformats.org/officeDocument/2006/relationships/chart" Target="../charts/chart196.xml"/><Relationship Id="rId27" Type="http://schemas.openxmlformats.org/officeDocument/2006/relationships/chart" Target="../charts/chart20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9.xml"/><Relationship Id="rId13" Type="http://schemas.openxmlformats.org/officeDocument/2006/relationships/chart" Target="../charts/chart214.xml"/><Relationship Id="rId18" Type="http://schemas.openxmlformats.org/officeDocument/2006/relationships/chart" Target="../charts/chart219.xml"/><Relationship Id="rId26" Type="http://schemas.openxmlformats.org/officeDocument/2006/relationships/chart" Target="../charts/chart227.xml"/><Relationship Id="rId3" Type="http://schemas.openxmlformats.org/officeDocument/2006/relationships/chart" Target="../charts/chart204.xml"/><Relationship Id="rId21" Type="http://schemas.openxmlformats.org/officeDocument/2006/relationships/chart" Target="../charts/chart222.xml"/><Relationship Id="rId7" Type="http://schemas.openxmlformats.org/officeDocument/2006/relationships/chart" Target="../charts/chart208.xml"/><Relationship Id="rId12" Type="http://schemas.openxmlformats.org/officeDocument/2006/relationships/chart" Target="../charts/chart213.xml"/><Relationship Id="rId17" Type="http://schemas.openxmlformats.org/officeDocument/2006/relationships/chart" Target="../charts/chart218.xml"/><Relationship Id="rId25" Type="http://schemas.openxmlformats.org/officeDocument/2006/relationships/chart" Target="../charts/chart226.xml"/><Relationship Id="rId2" Type="http://schemas.openxmlformats.org/officeDocument/2006/relationships/chart" Target="../charts/chart203.xml"/><Relationship Id="rId16" Type="http://schemas.openxmlformats.org/officeDocument/2006/relationships/chart" Target="../charts/chart217.xml"/><Relationship Id="rId20" Type="http://schemas.openxmlformats.org/officeDocument/2006/relationships/chart" Target="../charts/chart221.xml"/><Relationship Id="rId1" Type="http://schemas.openxmlformats.org/officeDocument/2006/relationships/chart" Target="../charts/chart202.xml"/><Relationship Id="rId6" Type="http://schemas.openxmlformats.org/officeDocument/2006/relationships/chart" Target="../charts/chart207.xml"/><Relationship Id="rId11" Type="http://schemas.openxmlformats.org/officeDocument/2006/relationships/chart" Target="../charts/chart212.xml"/><Relationship Id="rId24" Type="http://schemas.openxmlformats.org/officeDocument/2006/relationships/chart" Target="../charts/chart225.xml"/><Relationship Id="rId5" Type="http://schemas.openxmlformats.org/officeDocument/2006/relationships/chart" Target="../charts/chart206.xml"/><Relationship Id="rId15" Type="http://schemas.openxmlformats.org/officeDocument/2006/relationships/chart" Target="../charts/chart216.xml"/><Relationship Id="rId23" Type="http://schemas.openxmlformats.org/officeDocument/2006/relationships/chart" Target="../charts/chart224.xml"/><Relationship Id="rId28" Type="http://schemas.openxmlformats.org/officeDocument/2006/relationships/chart" Target="../charts/chart229.xml"/><Relationship Id="rId10" Type="http://schemas.openxmlformats.org/officeDocument/2006/relationships/chart" Target="../charts/chart211.xml"/><Relationship Id="rId19" Type="http://schemas.openxmlformats.org/officeDocument/2006/relationships/chart" Target="../charts/chart220.xml"/><Relationship Id="rId4" Type="http://schemas.openxmlformats.org/officeDocument/2006/relationships/chart" Target="../charts/chart205.xml"/><Relationship Id="rId9" Type="http://schemas.openxmlformats.org/officeDocument/2006/relationships/chart" Target="../charts/chart210.xml"/><Relationship Id="rId14" Type="http://schemas.openxmlformats.org/officeDocument/2006/relationships/chart" Target="../charts/chart215.xml"/><Relationship Id="rId22" Type="http://schemas.openxmlformats.org/officeDocument/2006/relationships/chart" Target="../charts/chart223.xml"/><Relationship Id="rId27" Type="http://schemas.openxmlformats.org/officeDocument/2006/relationships/chart" Target="../charts/chart22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13" Type="http://schemas.openxmlformats.org/officeDocument/2006/relationships/chart" Target="../charts/chart242.xml"/><Relationship Id="rId18" Type="http://schemas.openxmlformats.org/officeDocument/2006/relationships/chart" Target="../charts/chart247.xml"/><Relationship Id="rId3" Type="http://schemas.openxmlformats.org/officeDocument/2006/relationships/chart" Target="../charts/chart232.xml"/><Relationship Id="rId21" Type="http://schemas.openxmlformats.org/officeDocument/2006/relationships/chart" Target="../charts/chart250.xml"/><Relationship Id="rId7" Type="http://schemas.openxmlformats.org/officeDocument/2006/relationships/chart" Target="../charts/chart236.xml"/><Relationship Id="rId12" Type="http://schemas.openxmlformats.org/officeDocument/2006/relationships/chart" Target="../charts/chart241.xml"/><Relationship Id="rId17" Type="http://schemas.openxmlformats.org/officeDocument/2006/relationships/chart" Target="../charts/chart246.xml"/><Relationship Id="rId25" Type="http://schemas.openxmlformats.org/officeDocument/2006/relationships/chart" Target="../charts/chart254.xml"/><Relationship Id="rId2" Type="http://schemas.openxmlformats.org/officeDocument/2006/relationships/chart" Target="../charts/chart231.xml"/><Relationship Id="rId16" Type="http://schemas.openxmlformats.org/officeDocument/2006/relationships/chart" Target="../charts/chart245.xml"/><Relationship Id="rId20" Type="http://schemas.openxmlformats.org/officeDocument/2006/relationships/chart" Target="../charts/chart249.xml"/><Relationship Id="rId1" Type="http://schemas.openxmlformats.org/officeDocument/2006/relationships/chart" Target="../charts/chart230.xml"/><Relationship Id="rId6" Type="http://schemas.openxmlformats.org/officeDocument/2006/relationships/chart" Target="../charts/chart235.xml"/><Relationship Id="rId11" Type="http://schemas.openxmlformats.org/officeDocument/2006/relationships/chart" Target="../charts/chart240.xml"/><Relationship Id="rId24" Type="http://schemas.openxmlformats.org/officeDocument/2006/relationships/chart" Target="../charts/chart253.xml"/><Relationship Id="rId5" Type="http://schemas.openxmlformats.org/officeDocument/2006/relationships/chart" Target="../charts/chart234.xml"/><Relationship Id="rId15" Type="http://schemas.openxmlformats.org/officeDocument/2006/relationships/chart" Target="../charts/chart244.xml"/><Relationship Id="rId23" Type="http://schemas.openxmlformats.org/officeDocument/2006/relationships/chart" Target="../charts/chart252.xml"/><Relationship Id="rId10" Type="http://schemas.openxmlformats.org/officeDocument/2006/relationships/chart" Target="../charts/chart239.xml"/><Relationship Id="rId19" Type="http://schemas.openxmlformats.org/officeDocument/2006/relationships/chart" Target="../charts/chart248.xml"/><Relationship Id="rId4" Type="http://schemas.openxmlformats.org/officeDocument/2006/relationships/chart" Target="../charts/chart233.xml"/><Relationship Id="rId9" Type="http://schemas.openxmlformats.org/officeDocument/2006/relationships/chart" Target="../charts/chart238.xml"/><Relationship Id="rId14" Type="http://schemas.openxmlformats.org/officeDocument/2006/relationships/chart" Target="../charts/chart243.xml"/><Relationship Id="rId22" Type="http://schemas.openxmlformats.org/officeDocument/2006/relationships/chart" Target="../charts/chart251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2.xml"/><Relationship Id="rId13" Type="http://schemas.openxmlformats.org/officeDocument/2006/relationships/chart" Target="../charts/chart267.xml"/><Relationship Id="rId3" Type="http://schemas.openxmlformats.org/officeDocument/2006/relationships/chart" Target="../charts/chart257.xml"/><Relationship Id="rId7" Type="http://schemas.openxmlformats.org/officeDocument/2006/relationships/chart" Target="../charts/chart261.xml"/><Relationship Id="rId12" Type="http://schemas.openxmlformats.org/officeDocument/2006/relationships/chart" Target="../charts/chart266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Relationship Id="rId6" Type="http://schemas.openxmlformats.org/officeDocument/2006/relationships/chart" Target="../charts/chart260.xml"/><Relationship Id="rId11" Type="http://schemas.openxmlformats.org/officeDocument/2006/relationships/chart" Target="../charts/chart265.xml"/><Relationship Id="rId5" Type="http://schemas.openxmlformats.org/officeDocument/2006/relationships/chart" Target="../charts/chart259.xml"/><Relationship Id="rId15" Type="http://schemas.openxmlformats.org/officeDocument/2006/relationships/chart" Target="../charts/chart269.xml"/><Relationship Id="rId10" Type="http://schemas.openxmlformats.org/officeDocument/2006/relationships/chart" Target="../charts/chart264.xml"/><Relationship Id="rId4" Type="http://schemas.openxmlformats.org/officeDocument/2006/relationships/chart" Target="../charts/chart258.xml"/><Relationship Id="rId9" Type="http://schemas.openxmlformats.org/officeDocument/2006/relationships/chart" Target="../charts/chart263.xml"/><Relationship Id="rId14" Type="http://schemas.openxmlformats.org/officeDocument/2006/relationships/chart" Target="../charts/chart26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10" Type="http://schemas.openxmlformats.org/officeDocument/2006/relationships/chart" Target="../charts/chart15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18" Type="http://schemas.openxmlformats.org/officeDocument/2006/relationships/chart" Target="../charts/chart38.xml"/><Relationship Id="rId26" Type="http://schemas.openxmlformats.org/officeDocument/2006/relationships/chart" Target="../charts/chart46.xml"/><Relationship Id="rId39" Type="http://schemas.openxmlformats.org/officeDocument/2006/relationships/chart" Target="../charts/chart59.xml"/><Relationship Id="rId3" Type="http://schemas.openxmlformats.org/officeDocument/2006/relationships/chart" Target="../charts/chart23.xml"/><Relationship Id="rId21" Type="http://schemas.openxmlformats.org/officeDocument/2006/relationships/chart" Target="../charts/chart41.xml"/><Relationship Id="rId34" Type="http://schemas.openxmlformats.org/officeDocument/2006/relationships/chart" Target="../charts/chart54.xml"/><Relationship Id="rId42" Type="http://schemas.openxmlformats.org/officeDocument/2006/relationships/chart" Target="../charts/chart62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17" Type="http://schemas.openxmlformats.org/officeDocument/2006/relationships/chart" Target="../charts/chart37.xml"/><Relationship Id="rId25" Type="http://schemas.openxmlformats.org/officeDocument/2006/relationships/chart" Target="../charts/chart45.xml"/><Relationship Id="rId33" Type="http://schemas.openxmlformats.org/officeDocument/2006/relationships/chart" Target="../charts/chart53.xml"/><Relationship Id="rId38" Type="http://schemas.openxmlformats.org/officeDocument/2006/relationships/chart" Target="../charts/chart58.xml"/><Relationship Id="rId46" Type="http://schemas.openxmlformats.org/officeDocument/2006/relationships/chart" Target="../charts/chart66.xml"/><Relationship Id="rId2" Type="http://schemas.openxmlformats.org/officeDocument/2006/relationships/chart" Target="../charts/chart22.xml"/><Relationship Id="rId16" Type="http://schemas.openxmlformats.org/officeDocument/2006/relationships/chart" Target="../charts/chart36.xml"/><Relationship Id="rId20" Type="http://schemas.openxmlformats.org/officeDocument/2006/relationships/chart" Target="../charts/chart40.xml"/><Relationship Id="rId29" Type="http://schemas.openxmlformats.org/officeDocument/2006/relationships/chart" Target="../charts/chart49.xml"/><Relationship Id="rId41" Type="http://schemas.openxmlformats.org/officeDocument/2006/relationships/chart" Target="../charts/chart61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24" Type="http://schemas.openxmlformats.org/officeDocument/2006/relationships/chart" Target="../charts/chart44.xml"/><Relationship Id="rId32" Type="http://schemas.openxmlformats.org/officeDocument/2006/relationships/chart" Target="../charts/chart52.xml"/><Relationship Id="rId37" Type="http://schemas.openxmlformats.org/officeDocument/2006/relationships/chart" Target="../charts/chart57.xml"/><Relationship Id="rId40" Type="http://schemas.openxmlformats.org/officeDocument/2006/relationships/chart" Target="../charts/chart60.xml"/><Relationship Id="rId45" Type="http://schemas.openxmlformats.org/officeDocument/2006/relationships/chart" Target="../charts/chart65.xml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23" Type="http://schemas.openxmlformats.org/officeDocument/2006/relationships/chart" Target="../charts/chart43.xml"/><Relationship Id="rId28" Type="http://schemas.openxmlformats.org/officeDocument/2006/relationships/chart" Target="../charts/chart48.xml"/><Relationship Id="rId36" Type="http://schemas.openxmlformats.org/officeDocument/2006/relationships/chart" Target="../charts/chart56.xml"/><Relationship Id="rId10" Type="http://schemas.openxmlformats.org/officeDocument/2006/relationships/chart" Target="../charts/chart30.xml"/><Relationship Id="rId19" Type="http://schemas.openxmlformats.org/officeDocument/2006/relationships/chart" Target="../charts/chart39.xml"/><Relationship Id="rId31" Type="http://schemas.openxmlformats.org/officeDocument/2006/relationships/chart" Target="../charts/chart51.xml"/><Relationship Id="rId44" Type="http://schemas.openxmlformats.org/officeDocument/2006/relationships/chart" Target="../charts/chart64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Relationship Id="rId22" Type="http://schemas.openxmlformats.org/officeDocument/2006/relationships/chart" Target="../charts/chart42.xml"/><Relationship Id="rId27" Type="http://schemas.openxmlformats.org/officeDocument/2006/relationships/chart" Target="../charts/chart47.xml"/><Relationship Id="rId30" Type="http://schemas.openxmlformats.org/officeDocument/2006/relationships/chart" Target="../charts/chart50.xml"/><Relationship Id="rId35" Type="http://schemas.openxmlformats.org/officeDocument/2006/relationships/chart" Target="../charts/chart55.xml"/><Relationship Id="rId43" Type="http://schemas.openxmlformats.org/officeDocument/2006/relationships/chart" Target="../charts/chart6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chart" Target="../charts/chart79.xml"/><Relationship Id="rId18" Type="http://schemas.openxmlformats.org/officeDocument/2006/relationships/chart" Target="../charts/chart84.xml"/><Relationship Id="rId26" Type="http://schemas.openxmlformats.org/officeDocument/2006/relationships/chart" Target="../charts/chart92.xml"/><Relationship Id="rId3" Type="http://schemas.openxmlformats.org/officeDocument/2006/relationships/chart" Target="../charts/chart69.xml"/><Relationship Id="rId21" Type="http://schemas.openxmlformats.org/officeDocument/2006/relationships/chart" Target="../charts/chart87.xml"/><Relationship Id="rId34" Type="http://schemas.openxmlformats.org/officeDocument/2006/relationships/chart" Target="../charts/chart100.xml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17" Type="http://schemas.openxmlformats.org/officeDocument/2006/relationships/chart" Target="../charts/chart83.xml"/><Relationship Id="rId25" Type="http://schemas.openxmlformats.org/officeDocument/2006/relationships/chart" Target="../charts/chart91.xml"/><Relationship Id="rId33" Type="http://schemas.openxmlformats.org/officeDocument/2006/relationships/chart" Target="../charts/chart99.xml"/><Relationship Id="rId2" Type="http://schemas.openxmlformats.org/officeDocument/2006/relationships/chart" Target="../charts/chart68.xml"/><Relationship Id="rId16" Type="http://schemas.openxmlformats.org/officeDocument/2006/relationships/chart" Target="../charts/chart82.xml"/><Relationship Id="rId20" Type="http://schemas.openxmlformats.org/officeDocument/2006/relationships/chart" Target="../charts/chart86.xml"/><Relationship Id="rId29" Type="http://schemas.openxmlformats.org/officeDocument/2006/relationships/chart" Target="../charts/chart95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chart" Target="../charts/chart77.xml"/><Relationship Id="rId24" Type="http://schemas.openxmlformats.org/officeDocument/2006/relationships/chart" Target="../charts/chart90.xml"/><Relationship Id="rId32" Type="http://schemas.openxmlformats.org/officeDocument/2006/relationships/chart" Target="../charts/chart98.xml"/><Relationship Id="rId5" Type="http://schemas.openxmlformats.org/officeDocument/2006/relationships/chart" Target="../charts/chart71.xml"/><Relationship Id="rId15" Type="http://schemas.openxmlformats.org/officeDocument/2006/relationships/chart" Target="../charts/chart81.xml"/><Relationship Id="rId23" Type="http://schemas.openxmlformats.org/officeDocument/2006/relationships/chart" Target="../charts/chart89.xml"/><Relationship Id="rId28" Type="http://schemas.openxmlformats.org/officeDocument/2006/relationships/chart" Target="../charts/chart94.xml"/><Relationship Id="rId36" Type="http://schemas.openxmlformats.org/officeDocument/2006/relationships/chart" Target="../charts/chart102.xml"/><Relationship Id="rId10" Type="http://schemas.openxmlformats.org/officeDocument/2006/relationships/chart" Target="../charts/chart76.xml"/><Relationship Id="rId19" Type="http://schemas.openxmlformats.org/officeDocument/2006/relationships/chart" Target="../charts/chart85.xml"/><Relationship Id="rId31" Type="http://schemas.openxmlformats.org/officeDocument/2006/relationships/chart" Target="../charts/chart97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Relationship Id="rId14" Type="http://schemas.openxmlformats.org/officeDocument/2006/relationships/chart" Target="../charts/chart80.xml"/><Relationship Id="rId22" Type="http://schemas.openxmlformats.org/officeDocument/2006/relationships/chart" Target="../charts/chart88.xml"/><Relationship Id="rId27" Type="http://schemas.openxmlformats.org/officeDocument/2006/relationships/chart" Target="../charts/chart93.xml"/><Relationship Id="rId30" Type="http://schemas.openxmlformats.org/officeDocument/2006/relationships/chart" Target="../charts/chart96.xml"/><Relationship Id="rId35" Type="http://schemas.openxmlformats.org/officeDocument/2006/relationships/chart" Target="../charts/chart10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4</xdr:row>
      <xdr:rowOff>13607</xdr:rowOff>
    </xdr:to>
    <xdr:pic>
      <xdr:nvPicPr>
        <xdr:cNvPr id="2" name="Imagen 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0</xdr:colOff>
      <xdr:row>17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13</xdr:col>
      <xdr:colOff>0</xdr:colOff>
      <xdr:row>17</xdr:row>
      <xdr:rowOff>76200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6</xdr:col>
      <xdr:colOff>0</xdr:colOff>
      <xdr:row>34</xdr:row>
      <xdr:rowOff>76200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20</xdr:row>
      <xdr:rowOff>0</xdr:rowOff>
    </xdr:from>
    <xdr:to>
      <xdr:col>13</xdr:col>
      <xdr:colOff>0</xdr:colOff>
      <xdr:row>34</xdr:row>
      <xdr:rowOff>76200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0</xdr:colOff>
      <xdr:row>51</xdr:row>
      <xdr:rowOff>76200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37</xdr:row>
      <xdr:rowOff>0</xdr:rowOff>
    </xdr:from>
    <xdr:to>
      <xdr:col>13</xdr:col>
      <xdr:colOff>0</xdr:colOff>
      <xdr:row>51</xdr:row>
      <xdr:rowOff>76200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54</xdr:row>
      <xdr:rowOff>0</xdr:rowOff>
    </xdr:from>
    <xdr:to>
      <xdr:col>6</xdr:col>
      <xdr:colOff>0</xdr:colOff>
      <xdr:row>68</xdr:row>
      <xdr:rowOff>76200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54</xdr:row>
      <xdr:rowOff>0</xdr:rowOff>
    </xdr:from>
    <xdr:to>
      <xdr:col>13</xdr:col>
      <xdr:colOff>0</xdr:colOff>
      <xdr:row>68</xdr:row>
      <xdr:rowOff>76200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71</xdr:row>
      <xdr:rowOff>0</xdr:rowOff>
    </xdr:from>
    <xdr:to>
      <xdr:col>6</xdr:col>
      <xdr:colOff>0</xdr:colOff>
      <xdr:row>85</xdr:row>
      <xdr:rowOff>76200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6</xdr:col>
      <xdr:colOff>0</xdr:colOff>
      <xdr:row>106</xdr:row>
      <xdr:rowOff>76200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92</xdr:row>
      <xdr:rowOff>0</xdr:rowOff>
    </xdr:from>
    <xdr:to>
      <xdr:col>13</xdr:col>
      <xdr:colOff>0</xdr:colOff>
      <xdr:row>106</xdr:row>
      <xdr:rowOff>76200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109</xdr:row>
      <xdr:rowOff>0</xdr:rowOff>
    </xdr:from>
    <xdr:to>
      <xdr:col>6</xdr:col>
      <xdr:colOff>0</xdr:colOff>
      <xdr:row>123</xdr:row>
      <xdr:rowOff>76200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109</xdr:row>
      <xdr:rowOff>0</xdr:rowOff>
    </xdr:from>
    <xdr:to>
      <xdr:col>13</xdr:col>
      <xdr:colOff>0</xdr:colOff>
      <xdr:row>123</xdr:row>
      <xdr:rowOff>76200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126</xdr:row>
      <xdr:rowOff>0</xdr:rowOff>
    </xdr:from>
    <xdr:to>
      <xdr:col>6</xdr:col>
      <xdr:colOff>0</xdr:colOff>
      <xdr:row>140</xdr:row>
      <xdr:rowOff>76200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126</xdr:row>
      <xdr:rowOff>0</xdr:rowOff>
    </xdr:from>
    <xdr:to>
      <xdr:col>13</xdr:col>
      <xdr:colOff>0</xdr:colOff>
      <xdr:row>140</xdr:row>
      <xdr:rowOff>76200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143</xdr:row>
      <xdr:rowOff>0</xdr:rowOff>
    </xdr:from>
    <xdr:to>
      <xdr:col>6</xdr:col>
      <xdr:colOff>0</xdr:colOff>
      <xdr:row>157</xdr:row>
      <xdr:rowOff>76200</xdr:rowOff>
    </xdr:to>
    <xdr:graphicFrame macro="">
      <xdr:nvGraphicFramePr>
        <xdr:cNvPr id="21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143</xdr:row>
      <xdr:rowOff>0</xdr:rowOff>
    </xdr:from>
    <xdr:to>
      <xdr:col>13</xdr:col>
      <xdr:colOff>0</xdr:colOff>
      <xdr:row>157</xdr:row>
      <xdr:rowOff>76200</xdr:rowOff>
    </xdr:to>
    <xdr:graphicFrame macro="">
      <xdr:nvGraphicFramePr>
        <xdr:cNvPr id="22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160</xdr:row>
      <xdr:rowOff>0</xdr:rowOff>
    </xdr:from>
    <xdr:to>
      <xdr:col>6</xdr:col>
      <xdr:colOff>0</xdr:colOff>
      <xdr:row>174</xdr:row>
      <xdr:rowOff>76200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181</xdr:row>
      <xdr:rowOff>0</xdr:rowOff>
    </xdr:from>
    <xdr:to>
      <xdr:col>13</xdr:col>
      <xdr:colOff>0</xdr:colOff>
      <xdr:row>195</xdr:row>
      <xdr:rowOff>76200</xdr:rowOff>
    </xdr:to>
    <xdr:graphicFrame macro="">
      <xdr:nvGraphicFramePr>
        <xdr:cNvPr id="24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181</xdr:row>
      <xdr:rowOff>0</xdr:rowOff>
    </xdr:from>
    <xdr:to>
      <xdr:col>6</xdr:col>
      <xdr:colOff>0</xdr:colOff>
      <xdr:row>195</xdr:row>
      <xdr:rowOff>76200</xdr:rowOff>
    </xdr:to>
    <xdr:graphicFrame macro="">
      <xdr:nvGraphicFramePr>
        <xdr:cNvPr id="2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198</xdr:row>
      <xdr:rowOff>0</xdr:rowOff>
    </xdr:from>
    <xdr:to>
      <xdr:col>6</xdr:col>
      <xdr:colOff>0</xdr:colOff>
      <xdr:row>212</xdr:row>
      <xdr:rowOff>76200</xdr:rowOff>
    </xdr:to>
    <xdr:graphicFrame macro="">
      <xdr:nvGraphicFramePr>
        <xdr:cNvPr id="26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198</xdr:row>
      <xdr:rowOff>0</xdr:rowOff>
    </xdr:from>
    <xdr:to>
      <xdr:col>13</xdr:col>
      <xdr:colOff>0</xdr:colOff>
      <xdr:row>212</xdr:row>
      <xdr:rowOff>76200</xdr:rowOff>
    </xdr:to>
    <xdr:graphicFrame macro="">
      <xdr:nvGraphicFramePr>
        <xdr:cNvPr id="28" name="Gráfico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215</xdr:row>
      <xdr:rowOff>0</xdr:rowOff>
    </xdr:from>
    <xdr:to>
      <xdr:col>6</xdr:col>
      <xdr:colOff>0</xdr:colOff>
      <xdr:row>229</xdr:row>
      <xdr:rowOff>76200</xdr:rowOff>
    </xdr:to>
    <xdr:graphicFrame macro="">
      <xdr:nvGraphicFramePr>
        <xdr:cNvPr id="29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215</xdr:row>
      <xdr:rowOff>0</xdr:rowOff>
    </xdr:from>
    <xdr:to>
      <xdr:col>13</xdr:col>
      <xdr:colOff>0</xdr:colOff>
      <xdr:row>229</xdr:row>
      <xdr:rowOff>76200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232</xdr:row>
      <xdr:rowOff>0</xdr:rowOff>
    </xdr:from>
    <xdr:to>
      <xdr:col>6</xdr:col>
      <xdr:colOff>0</xdr:colOff>
      <xdr:row>246</xdr:row>
      <xdr:rowOff>76200</xdr:rowOff>
    </xdr:to>
    <xdr:graphicFrame macro="">
      <xdr:nvGraphicFramePr>
        <xdr:cNvPr id="33" name="Gráfico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232</xdr:row>
      <xdr:rowOff>0</xdr:rowOff>
    </xdr:from>
    <xdr:to>
      <xdr:col>13</xdr:col>
      <xdr:colOff>0</xdr:colOff>
      <xdr:row>246</xdr:row>
      <xdr:rowOff>76200</xdr:rowOff>
    </xdr:to>
    <xdr:graphicFrame macro="">
      <xdr:nvGraphicFramePr>
        <xdr:cNvPr id="34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249</xdr:row>
      <xdr:rowOff>0</xdr:rowOff>
    </xdr:from>
    <xdr:to>
      <xdr:col>6</xdr:col>
      <xdr:colOff>0</xdr:colOff>
      <xdr:row>263</xdr:row>
      <xdr:rowOff>76200</xdr:rowOff>
    </xdr:to>
    <xdr:graphicFrame macro="">
      <xdr:nvGraphicFramePr>
        <xdr:cNvPr id="3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270</xdr:row>
      <xdr:rowOff>0</xdr:rowOff>
    </xdr:from>
    <xdr:to>
      <xdr:col>6</xdr:col>
      <xdr:colOff>0</xdr:colOff>
      <xdr:row>284</xdr:row>
      <xdr:rowOff>76200</xdr:rowOff>
    </xdr:to>
    <xdr:graphicFrame macro="">
      <xdr:nvGraphicFramePr>
        <xdr:cNvPr id="36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0</xdr:colOff>
      <xdr:row>270</xdr:row>
      <xdr:rowOff>0</xdr:rowOff>
    </xdr:from>
    <xdr:to>
      <xdr:col>13</xdr:col>
      <xdr:colOff>0</xdr:colOff>
      <xdr:row>284</xdr:row>
      <xdr:rowOff>76200</xdr:rowOff>
    </xdr:to>
    <xdr:graphicFrame macro="">
      <xdr:nvGraphicFramePr>
        <xdr:cNvPr id="30" name="Gráfico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0</xdr:colOff>
      <xdr:row>287</xdr:row>
      <xdr:rowOff>0</xdr:rowOff>
    </xdr:from>
    <xdr:to>
      <xdr:col>6</xdr:col>
      <xdr:colOff>0</xdr:colOff>
      <xdr:row>301</xdr:row>
      <xdr:rowOff>76200</xdr:rowOff>
    </xdr:to>
    <xdr:graphicFrame macro="">
      <xdr:nvGraphicFramePr>
        <xdr:cNvPr id="32" name="Gráfico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0</xdr:colOff>
      <xdr:row>287</xdr:row>
      <xdr:rowOff>0</xdr:rowOff>
    </xdr:from>
    <xdr:to>
      <xdr:col>13</xdr:col>
      <xdr:colOff>0</xdr:colOff>
      <xdr:row>301</xdr:row>
      <xdr:rowOff>76200</xdr:rowOff>
    </xdr:to>
    <xdr:graphicFrame macro="">
      <xdr:nvGraphicFramePr>
        <xdr:cNvPr id="37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304</xdr:row>
      <xdr:rowOff>0</xdr:rowOff>
    </xdr:from>
    <xdr:to>
      <xdr:col>6</xdr:col>
      <xdr:colOff>0</xdr:colOff>
      <xdr:row>318</xdr:row>
      <xdr:rowOff>76200</xdr:rowOff>
    </xdr:to>
    <xdr:graphicFrame macro="">
      <xdr:nvGraphicFramePr>
        <xdr:cNvPr id="38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7</xdr:col>
      <xdr:colOff>0</xdr:colOff>
      <xdr:row>304</xdr:row>
      <xdr:rowOff>0</xdr:rowOff>
    </xdr:from>
    <xdr:to>
      <xdr:col>13</xdr:col>
      <xdr:colOff>0</xdr:colOff>
      <xdr:row>318</xdr:row>
      <xdr:rowOff>76200</xdr:rowOff>
    </xdr:to>
    <xdr:graphicFrame macro="">
      <xdr:nvGraphicFramePr>
        <xdr:cNvPr id="39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321</xdr:row>
      <xdr:rowOff>0</xdr:rowOff>
    </xdr:from>
    <xdr:to>
      <xdr:col>6</xdr:col>
      <xdr:colOff>0</xdr:colOff>
      <xdr:row>335</xdr:row>
      <xdr:rowOff>76200</xdr:rowOff>
    </xdr:to>
    <xdr:graphicFrame macro="">
      <xdr:nvGraphicFramePr>
        <xdr:cNvPr id="40" name="Gráfico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7</xdr:col>
      <xdr:colOff>0</xdr:colOff>
      <xdr:row>321</xdr:row>
      <xdr:rowOff>0</xdr:rowOff>
    </xdr:from>
    <xdr:to>
      <xdr:col>13</xdr:col>
      <xdr:colOff>0</xdr:colOff>
      <xdr:row>335</xdr:row>
      <xdr:rowOff>76200</xdr:rowOff>
    </xdr:to>
    <xdr:graphicFrame macro="">
      <xdr:nvGraphicFramePr>
        <xdr:cNvPr id="41" name="Gráfico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0</xdr:colOff>
      <xdr:row>338</xdr:row>
      <xdr:rowOff>0</xdr:rowOff>
    </xdr:from>
    <xdr:to>
      <xdr:col>6</xdr:col>
      <xdr:colOff>0</xdr:colOff>
      <xdr:row>352</xdr:row>
      <xdr:rowOff>76200</xdr:rowOff>
    </xdr:to>
    <xdr:graphicFrame macro="">
      <xdr:nvGraphicFramePr>
        <xdr:cNvPr id="42" name="Gráfico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359</xdr:row>
      <xdr:rowOff>0</xdr:rowOff>
    </xdr:from>
    <xdr:to>
      <xdr:col>6</xdr:col>
      <xdr:colOff>0</xdr:colOff>
      <xdr:row>373</xdr:row>
      <xdr:rowOff>76200</xdr:rowOff>
    </xdr:to>
    <xdr:graphicFrame macro="">
      <xdr:nvGraphicFramePr>
        <xdr:cNvPr id="43" name="Gráfico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0</xdr:colOff>
      <xdr:row>359</xdr:row>
      <xdr:rowOff>0</xdr:rowOff>
    </xdr:from>
    <xdr:to>
      <xdr:col>13</xdr:col>
      <xdr:colOff>0</xdr:colOff>
      <xdr:row>373</xdr:row>
      <xdr:rowOff>76200</xdr:rowOff>
    </xdr:to>
    <xdr:graphicFrame macro="">
      <xdr:nvGraphicFramePr>
        <xdr:cNvPr id="44" name="Gráfico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376</xdr:row>
      <xdr:rowOff>0</xdr:rowOff>
    </xdr:from>
    <xdr:to>
      <xdr:col>6</xdr:col>
      <xdr:colOff>0</xdr:colOff>
      <xdr:row>390</xdr:row>
      <xdr:rowOff>76200</xdr:rowOff>
    </xdr:to>
    <xdr:graphicFrame macro="">
      <xdr:nvGraphicFramePr>
        <xdr:cNvPr id="45" name="Gráfico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0</xdr:colOff>
      <xdr:row>376</xdr:row>
      <xdr:rowOff>0</xdr:rowOff>
    </xdr:from>
    <xdr:to>
      <xdr:col>13</xdr:col>
      <xdr:colOff>0</xdr:colOff>
      <xdr:row>390</xdr:row>
      <xdr:rowOff>76200</xdr:rowOff>
    </xdr:to>
    <xdr:graphicFrame macro="">
      <xdr:nvGraphicFramePr>
        <xdr:cNvPr id="46" name="Gráfico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393</xdr:row>
      <xdr:rowOff>0</xdr:rowOff>
    </xdr:from>
    <xdr:to>
      <xdr:col>6</xdr:col>
      <xdr:colOff>0</xdr:colOff>
      <xdr:row>407</xdr:row>
      <xdr:rowOff>76200</xdr:rowOff>
    </xdr:to>
    <xdr:graphicFrame macro="">
      <xdr:nvGraphicFramePr>
        <xdr:cNvPr id="47" name="Gráfico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0</xdr:colOff>
      <xdr:row>393</xdr:row>
      <xdr:rowOff>0</xdr:rowOff>
    </xdr:from>
    <xdr:to>
      <xdr:col>13</xdr:col>
      <xdr:colOff>0</xdr:colOff>
      <xdr:row>407</xdr:row>
      <xdr:rowOff>76200</xdr:rowOff>
    </xdr:to>
    <xdr:graphicFrame macro="">
      <xdr:nvGraphicFramePr>
        <xdr:cNvPr id="48" name="Gráfico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410</xdr:row>
      <xdr:rowOff>0</xdr:rowOff>
    </xdr:from>
    <xdr:to>
      <xdr:col>6</xdr:col>
      <xdr:colOff>0</xdr:colOff>
      <xdr:row>424</xdr:row>
      <xdr:rowOff>76200</xdr:rowOff>
    </xdr:to>
    <xdr:graphicFrame macro="">
      <xdr:nvGraphicFramePr>
        <xdr:cNvPr id="49" name="Gráfico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0</xdr:colOff>
      <xdr:row>410</xdr:row>
      <xdr:rowOff>0</xdr:rowOff>
    </xdr:from>
    <xdr:to>
      <xdr:col>13</xdr:col>
      <xdr:colOff>0</xdr:colOff>
      <xdr:row>424</xdr:row>
      <xdr:rowOff>76200</xdr:rowOff>
    </xdr:to>
    <xdr:graphicFrame macro="">
      <xdr:nvGraphicFramePr>
        <xdr:cNvPr id="50" name="Gráfico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427</xdr:row>
      <xdr:rowOff>0</xdr:rowOff>
    </xdr:from>
    <xdr:to>
      <xdr:col>6</xdr:col>
      <xdr:colOff>0</xdr:colOff>
      <xdr:row>441</xdr:row>
      <xdr:rowOff>76200</xdr:rowOff>
    </xdr:to>
    <xdr:graphicFrame macro="">
      <xdr:nvGraphicFramePr>
        <xdr:cNvPr id="51" name="Gráfico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7</xdr:col>
      <xdr:colOff>0</xdr:colOff>
      <xdr:row>427</xdr:row>
      <xdr:rowOff>0</xdr:rowOff>
    </xdr:from>
    <xdr:to>
      <xdr:col>13</xdr:col>
      <xdr:colOff>0</xdr:colOff>
      <xdr:row>441</xdr:row>
      <xdr:rowOff>76200</xdr:rowOff>
    </xdr:to>
    <xdr:graphicFrame macro="">
      <xdr:nvGraphicFramePr>
        <xdr:cNvPr id="52" name="Gráfico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448</xdr:row>
      <xdr:rowOff>0</xdr:rowOff>
    </xdr:from>
    <xdr:to>
      <xdr:col>6</xdr:col>
      <xdr:colOff>0</xdr:colOff>
      <xdr:row>462</xdr:row>
      <xdr:rowOff>76200</xdr:rowOff>
    </xdr:to>
    <xdr:graphicFrame macro="">
      <xdr:nvGraphicFramePr>
        <xdr:cNvPr id="53" name="Gráfico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</xdr:col>
      <xdr:colOff>0</xdr:colOff>
      <xdr:row>448</xdr:row>
      <xdr:rowOff>0</xdr:rowOff>
    </xdr:from>
    <xdr:to>
      <xdr:col>13</xdr:col>
      <xdr:colOff>0</xdr:colOff>
      <xdr:row>462</xdr:row>
      <xdr:rowOff>76200</xdr:rowOff>
    </xdr:to>
    <xdr:graphicFrame macro="">
      <xdr:nvGraphicFramePr>
        <xdr:cNvPr id="54" name="Gráfico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465</xdr:row>
      <xdr:rowOff>0</xdr:rowOff>
    </xdr:from>
    <xdr:to>
      <xdr:col>6</xdr:col>
      <xdr:colOff>0</xdr:colOff>
      <xdr:row>479</xdr:row>
      <xdr:rowOff>76200</xdr:rowOff>
    </xdr:to>
    <xdr:graphicFrame macro="">
      <xdr:nvGraphicFramePr>
        <xdr:cNvPr id="55" name="Gráfico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</xdr:col>
      <xdr:colOff>0</xdr:colOff>
      <xdr:row>465</xdr:row>
      <xdr:rowOff>0</xdr:rowOff>
    </xdr:from>
    <xdr:to>
      <xdr:col>13</xdr:col>
      <xdr:colOff>0</xdr:colOff>
      <xdr:row>479</xdr:row>
      <xdr:rowOff>76200</xdr:rowOff>
    </xdr:to>
    <xdr:graphicFrame macro="">
      <xdr:nvGraphicFramePr>
        <xdr:cNvPr id="57" name="Gráfico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482</xdr:row>
      <xdr:rowOff>0</xdr:rowOff>
    </xdr:from>
    <xdr:to>
      <xdr:col>6</xdr:col>
      <xdr:colOff>0</xdr:colOff>
      <xdr:row>496</xdr:row>
      <xdr:rowOff>76200</xdr:rowOff>
    </xdr:to>
    <xdr:graphicFrame macro="">
      <xdr:nvGraphicFramePr>
        <xdr:cNvPr id="58" name="Gráfico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</xdr:col>
      <xdr:colOff>0</xdr:colOff>
      <xdr:row>482</xdr:row>
      <xdr:rowOff>0</xdr:rowOff>
    </xdr:from>
    <xdr:to>
      <xdr:col>13</xdr:col>
      <xdr:colOff>0</xdr:colOff>
      <xdr:row>496</xdr:row>
      <xdr:rowOff>76200</xdr:rowOff>
    </xdr:to>
    <xdr:graphicFrame macro="">
      <xdr:nvGraphicFramePr>
        <xdr:cNvPr id="60" name="Gráfico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499</xdr:row>
      <xdr:rowOff>0</xdr:rowOff>
    </xdr:from>
    <xdr:to>
      <xdr:col>6</xdr:col>
      <xdr:colOff>0</xdr:colOff>
      <xdr:row>513</xdr:row>
      <xdr:rowOff>76200</xdr:rowOff>
    </xdr:to>
    <xdr:graphicFrame macro="">
      <xdr:nvGraphicFramePr>
        <xdr:cNvPr id="61" name="Gráfico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7</xdr:col>
      <xdr:colOff>0</xdr:colOff>
      <xdr:row>499</xdr:row>
      <xdr:rowOff>0</xdr:rowOff>
    </xdr:from>
    <xdr:to>
      <xdr:col>13</xdr:col>
      <xdr:colOff>0</xdr:colOff>
      <xdr:row>513</xdr:row>
      <xdr:rowOff>76200</xdr:rowOff>
    </xdr:to>
    <xdr:graphicFrame macro="">
      <xdr:nvGraphicFramePr>
        <xdr:cNvPr id="62" name="Gráfico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520</xdr:row>
      <xdr:rowOff>0</xdr:rowOff>
    </xdr:from>
    <xdr:to>
      <xdr:col>6</xdr:col>
      <xdr:colOff>0</xdr:colOff>
      <xdr:row>534</xdr:row>
      <xdr:rowOff>76200</xdr:rowOff>
    </xdr:to>
    <xdr:graphicFrame macro="">
      <xdr:nvGraphicFramePr>
        <xdr:cNvPr id="63" name="Gráfico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</xdr:col>
      <xdr:colOff>0</xdr:colOff>
      <xdr:row>520</xdr:row>
      <xdr:rowOff>0</xdr:rowOff>
    </xdr:from>
    <xdr:to>
      <xdr:col>13</xdr:col>
      <xdr:colOff>0</xdr:colOff>
      <xdr:row>534</xdr:row>
      <xdr:rowOff>76200</xdr:rowOff>
    </xdr:to>
    <xdr:graphicFrame macro="">
      <xdr:nvGraphicFramePr>
        <xdr:cNvPr id="64" name="Gráfico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537</xdr:row>
      <xdr:rowOff>0</xdr:rowOff>
    </xdr:from>
    <xdr:to>
      <xdr:col>6</xdr:col>
      <xdr:colOff>0</xdr:colOff>
      <xdr:row>551</xdr:row>
      <xdr:rowOff>76200</xdr:rowOff>
    </xdr:to>
    <xdr:graphicFrame macro="">
      <xdr:nvGraphicFramePr>
        <xdr:cNvPr id="65" name="Gráfico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</xdr:col>
      <xdr:colOff>0</xdr:colOff>
      <xdr:row>537</xdr:row>
      <xdr:rowOff>0</xdr:rowOff>
    </xdr:from>
    <xdr:to>
      <xdr:col>13</xdr:col>
      <xdr:colOff>0</xdr:colOff>
      <xdr:row>551</xdr:row>
      <xdr:rowOff>76200</xdr:rowOff>
    </xdr:to>
    <xdr:graphicFrame macro="">
      <xdr:nvGraphicFramePr>
        <xdr:cNvPr id="66" name="Gráfico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554</xdr:row>
      <xdr:rowOff>0</xdr:rowOff>
    </xdr:from>
    <xdr:to>
      <xdr:col>6</xdr:col>
      <xdr:colOff>0</xdr:colOff>
      <xdr:row>568</xdr:row>
      <xdr:rowOff>76200</xdr:rowOff>
    </xdr:to>
    <xdr:graphicFrame macro="">
      <xdr:nvGraphicFramePr>
        <xdr:cNvPr id="67" name="Gráfico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</xdr:col>
      <xdr:colOff>0</xdr:colOff>
      <xdr:row>554</xdr:row>
      <xdr:rowOff>0</xdr:rowOff>
    </xdr:from>
    <xdr:to>
      <xdr:col>13</xdr:col>
      <xdr:colOff>0</xdr:colOff>
      <xdr:row>568</xdr:row>
      <xdr:rowOff>76200</xdr:rowOff>
    </xdr:to>
    <xdr:graphicFrame macro="">
      <xdr:nvGraphicFramePr>
        <xdr:cNvPr id="69" name="Gráfico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0</xdr:colOff>
      <xdr:row>571</xdr:row>
      <xdr:rowOff>0</xdr:rowOff>
    </xdr:from>
    <xdr:to>
      <xdr:col>6</xdr:col>
      <xdr:colOff>0</xdr:colOff>
      <xdr:row>585</xdr:row>
      <xdr:rowOff>76200</xdr:rowOff>
    </xdr:to>
    <xdr:graphicFrame macro="">
      <xdr:nvGraphicFramePr>
        <xdr:cNvPr id="71" name="Gráfico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</xdr:col>
      <xdr:colOff>0</xdr:colOff>
      <xdr:row>571</xdr:row>
      <xdr:rowOff>0</xdr:rowOff>
    </xdr:from>
    <xdr:to>
      <xdr:col>13</xdr:col>
      <xdr:colOff>0</xdr:colOff>
      <xdr:row>585</xdr:row>
      <xdr:rowOff>76200</xdr:rowOff>
    </xdr:to>
    <xdr:graphicFrame macro="">
      <xdr:nvGraphicFramePr>
        <xdr:cNvPr id="72" name="Gráfico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588</xdr:row>
      <xdr:rowOff>0</xdr:rowOff>
    </xdr:from>
    <xdr:to>
      <xdr:col>6</xdr:col>
      <xdr:colOff>0</xdr:colOff>
      <xdr:row>602</xdr:row>
      <xdr:rowOff>76200</xdr:rowOff>
    </xdr:to>
    <xdr:graphicFrame macro="">
      <xdr:nvGraphicFramePr>
        <xdr:cNvPr id="73" name="Gráfico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609</xdr:row>
      <xdr:rowOff>0</xdr:rowOff>
    </xdr:from>
    <xdr:to>
      <xdr:col>6</xdr:col>
      <xdr:colOff>0</xdr:colOff>
      <xdr:row>623</xdr:row>
      <xdr:rowOff>76200</xdr:rowOff>
    </xdr:to>
    <xdr:graphicFrame macro="">
      <xdr:nvGraphicFramePr>
        <xdr:cNvPr id="74" name="Gráfico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7</xdr:col>
      <xdr:colOff>0</xdr:colOff>
      <xdr:row>609</xdr:row>
      <xdr:rowOff>0</xdr:rowOff>
    </xdr:from>
    <xdr:to>
      <xdr:col>13</xdr:col>
      <xdr:colOff>0</xdr:colOff>
      <xdr:row>623</xdr:row>
      <xdr:rowOff>76200</xdr:rowOff>
    </xdr:to>
    <xdr:graphicFrame macro="">
      <xdr:nvGraphicFramePr>
        <xdr:cNvPr id="75" name="Gráfico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626</xdr:row>
      <xdr:rowOff>0</xdr:rowOff>
    </xdr:from>
    <xdr:to>
      <xdr:col>6</xdr:col>
      <xdr:colOff>0</xdr:colOff>
      <xdr:row>640</xdr:row>
      <xdr:rowOff>76200</xdr:rowOff>
    </xdr:to>
    <xdr:graphicFrame macro="">
      <xdr:nvGraphicFramePr>
        <xdr:cNvPr id="76" name="Gráfico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7</xdr:col>
      <xdr:colOff>0</xdr:colOff>
      <xdr:row>626</xdr:row>
      <xdr:rowOff>0</xdr:rowOff>
    </xdr:from>
    <xdr:to>
      <xdr:col>13</xdr:col>
      <xdr:colOff>0</xdr:colOff>
      <xdr:row>640</xdr:row>
      <xdr:rowOff>76200</xdr:rowOff>
    </xdr:to>
    <xdr:graphicFrame macro="">
      <xdr:nvGraphicFramePr>
        <xdr:cNvPr id="77" name="Gráfico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0</xdr:colOff>
      <xdr:row>643</xdr:row>
      <xdr:rowOff>0</xdr:rowOff>
    </xdr:from>
    <xdr:to>
      <xdr:col>6</xdr:col>
      <xdr:colOff>0</xdr:colOff>
      <xdr:row>657</xdr:row>
      <xdr:rowOff>76200</xdr:rowOff>
    </xdr:to>
    <xdr:graphicFrame macro="">
      <xdr:nvGraphicFramePr>
        <xdr:cNvPr id="78" name="Gráfico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7</xdr:col>
      <xdr:colOff>0</xdr:colOff>
      <xdr:row>643</xdr:row>
      <xdr:rowOff>0</xdr:rowOff>
    </xdr:from>
    <xdr:to>
      <xdr:col>13</xdr:col>
      <xdr:colOff>0</xdr:colOff>
      <xdr:row>657</xdr:row>
      <xdr:rowOff>76200</xdr:rowOff>
    </xdr:to>
    <xdr:graphicFrame macro="">
      <xdr:nvGraphicFramePr>
        <xdr:cNvPr id="80" name="Gráfico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0</xdr:colOff>
      <xdr:row>660</xdr:row>
      <xdr:rowOff>0</xdr:rowOff>
    </xdr:from>
    <xdr:to>
      <xdr:col>6</xdr:col>
      <xdr:colOff>0</xdr:colOff>
      <xdr:row>674</xdr:row>
      <xdr:rowOff>76200</xdr:rowOff>
    </xdr:to>
    <xdr:graphicFrame macro="">
      <xdr:nvGraphicFramePr>
        <xdr:cNvPr id="82" name="Gráfico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</xdr:col>
      <xdr:colOff>0</xdr:colOff>
      <xdr:row>660</xdr:row>
      <xdr:rowOff>0</xdr:rowOff>
    </xdr:from>
    <xdr:to>
      <xdr:col>13</xdr:col>
      <xdr:colOff>0</xdr:colOff>
      <xdr:row>674</xdr:row>
      <xdr:rowOff>76200</xdr:rowOff>
    </xdr:to>
    <xdr:graphicFrame macro="">
      <xdr:nvGraphicFramePr>
        <xdr:cNvPr id="83" name="Gráfico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0</xdr:colOff>
      <xdr:row>677</xdr:row>
      <xdr:rowOff>0</xdr:rowOff>
    </xdr:from>
    <xdr:to>
      <xdr:col>6</xdr:col>
      <xdr:colOff>0</xdr:colOff>
      <xdr:row>691</xdr:row>
      <xdr:rowOff>76200</xdr:rowOff>
    </xdr:to>
    <xdr:graphicFrame macro="">
      <xdr:nvGraphicFramePr>
        <xdr:cNvPr id="84" name="Gráfico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4</xdr:row>
      <xdr:rowOff>0</xdr:rowOff>
    </xdr:to>
    <xdr:pic>
      <xdr:nvPicPr>
        <xdr:cNvPr id="2" name="Imagen 2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0</xdr:colOff>
      <xdr:row>17</xdr:row>
      <xdr:rowOff>76200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13</xdr:col>
      <xdr:colOff>0</xdr:colOff>
      <xdr:row>17</xdr:row>
      <xdr:rowOff>76200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6</xdr:col>
      <xdr:colOff>0</xdr:colOff>
      <xdr:row>34</xdr:row>
      <xdr:rowOff>76200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20</xdr:row>
      <xdr:rowOff>0</xdr:rowOff>
    </xdr:from>
    <xdr:to>
      <xdr:col>13</xdr:col>
      <xdr:colOff>0</xdr:colOff>
      <xdr:row>34</xdr:row>
      <xdr:rowOff>76200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0</xdr:colOff>
      <xdr:row>51</xdr:row>
      <xdr:rowOff>76200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37</xdr:row>
      <xdr:rowOff>0</xdr:rowOff>
    </xdr:from>
    <xdr:to>
      <xdr:col>13</xdr:col>
      <xdr:colOff>0</xdr:colOff>
      <xdr:row>51</xdr:row>
      <xdr:rowOff>76200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54</xdr:row>
      <xdr:rowOff>0</xdr:rowOff>
    </xdr:from>
    <xdr:to>
      <xdr:col>6</xdr:col>
      <xdr:colOff>0</xdr:colOff>
      <xdr:row>68</xdr:row>
      <xdr:rowOff>76200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54</xdr:row>
      <xdr:rowOff>0</xdr:rowOff>
    </xdr:from>
    <xdr:to>
      <xdr:col>13</xdr:col>
      <xdr:colOff>0</xdr:colOff>
      <xdr:row>68</xdr:row>
      <xdr:rowOff>76200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71</xdr:row>
      <xdr:rowOff>0</xdr:rowOff>
    </xdr:from>
    <xdr:to>
      <xdr:col>6</xdr:col>
      <xdr:colOff>0</xdr:colOff>
      <xdr:row>85</xdr:row>
      <xdr:rowOff>76200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6</xdr:col>
      <xdr:colOff>0</xdr:colOff>
      <xdr:row>106</xdr:row>
      <xdr:rowOff>76200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92</xdr:row>
      <xdr:rowOff>0</xdr:rowOff>
    </xdr:from>
    <xdr:to>
      <xdr:col>13</xdr:col>
      <xdr:colOff>0</xdr:colOff>
      <xdr:row>106</xdr:row>
      <xdr:rowOff>76200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109</xdr:row>
      <xdr:rowOff>0</xdr:rowOff>
    </xdr:from>
    <xdr:to>
      <xdr:col>6</xdr:col>
      <xdr:colOff>0</xdr:colOff>
      <xdr:row>123</xdr:row>
      <xdr:rowOff>76200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109</xdr:row>
      <xdr:rowOff>0</xdr:rowOff>
    </xdr:from>
    <xdr:to>
      <xdr:col>13</xdr:col>
      <xdr:colOff>0</xdr:colOff>
      <xdr:row>123</xdr:row>
      <xdr:rowOff>76200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126</xdr:row>
      <xdr:rowOff>0</xdr:rowOff>
    </xdr:from>
    <xdr:to>
      <xdr:col>6</xdr:col>
      <xdr:colOff>0</xdr:colOff>
      <xdr:row>140</xdr:row>
      <xdr:rowOff>76200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126</xdr:row>
      <xdr:rowOff>0</xdr:rowOff>
    </xdr:from>
    <xdr:to>
      <xdr:col>13</xdr:col>
      <xdr:colOff>0</xdr:colOff>
      <xdr:row>140</xdr:row>
      <xdr:rowOff>76200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143</xdr:row>
      <xdr:rowOff>0</xdr:rowOff>
    </xdr:from>
    <xdr:to>
      <xdr:col>6</xdr:col>
      <xdr:colOff>0</xdr:colOff>
      <xdr:row>157</xdr:row>
      <xdr:rowOff>76200</xdr:rowOff>
    </xdr:to>
    <xdr:graphicFrame macro="">
      <xdr:nvGraphicFramePr>
        <xdr:cNvPr id="22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143</xdr:row>
      <xdr:rowOff>0</xdr:rowOff>
    </xdr:from>
    <xdr:to>
      <xdr:col>13</xdr:col>
      <xdr:colOff>0</xdr:colOff>
      <xdr:row>157</xdr:row>
      <xdr:rowOff>76200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160</xdr:row>
      <xdr:rowOff>0</xdr:rowOff>
    </xdr:from>
    <xdr:to>
      <xdr:col>6</xdr:col>
      <xdr:colOff>0</xdr:colOff>
      <xdr:row>174</xdr:row>
      <xdr:rowOff>76200</xdr:rowOff>
    </xdr:to>
    <xdr:graphicFrame macro="">
      <xdr:nvGraphicFramePr>
        <xdr:cNvPr id="24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181</xdr:row>
      <xdr:rowOff>0</xdr:rowOff>
    </xdr:from>
    <xdr:to>
      <xdr:col>6</xdr:col>
      <xdr:colOff>0</xdr:colOff>
      <xdr:row>195</xdr:row>
      <xdr:rowOff>76200</xdr:rowOff>
    </xdr:to>
    <xdr:graphicFrame macro="">
      <xdr:nvGraphicFramePr>
        <xdr:cNvPr id="2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181</xdr:row>
      <xdr:rowOff>0</xdr:rowOff>
    </xdr:from>
    <xdr:to>
      <xdr:col>13</xdr:col>
      <xdr:colOff>0</xdr:colOff>
      <xdr:row>195</xdr:row>
      <xdr:rowOff>76200</xdr:rowOff>
    </xdr:to>
    <xdr:graphicFrame macro="">
      <xdr:nvGraphicFramePr>
        <xdr:cNvPr id="26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198</xdr:row>
      <xdr:rowOff>0</xdr:rowOff>
    </xdr:from>
    <xdr:to>
      <xdr:col>6</xdr:col>
      <xdr:colOff>0</xdr:colOff>
      <xdr:row>212</xdr:row>
      <xdr:rowOff>76200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198</xdr:row>
      <xdr:rowOff>0</xdr:rowOff>
    </xdr:from>
    <xdr:to>
      <xdr:col>13</xdr:col>
      <xdr:colOff>0</xdr:colOff>
      <xdr:row>212</xdr:row>
      <xdr:rowOff>76200</xdr:rowOff>
    </xdr:to>
    <xdr:graphicFrame macro="">
      <xdr:nvGraphicFramePr>
        <xdr:cNvPr id="28" name="Gráfico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215</xdr:row>
      <xdr:rowOff>0</xdr:rowOff>
    </xdr:from>
    <xdr:to>
      <xdr:col>6</xdr:col>
      <xdr:colOff>0</xdr:colOff>
      <xdr:row>229</xdr:row>
      <xdr:rowOff>76200</xdr:rowOff>
    </xdr:to>
    <xdr:graphicFrame macro="">
      <xdr:nvGraphicFramePr>
        <xdr:cNvPr id="29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215</xdr:row>
      <xdr:rowOff>0</xdr:rowOff>
    </xdr:from>
    <xdr:to>
      <xdr:col>13</xdr:col>
      <xdr:colOff>0</xdr:colOff>
      <xdr:row>229</xdr:row>
      <xdr:rowOff>76200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232</xdr:row>
      <xdr:rowOff>0</xdr:rowOff>
    </xdr:from>
    <xdr:to>
      <xdr:col>6</xdr:col>
      <xdr:colOff>0</xdr:colOff>
      <xdr:row>246</xdr:row>
      <xdr:rowOff>76200</xdr:rowOff>
    </xdr:to>
    <xdr:graphicFrame macro="">
      <xdr:nvGraphicFramePr>
        <xdr:cNvPr id="33" name="Gráfico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232</xdr:row>
      <xdr:rowOff>0</xdr:rowOff>
    </xdr:from>
    <xdr:to>
      <xdr:col>13</xdr:col>
      <xdr:colOff>0</xdr:colOff>
      <xdr:row>246</xdr:row>
      <xdr:rowOff>76200</xdr:rowOff>
    </xdr:to>
    <xdr:graphicFrame macro="">
      <xdr:nvGraphicFramePr>
        <xdr:cNvPr id="34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249</xdr:row>
      <xdr:rowOff>0</xdr:rowOff>
    </xdr:from>
    <xdr:to>
      <xdr:col>6</xdr:col>
      <xdr:colOff>0</xdr:colOff>
      <xdr:row>263</xdr:row>
      <xdr:rowOff>76200</xdr:rowOff>
    </xdr:to>
    <xdr:graphicFrame macro="">
      <xdr:nvGraphicFramePr>
        <xdr:cNvPr id="3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4</xdr:row>
      <xdr:rowOff>0</xdr:rowOff>
    </xdr:to>
    <xdr:pic>
      <xdr:nvPicPr>
        <xdr:cNvPr id="2" name="Imagen 2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0</xdr:colOff>
      <xdr:row>17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13</xdr:col>
      <xdr:colOff>0</xdr:colOff>
      <xdr:row>17</xdr:row>
      <xdr:rowOff>76200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6</xdr:col>
      <xdr:colOff>0</xdr:colOff>
      <xdr:row>34</xdr:row>
      <xdr:rowOff>76200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20</xdr:row>
      <xdr:rowOff>0</xdr:rowOff>
    </xdr:from>
    <xdr:to>
      <xdr:col>13</xdr:col>
      <xdr:colOff>0</xdr:colOff>
      <xdr:row>34</xdr:row>
      <xdr:rowOff>76200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0</xdr:colOff>
      <xdr:row>51</xdr:row>
      <xdr:rowOff>76200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37</xdr:row>
      <xdr:rowOff>0</xdr:rowOff>
    </xdr:from>
    <xdr:to>
      <xdr:col>13</xdr:col>
      <xdr:colOff>0</xdr:colOff>
      <xdr:row>51</xdr:row>
      <xdr:rowOff>76200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54</xdr:row>
      <xdr:rowOff>0</xdr:rowOff>
    </xdr:from>
    <xdr:to>
      <xdr:col>6</xdr:col>
      <xdr:colOff>0</xdr:colOff>
      <xdr:row>68</xdr:row>
      <xdr:rowOff>76200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54</xdr:row>
      <xdr:rowOff>0</xdr:rowOff>
    </xdr:from>
    <xdr:to>
      <xdr:col>13</xdr:col>
      <xdr:colOff>0</xdr:colOff>
      <xdr:row>68</xdr:row>
      <xdr:rowOff>76200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71</xdr:row>
      <xdr:rowOff>0</xdr:rowOff>
    </xdr:from>
    <xdr:to>
      <xdr:col>6</xdr:col>
      <xdr:colOff>0</xdr:colOff>
      <xdr:row>85</xdr:row>
      <xdr:rowOff>76200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6</xdr:col>
      <xdr:colOff>0</xdr:colOff>
      <xdr:row>106</xdr:row>
      <xdr:rowOff>76200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92</xdr:row>
      <xdr:rowOff>0</xdr:rowOff>
    </xdr:from>
    <xdr:to>
      <xdr:col>12</xdr:col>
      <xdr:colOff>734786</xdr:colOff>
      <xdr:row>106</xdr:row>
      <xdr:rowOff>76200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109</xdr:row>
      <xdr:rowOff>0</xdr:rowOff>
    </xdr:from>
    <xdr:to>
      <xdr:col>6</xdr:col>
      <xdr:colOff>0</xdr:colOff>
      <xdr:row>123</xdr:row>
      <xdr:rowOff>76200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109</xdr:row>
      <xdr:rowOff>0</xdr:rowOff>
    </xdr:from>
    <xdr:to>
      <xdr:col>13</xdr:col>
      <xdr:colOff>0</xdr:colOff>
      <xdr:row>123</xdr:row>
      <xdr:rowOff>76200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126</xdr:row>
      <xdr:rowOff>0</xdr:rowOff>
    </xdr:from>
    <xdr:to>
      <xdr:col>6</xdr:col>
      <xdr:colOff>0</xdr:colOff>
      <xdr:row>140</xdr:row>
      <xdr:rowOff>76200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126</xdr:row>
      <xdr:rowOff>0</xdr:rowOff>
    </xdr:from>
    <xdr:to>
      <xdr:col>13</xdr:col>
      <xdr:colOff>0</xdr:colOff>
      <xdr:row>140</xdr:row>
      <xdr:rowOff>76200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143</xdr:row>
      <xdr:rowOff>0</xdr:rowOff>
    </xdr:from>
    <xdr:to>
      <xdr:col>6</xdr:col>
      <xdr:colOff>0</xdr:colOff>
      <xdr:row>157</xdr:row>
      <xdr:rowOff>76200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143</xdr:row>
      <xdr:rowOff>0</xdr:rowOff>
    </xdr:from>
    <xdr:to>
      <xdr:col>13</xdr:col>
      <xdr:colOff>0</xdr:colOff>
      <xdr:row>157</xdr:row>
      <xdr:rowOff>76200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160</xdr:row>
      <xdr:rowOff>0</xdr:rowOff>
    </xdr:from>
    <xdr:to>
      <xdr:col>6</xdr:col>
      <xdr:colOff>0</xdr:colOff>
      <xdr:row>174</xdr:row>
      <xdr:rowOff>76200</xdr:rowOff>
    </xdr:to>
    <xdr:graphicFrame macro="">
      <xdr:nvGraphicFramePr>
        <xdr:cNvPr id="21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181</xdr:row>
      <xdr:rowOff>0</xdr:rowOff>
    </xdr:from>
    <xdr:to>
      <xdr:col>6</xdr:col>
      <xdr:colOff>0</xdr:colOff>
      <xdr:row>195</xdr:row>
      <xdr:rowOff>76200</xdr:rowOff>
    </xdr:to>
    <xdr:graphicFrame macro="">
      <xdr:nvGraphicFramePr>
        <xdr:cNvPr id="22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181</xdr:row>
      <xdr:rowOff>0</xdr:rowOff>
    </xdr:from>
    <xdr:to>
      <xdr:col>13</xdr:col>
      <xdr:colOff>0</xdr:colOff>
      <xdr:row>195</xdr:row>
      <xdr:rowOff>76200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198</xdr:row>
      <xdr:rowOff>0</xdr:rowOff>
    </xdr:from>
    <xdr:to>
      <xdr:col>6</xdr:col>
      <xdr:colOff>0</xdr:colOff>
      <xdr:row>212</xdr:row>
      <xdr:rowOff>76200</xdr:rowOff>
    </xdr:to>
    <xdr:graphicFrame macro="">
      <xdr:nvGraphicFramePr>
        <xdr:cNvPr id="24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198</xdr:row>
      <xdr:rowOff>0</xdr:rowOff>
    </xdr:from>
    <xdr:to>
      <xdr:col>13</xdr:col>
      <xdr:colOff>0</xdr:colOff>
      <xdr:row>212</xdr:row>
      <xdr:rowOff>76200</xdr:rowOff>
    </xdr:to>
    <xdr:graphicFrame macro="">
      <xdr:nvGraphicFramePr>
        <xdr:cNvPr id="2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215</xdr:row>
      <xdr:rowOff>0</xdr:rowOff>
    </xdr:from>
    <xdr:to>
      <xdr:col>6</xdr:col>
      <xdr:colOff>0</xdr:colOff>
      <xdr:row>229</xdr:row>
      <xdr:rowOff>76200</xdr:rowOff>
    </xdr:to>
    <xdr:graphicFrame macro="">
      <xdr:nvGraphicFramePr>
        <xdr:cNvPr id="26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215</xdr:row>
      <xdr:rowOff>0</xdr:rowOff>
    </xdr:from>
    <xdr:to>
      <xdr:col>13</xdr:col>
      <xdr:colOff>0</xdr:colOff>
      <xdr:row>229</xdr:row>
      <xdr:rowOff>76200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232</xdr:row>
      <xdr:rowOff>0</xdr:rowOff>
    </xdr:from>
    <xdr:to>
      <xdr:col>6</xdr:col>
      <xdr:colOff>0</xdr:colOff>
      <xdr:row>246</xdr:row>
      <xdr:rowOff>76200</xdr:rowOff>
    </xdr:to>
    <xdr:graphicFrame macro="">
      <xdr:nvGraphicFramePr>
        <xdr:cNvPr id="28" name="Gráfico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232</xdr:row>
      <xdr:rowOff>0</xdr:rowOff>
    </xdr:from>
    <xdr:to>
      <xdr:col>13</xdr:col>
      <xdr:colOff>0</xdr:colOff>
      <xdr:row>246</xdr:row>
      <xdr:rowOff>76200</xdr:rowOff>
    </xdr:to>
    <xdr:graphicFrame macro="">
      <xdr:nvGraphicFramePr>
        <xdr:cNvPr id="29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249</xdr:row>
      <xdr:rowOff>0</xdr:rowOff>
    </xdr:from>
    <xdr:to>
      <xdr:col>6</xdr:col>
      <xdr:colOff>0</xdr:colOff>
      <xdr:row>263</xdr:row>
      <xdr:rowOff>76200</xdr:rowOff>
    </xdr:to>
    <xdr:graphicFrame macro="">
      <xdr:nvGraphicFramePr>
        <xdr:cNvPr id="30" name="Gráfico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249</xdr:row>
      <xdr:rowOff>0</xdr:rowOff>
    </xdr:from>
    <xdr:to>
      <xdr:col>13</xdr:col>
      <xdr:colOff>0</xdr:colOff>
      <xdr:row>263</xdr:row>
      <xdr:rowOff>76200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4</xdr:row>
      <xdr:rowOff>0</xdr:rowOff>
    </xdr:to>
    <xdr:pic>
      <xdr:nvPicPr>
        <xdr:cNvPr id="2" name="Imagen 2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0</xdr:colOff>
      <xdr:row>17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13</xdr:col>
      <xdr:colOff>0</xdr:colOff>
      <xdr:row>17</xdr:row>
      <xdr:rowOff>76200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6</xdr:col>
      <xdr:colOff>0</xdr:colOff>
      <xdr:row>34</xdr:row>
      <xdr:rowOff>76200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20</xdr:row>
      <xdr:rowOff>0</xdr:rowOff>
    </xdr:from>
    <xdr:to>
      <xdr:col>13</xdr:col>
      <xdr:colOff>0</xdr:colOff>
      <xdr:row>34</xdr:row>
      <xdr:rowOff>76200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0</xdr:colOff>
      <xdr:row>51</xdr:row>
      <xdr:rowOff>76200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37</xdr:row>
      <xdr:rowOff>0</xdr:rowOff>
    </xdr:from>
    <xdr:to>
      <xdr:col>13</xdr:col>
      <xdr:colOff>0</xdr:colOff>
      <xdr:row>51</xdr:row>
      <xdr:rowOff>76200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54</xdr:row>
      <xdr:rowOff>0</xdr:rowOff>
    </xdr:from>
    <xdr:to>
      <xdr:col>6</xdr:col>
      <xdr:colOff>0</xdr:colOff>
      <xdr:row>68</xdr:row>
      <xdr:rowOff>76200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54</xdr:row>
      <xdr:rowOff>0</xdr:rowOff>
    </xdr:from>
    <xdr:to>
      <xdr:col>13</xdr:col>
      <xdr:colOff>0</xdr:colOff>
      <xdr:row>68</xdr:row>
      <xdr:rowOff>76200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71</xdr:row>
      <xdr:rowOff>0</xdr:rowOff>
    </xdr:from>
    <xdr:to>
      <xdr:col>6</xdr:col>
      <xdr:colOff>0</xdr:colOff>
      <xdr:row>85</xdr:row>
      <xdr:rowOff>76200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6</xdr:col>
      <xdr:colOff>0</xdr:colOff>
      <xdr:row>106</xdr:row>
      <xdr:rowOff>76200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92</xdr:row>
      <xdr:rowOff>0</xdr:rowOff>
    </xdr:from>
    <xdr:to>
      <xdr:col>13</xdr:col>
      <xdr:colOff>0</xdr:colOff>
      <xdr:row>106</xdr:row>
      <xdr:rowOff>76200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109</xdr:row>
      <xdr:rowOff>0</xdr:rowOff>
    </xdr:from>
    <xdr:to>
      <xdr:col>6</xdr:col>
      <xdr:colOff>0</xdr:colOff>
      <xdr:row>123</xdr:row>
      <xdr:rowOff>76200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109</xdr:row>
      <xdr:rowOff>0</xdr:rowOff>
    </xdr:from>
    <xdr:to>
      <xdr:col>13</xdr:col>
      <xdr:colOff>0</xdr:colOff>
      <xdr:row>123</xdr:row>
      <xdr:rowOff>76200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126</xdr:row>
      <xdr:rowOff>0</xdr:rowOff>
    </xdr:from>
    <xdr:to>
      <xdr:col>6</xdr:col>
      <xdr:colOff>0</xdr:colOff>
      <xdr:row>140</xdr:row>
      <xdr:rowOff>76200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126</xdr:row>
      <xdr:rowOff>0</xdr:rowOff>
    </xdr:from>
    <xdr:to>
      <xdr:col>13</xdr:col>
      <xdr:colOff>0</xdr:colOff>
      <xdr:row>140</xdr:row>
      <xdr:rowOff>76200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143</xdr:row>
      <xdr:rowOff>0</xdr:rowOff>
    </xdr:from>
    <xdr:to>
      <xdr:col>6</xdr:col>
      <xdr:colOff>0</xdr:colOff>
      <xdr:row>157</xdr:row>
      <xdr:rowOff>76200</xdr:rowOff>
    </xdr:to>
    <xdr:graphicFrame macro="">
      <xdr:nvGraphicFramePr>
        <xdr:cNvPr id="22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164</xdr:row>
      <xdr:rowOff>0</xdr:rowOff>
    </xdr:from>
    <xdr:to>
      <xdr:col>6</xdr:col>
      <xdr:colOff>0</xdr:colOff>
      <xdr:row>178</xdr:row>
      <xdr:rowOff>76200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164</xdr:row>
      <xdr:rowOff>0</xdr:rowOff>
    </xdr:from>
    <xdr:to>
      <xdr:col>13</xdr:col>
      <xdr:colOff>0</xdr:colOff>
      <xdr:row>178</xdr:row>
      <xdr:rowOff>76200</xdr:rowOff>
    </xdr:to>
    <xdr:graphicFrame macro="">
      <xdr:nvGraphicFramePr>
        <xdr:cNvPr id="24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181</xdr:row>
      <xdr:rowOff>0</xdr:rowOff>
    </xdr:from>
    <xdr:to>
      <xdr:col>6</xdr:col>
      <xdr:colOff>0</xdr:colOff>
      <xdr:row>195</xdr:row>
      <xdr:rowOff>76200</xdr:rowOff>
    </xdr:to>
    <xdr:graphicFrame macro="">
      <xdr:nvGraphicFramePr>
        <xdr:cNvPr id="2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181</xdr:row>
      <xdr:rowOff>0</xdr:rowOff>
    </xdr:from>
    <xdr:to>
      <xdr:col>13</xdr:col>
      <xdr:colOff>0</xdr:colOff>
      <xdr:row>195</xdr:row>
      <xdr:rowOff>76200</xdr:rowOff>
    </xdr:to>
    <xdr:graphicFrame macro="">
      <xdr:nvGraphicFramePr>
        <xdr:cNvPr id="26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198</xdr:row>
      <xdr:rowOff>0</xdr:rowOff>
    </xdr:from>
    <xdr:to>
      <xdr:col>6</xdr:col>
      <xdr:colOff>0</xdr:colOff>
      <xdr:row>212</xdr:row>
      <xdr:rowOff>76200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198</xdr:row>
      <xdr:rowOff>0</xdr:rowOff>
    </xdr:from>
    <xdr:to>
      <xdr:col>13</xdr:col>
      <xdr:colOff>0</xdr:colOff>
      <xdr:row>212</xdr:row>
      <xdr:rowOff>76200</xdr:rowOff>
    </xdr:to>
    <xdr:graphicFrame macro="">
      <xdr:nvGraphicFramePr>
        <xdr:cNvPr id="29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215</xdr:row>
      <xdr:rowOff>0</xdr:rowOff>
    </xdr:from>
    <xdr:to>
      <xdr:col>6</xdr:col>
      <xdr:colOff>0</xdr:colOff>
      <xdr:row>229</xdr:row>
      <xdr:rowOff>76200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215</xdr:row>
      <xdr:rowOff>0</xdr:rowOff>
    </xdr:from>
    <xdr:to>
      <xdr:col>13</xdr:col>
      <xdr:colOff>0</xdr:colOff>
      <xdr:row>229</xdr:row>
      <xdr:rowOff>76200</xdr:rowOff>
    </xdr:to>
    <xdr:graphicFrame macro="">
      <xdr:nvGraphicFramePr>
        <xdr:cNvPr id="32" name="Gráfico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232</xdr:row>
      <xdr:rowOff>0</xdr:rowOff>
    </xdr:from>
    <xdr:to>
      <xdr:col>6</xdr:col>
      <xdr:colOff>0</xdr:colOff>
      <xdr:row>246</xdr:row>
      <xdr:rowOff>76200</xdr:rowOff>
    </xdr:to>
    <xdr:graphicFrame macro="">
      <xdr:nvGraphicFramePr>
        <xdr:cNvPr id="33" name="Gráfico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73</xdr:row>
      <xdr:rowOff>0</xdr:rowOff>
    </xdr:from>
    <xdr:to>
      <xdr:col>14</xdr:col>
      <xdr:colOff>533401</xdr:colOff>
      <xdr:row>87</xdr:row>
      <xdr:rowOff>71437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73</xdr:row>
      <xdr:rowOff>0</xdr:rowOff>
    </xdr:from>
    <xdr:to>
      <xdr:col>22</xdr:col>
      <xdr:colOff>0</xdr:colOff>
      <xdr:row>87</xdr:row>
      <xdr:rowOff>76200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91</xdr:row>
      <xdr:rowOff>0</xdr:rowOff>
    </xdr:from>
    <xdr:to>
      <xdr:col>6</xdr:col>
      <xdr:colOff>542925</xdr:colOff>
      <xdr:row>105</xdr:row>
      <xdr:rowOff>76200</xdr:rowOff>
    </xdr:to>
    <xdr:graphicFrame macro="">
      <xdr:nvGraphicFramePr>
        <xdr:cNvPr id="30" name="Gráfico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91</xdr:row>
      <xdr:rowOff>0</xdr:rowOff>
    </xdr:from>
    <xdr:to>
      <xdr:col>14</xdr:col>
      <xdr:colOff>542925</xdr:colOff>
      <xdr:row>105</xdr:row>
      <xdr:rowOff>76200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91</xdr:row>
      <xdr:rowOff>0</xdr:rowOff>
    </xdr:from>
    <xdr:to>
      <xdr:col>22</xdr:col>
      <xdr:colOff>0</xdr:colOff>
      <xdr:row>105</xdr:row>
      <xdr:rowOff>76200</xdr:rowOff>
    </xdr:to>
    <xdr:graphicFrame macro="">
      <xdr:nvGraphicFramePr>
        <xdr:cNvPr id="32" name="Gráfico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108</xdr:row>
      <xdr:rowOff>0</xdr:rowOff>
    </xdr:from>
    <xdr:to>
      <xdr:col>6</xdr:col>
      <xdr:colOff>542925</xdr:colOff>
      <xdr:row>122</xdr:row>
      <xdr:rowOff>76200</xdr:rowOff>
    </xdr:to>
    <xdr:graphicFrame macro="">
      <xdr:nvGraphicFramePr>
        <xdr:cNvPr id="33" name="Gráfico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108</xdr:row>
      <xdr:rowOff>0</xdr:rowOff>
    </xdr:from>
    <xdr:to>
      <xdr:col>14</xdr:col>
      <xdr:colOff>542925</xdr:colOff>
      <xdr:row>122</xdr:row>
      <xdr:rowOff>76200</xdr:rowOff>
    </xdr:to>
    <xdr:graphicFrame macro="">
      <xdr:nvGraphicFramePr>
        <xdr:cNvPr id="34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108</xdr:row>
      <xdr:rowOff>0</xdr:rowOff>
    </xdr:from>
    <xdr:to>
      <xdr:col>22</xdr:col>
      <xdr:colOff>0</xdr:colOff>
      <xdr:row>122</xdr:row>
      <xdr:rowOff>76200</xdr:rowOff>
    </xdr:to>
    <xdr:graphicFrame macro="">
      <xdr:nvGraphicFramePr>
        <xdr:cNvPr id="3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125</xdr:row>
      <xdr:rowOff>0</xdr:rowOff>
    </xdr:from>
    <xdr:to>
      <xdr:col>6</xdr:col>
      <xdr:colOff>542925</xdr:colOff>
      <xdr:row>139</xdr:row>
      <xdr:rowOff>76200</xdr:rowOff>
    </xdr:to>
    <xdr:graphicFrame macro="">
      <xdr:nvGraphicFramePr>
        <xdr:cNvPr id="36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125</xdr:row>
      <xdr:rowOff>0</xdr:rowOff>
    </xdr:from>
    <xdr:to>
      <xdr:col>14</xdr:col>
      <xdr:colOff>542925</xdr:colOff>
      <xdr:row>139</xdr:row>
      <xdr:rowOff>76200</xdr:rowOff>
    </xdr:to>
    <xdr:graphicFrame macro="">
      <xdr:nvGraphicFramePr>
        <xdr:cNvPr id="37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159</xdr:row>
      <xdr:rowOff>0</xdr:rowOff>
    </xdr:from>
    <xdr:to>
      <xdr:col>6</xdr:col>
      <xdr:colOff>583406</xdr:colOff>
      <xdr:row>173</xdr:row>
      <xdr:rowOff>76200</xdr:rowOff>
    </xdr:to>
    <xdr:graphicFrame macro="">
      <xdr:nvGraphicFramePr>
        <xdr:cNvPr id="46" name="Gráfico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143</xdr:row>
      <xdr:rowOff>0</xdr:rowOff>
    </xdr:from>
    <xdr:to>
      <xdr:col>21</xdr:col>
      <xdr:colOff>757237</xdr:colOff>
      <xdr:row>157</xdr:row>
      <xdr:rowOff>76200</xdr:rowOff>
    </xdr:to>
    <xdr:graphicFrame macro="">
      <xdr:nvGraphicFramePr>
        <xdr:cNvPr id="48" name="Gráfico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143</xdr:row>
      <xdr:rowOff>0</xdr:rowOff>
    </xdr:from>
    <xdr:to>
      <xdr:col>14</xdr:col>
      <xdr:colOff>507207</xdr:colOff>
      <xdr:row>157</xdr:row>
      <xdr:rowOff>76200</xdr:rowOff>
    </xdr:to>
    <xdr:graphicFrame macro="">
      <xdr:nvGraphicFramePr>
        <xdr:cNvPr id="54" name="Gráfico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143</xdr:row>
      <xdr:rowOff>0</xdr:rowOff>
    </xdr:from>
    <xdr:to>
      <xdr:col>6</xdr:col>
      <xdr:colOff>583406</xdr:colOff>
      <xdr:row>157</xdr:row>
      <xdr:rowOff>76200</xdr:rowOff>
    </xdr:to>
    <xdr:graphicFrame macro="">
      <xdr:nvGraphicFramePr>
        <xdr:cNvPr id="58" name="Gráfico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73</xdr:row>
      <xdr:rowOff>0</xdr:rowOff>
    </xdr:from>
    <xdr:to>
      <xdr:col>6</xdr:col>
      <xdr:colOff>542925</xdr:colOff>
      <xdr:row>87</xdr:row>
      <xdr:rowOff>95250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0</xdr:colOff>
      <xdr:row>17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13</xdr:col>
      <xdr:colOff>0</xdr:colOff>
      <xdr:row>17</xdr:row>
      <xdr:rowOff>76200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6</xdr:col>
      <xdr:colOff>0</xdr:colOff>
      <xdr:row>34</xdr:row>
      <xdr:rowOff>76200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20</xdr:row>
      <xdr:rowOff>0</xdr:rowOff>
    </xdr:from>
    <xdr:to>
      <xdr:col>13</xdr:col>
      <xdr:colOff>0</xdr:colOff>
      <xdr:row>34</xdr:row>
      <xdr:rowOff>76200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0</xdr:colOff>
      <xdr:row>51</xdr:row>
      <xdr:rowOff>76200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4</xdr:row>
      <xdr:rowOff>0</xdr:rowOff>
    </xdr:to>
    <xdr:pic>
      <xdr:nvPicPr>
        <xdr:cNvPr id="2" name="Imagen 2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35529</xdr:colOff>
      <xdr:row>17</xdr:row>
      <xdr:rowOff>73176</xdr:rowOff>
    </xdr:to>
    <xdr:graphicFrame macro="">
      <xdr:nvGraphicFramePr>
        <xdr:cNvPr id="2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13</xdr:col>
      <xdr:colOff>0</xdr:colOff>
      <xdr:row>17</xdr:row>
      <xdr:rowOff>76200</xdr:rowOff>
    </xdr:to>
    <xdr:graphicFrame macro="">
      <xdr:nvGraphicFramePr>
        <xdr:cNvPr id="24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6</xdr:col>
      <xdr:colOff>0</xdr:colOff>
      <xdr:row>34</xdr:row>
      <xdr:rowOff>76200</xdr:rowOff>
    </xdr:to>
    <xdr:graphicFrame macro="">
      <xdr:nvGraphicFramePr>
        <xdr:cNvPr id="26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20</xdr:row>
      <xdr:rowOff>0</xdr:rowOff>
    </xdr:from>
    <xdr:to>
      <xdr:col>13</xdr:col>
      <xdr:colOff>0</xdr:colOff>
      <xdr:row>34</xdr:row>
      <xdr:rowOff>76200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0</xdr:colOff>
      <xdr:row>51</xdr:row>
      <xdr:rowOff>67865</xdr:rowOff>
    </xdr:to>
    <xdr:graphicFrame macro="">
      <xdr:nvGraphicFramePr>
        <xdr:cNvPr id="28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37</xdr:row>
      <xdr:rowOff>0</xdr:rowOff>
    </xdr:from>
    <xdr:to>
      <xdr:col>13</xdr:col>
      <xdr:colOff>0</xdr:colOff>
      <xdr:row>51</xdr:row>
      <xdr:rowOff>76200</xdr:rowOff>
    </xdr:to>
    <xdr:graphicFrame macro="">
      <xdr:nvGraphicFramePr>
        <xdr:cNvPr id="29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58</xdr:row>
      <xdr:rowOff>0</xdr:rowOff>
    </xdr:from>
    <xdr:to>
      <xdr:col>6</xdr:col>
      <xdr:colOff>0</xdr:colOff>
      <xdr:row>72</xdr:row>
      <xdr:rowOff>76200</xdr:rowOff>
    </xdr:to>
    <xdr:graphicFrame macro="">
      <xdr:nvGraphicFramePr>
        <xdr:cNvPr id="30" name="Gráfico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58</xdr:row>
      <xdr:rowOff>0</xdr:rowOff>
    </xdr:from>
    <xdr:to>
      <xdr:col>13</xdr:col>
      <xdr:colOff>0</xdr:colOff>
      <xdr:row>72</xdr:row>
      <xdr:rowOff>76200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75</xdr:row>
      <xdr:rowOff>0</xdr:rowOff>
    </xdr:from>
    <xdr:to>
      <xdr:col>5</xdr:col>
      <xdr:colOff>755196</xdr:colOff>
      <xdr:row>89</xdr:row>
      <xdr:rowOff>112486</xdr:rowOff>
    </xdr:to>
    <xdr:graphicFrame macro="">
      <xdr:nvGraphicFramePr>
        <xdr:cNvPr id="32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75</xdr:row>
      <xdr:rowOff>0</xdr:rowOff>
    </xdr:from>
    <xdr:to>
      <xdr:col>12</xdr:col>
      <xdr:colOff>755196</xdr:colOff>
      <xdr:row>89</xdr:row>
      <xdr:rowOff>110217</xdr:rowOff>
    </xdr:to>
    <xdr:graphicFrame macro="">
      <xdr:nvGraphicFramePr>
        <xdr:cNvPr id="33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6</xdr:col>
      <xdr:colOff>0</xdr:colOff>
      <xdr:row>106</xdr:row>
      <xdr:rowOff>76200</xdr:rowOff>
    </xdr:to>
    <xdr:graphicFrame macro="">
      <xdr:nvGraphicFramePr>
        <xdr:cNvPr id="34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92</xdr:row>
      <xdr:rowOff>0</xdr:rowOff>
    </xdr:from>
    <xdr:to>
      <xdr:col>13</xdr:col>
      <xdr:colOff>0</xdr:colOff>
      <xdr:row>106</xdr:row>
      <xdr:rowOff>76200</xdr:rowOff>
    </xdr:to>
    <xdr:graphicFrame macro="">
      <xdr:nvGraphicFramePr>
        <xdr:cNvPr id="3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109</xdr:row>
      <xdr:rowOff>0</xdr:rowOff>
    </xdr:from>
    <xdr:to>
      <xdr:col>6</xdr:col>
      <xdr:colOff>0</xdr:colOff>
      <xdr:row>123</xdr:row>
      <xdr:rowOff>76200</xdr:rowOff>
    </xdr:to>
    <xdr:graphicFrame macro="">
      <xdr:nvGraphicFramePr>
        <xdr:cNvPr id="37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109</xdr:row>
      <xdr:rowOff>0</xdr:rowOff>
    </xdr:from>
    <xdr:to>
      <xdr:col>13</xdr:col>
      <xdr:colOff>0</xdr:colOff>
      <xdr:row>123</xdr:row>
      <xdr:rowOff>76200</xdr:rowOff>
    </xdr:to>
    <xdr:graphicFrame macro="">
      <xdr:nvGraphicFramePr>
        <xdr:cNvPr id="38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126</xdr:row>
      <xdr:rowOff>0</xdr:rowOff>
    </xdr:from>
    <xdr:to>
      <xdr:col>6</xdr:col>
      <xdr:colOff>0</xdr:colOff>
      <xdr:row>140</xdr:row>
      <xdr:rowOff>76200</xdr:rowOff>
    </xdr:to>
    <xdr:graphicFrame macro="">
      <xdr:nvGraphicFramePr>
        <xdr:cNvPr id="39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4</xdr:row>
      <xdr:rowOff>0</xdr:rowOff>
    </xdr:to>
    <xdr:pic>
      <xdr:nvPicPr>
        <xdr:cNvPr id="2" name="Imagen 2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0</xdr:colOff>
      <xdr:row>17</xdr:row>
      <xdr:rowOff>85725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13</xdr:col>
      <xdr:colOff>0</xdr:colOff>
      <xdr:row>17</xdr:row>
      <xdr:rowOff>85725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6</xdr:col>
      <xdr:colOff>0</xdr:colOff>
      <xdr:row>34</xdr:row>
      <xdr:rowOff>76200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20</xdr:row>
      <xdr:rowOff>0</xdr:rowOff>
    </xdr:from>
    <xdr:to>
      <xdr:col>13</xdr:col>
      <xdr:colOff>0</xdr:colOff>
      <xdr:row>34</xdr:row>
      <xdr:rowOff>76200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0</xdr:colOff>
      <xdr:row>51</xdr:row>
      <xdr:rowOff>76200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37</xdr:row>
      <xdr:rowOff>0</xdr:rowOff>
    </xdr:from>
    <xdr:to>
      <xdr:col>13</xdr:col>
      <xdr:colOff>0</xdr:colOff>
      <xdr:row>51</xdr:row>
      <xdr:rowOff>76200</xdr:rowOff>
    </xdr:to>
    <xdr:graphicFrame macro="">
      <xdr:nvGraphicFramePr>
        <xdr:cNvPr id="2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71</xdr:row>
      <xdr:rowOff>0</xdr:rowOff>
    </xdr:from>
    <xdr:to>
      <xdr:col>6</xdr:col>
      <xdr:colOff>0</xdr:colOff>
      <xdr:row>85</xdr:row>
      <xdr:rowOff>76200</xdr:rowOff>
    </xdr:to>
    <xdr:graphicFrame macro="">
      <xdr:nvGraphicFramePr>
        <xdr:cNvPr id="34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54</xdr:row>
      <xdr:rowOff>0</xdr:rowOff>
    </xdr:from>
    <xdr:to>
      <xdr:col>13</xdr:col>
      <xdr:colOff>0</xdr:colOff>
      <xdr:row>68</xdr:row>
      <xdr:rowOff>76200</xdr:rowOff>
    </xdr:to>
    <xdr:graphicFrame macro="">
      <xdr:nvGraphicFramePr>
        <xdr:cNvPr id="3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54</xdr:row>
      <xdr:rowOff>0</xdr:rowOff>
    </xdr:from>
    <xdr:to>
      <xdr:col>6</xdr:col>
      <xdr:colOff>0</xdr:colOff>
      <xdr:row>68</xdr:row>
      <xdr:rowOff>76200</xdr:rowOff>
    </xdr:to>
    <xdr:graphicFrame macro="">
      <xdr:nvGraphicFramePr>
        <xdr:cNvPr id="36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6</xdr:col>
      <xdr:colOff>0</xdr:colOff>
      <xdr:row>106</xdr:row>
      <xdr:rowOff>76200</xdr:rowOff>
    </xdr:to>
    <xdr:graphicFrame macro="">
      <xdr:nvGraphicFramePr>
        <xdr:cNvPr id="42" name="Gráfico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92</xdr:row>
      <xdr:rowOff>0</xdr:rowOff>
    </xdr:from>
    <xdr:to>
      <xdr:col>13</xdr:col>
      <xdr:colOff>0</xdr:colOff>
      <xdr:row>106</xdr:row>
      <xdr:rowOff>76200</xdr:rowOff>
    </xdr:to>
    <xdr:graphicFrame macro="">
      <xdr:nvGraphicFramePr>
        <xdr:cNvPr id="43" name="Gráfico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109</xdr:row>
      <xdr:rowOff>0</xdr:rowOff>
    </xdr:from>
    <xdr:to>
      <xdr:col>6</xdr:col>
      <xdr:colOff>0</xdr:colOff>
      <xdr:row>123</xdr:row>
      <xdr:rowOff>76200</xdr:rowOff>
    </xdr:to>
    <xdr:graphicFrame macro="">
      <xdr:nvGraphicFramePr>
        <xdr:cNvPr id="44" name="Gráfico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109</xdr:row>
      <xdr:rowOff>0</xdr:rowOff>
    </xdr:from>
    <xdr:to>
      <xdr:col>13</xdr:col>
      <xdr:colOff>0</xdr:colOff>
      <xdr:row>123</xdr:row>
      <xdr:rowOff>76200</xdr:rowOff>
    </xdr:to>
    <xdr:graphicFrame macro="">
      <xdr:nvGraphicFramePr>
        <xdr:cNvPr id="45" name="Gráfico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126</xdr:row>
      <xdr:rowOff>0</xdr:rowOff>
    </xdr:from>
    <xdr:to>
      <xdr:col>6</xdr:col>
      <xdr:colOff>0</xdr:colOff>
      <xdr:row>140</xdr:row>
      <xdr:rowOff>76200</xdr:rowOff>
    </xdr:to>
    <xdr:graphicFrame macro="">
      <xdr:nvGraphicFramePr>
        <xdr:cNvPr id="46" name="Gráfico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126</xdr:row>
      <xdr:rowOff>0</xdr:rowOff>
    </xdr:from>
    <xdr:to>
      <xdr:col>13</xdr:col>
      <xdr:colOff>0</xdr:colOff>
      <xdr:row>140</xdr:row>
      <xdr:rowOff>76200</xdr:rowOff>
    </xdr:to>
    <xdr:graphicFrame macro="">
      <xdr:nvGraphicFramePr>
        <xdr:cNvPr id="48" name="Gráfico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143</xdr:row>
      <xdr:rowOff>0</xdr:rowOff>
    </xdr:from>
    <xdr:to>
      <xdr:col>6</xdr:col>
      <xdr:colOff>0</xdr:colOff>
      <xdr:row>157</xdr:row>
      <xdr:rowOff>76200</xdr:rowOff>
    </xdr:to>
    <xdr:graphicFrame macro="">
      <xdr:nvGraphicFramePr>
        <xdr:cNvPr id="50" name="Gráfico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143</xdr:row>
      <xdr:rowOff>0</xdr:rowOff>
    </xdr:from>
    <xdr:to>
      <xdr:col>13</xdr:col>
      <xdr:colOff>0</xdr:colOff>
      <xdr:row>157</xdr:row>
      <xdr:rowOff>76200</xdr:rowOff>
    </xdr:to>
    <xdr:graphicFrame macro="">
      <xdr:nvGraphicFramePr>
        <xdr:cNvPr id="51" name="Gráfico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160</xdr:row>
      <xdr:rowOff>0</xdr:rowOff>
    </xdr:from>
    <xdr:to>
      <xdr:col>6</xdr:col>
      <xdr:colOff>0</xdr:colOff>
      <xdr:row>174</xdr:row>
      <xdr:rowOff>76200</xdr:rowOff>
    </xdr:to>
    <xdr:graphicFrame macro="">
      <xdr:nvGraphicFramePr>
        <xdr:cNvPr id="52" name="Gráfico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181</xdr:row>
      <xdr:rowOff>0</xdr:rowOff>
    </xdr:from>
    <xdr:to>
      <xdr:col>6</xdr:col>
      <xdr:colOff>0</xdr:colOff>
      <xdr:row>195</xdr:row>
      <xdr:rowOff>76200</xdr:rowOff>
    </xdr:to>
    <xdr:graphicFrame macro="">
      <xdr:nvGraphicFramePr>
        <xdr:cNvPr id="53" name="Gráfico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181</xdr:row>
      <xdr:rowOff>0</xdr:rowOff>
    </xdr:from>
    <xdr:to>
      <xdr:col>13</xdr:col>
      <xdr:colOff>0</xdr:colOff>
      <xdr:row>195</xdr:row>
      <xdr:rowOff>76200</xdr:rowOff>
    </xdr:to>
    <xdr:graphicFrame macro="">
      <xdr:nvGraphicFramePr>
        <xdr:cNvPr id="54" name="Gráfico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198</xdr:row>
      <xdr:rowOff>0</xdr:rowOff>
    </xdr:from>
    <xdr:to>
      <xdr:col>6</xdr:col>
      <xdr:colOff>0</xdr:colOff>
      <xdr:row>212</xdr:row>
      <xdr:rowOff>76200</xdr:rowOff>
    </xdr:to>
    <xdr:graphicFrame macro="">
      <xdr:nvGraphicFramePr>
        <xdr:cNvPr id="57" name="Gráfico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198</xdr:row>
      <xdr:rowOff>0</xdr:rowOff>
    </xdr:from>
    <xdr:to>
      <xdr:col>13</xdr:col>
      <xdr:colOff>0</xdr:colOff>
      <xdr:row>212</xdr:row>
      <xdr:rowOff>76200</xdr:rowOff>
    </xdr:to>
    <xdr:graphicFrame macro="">
      <xdr:nvGraphicFramePr>
        <xdr:cNvPr id="58" name="Gráfico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215</xdr:row>
      <xdr:rowOff>0</xdr:rowOff>
    </xdr:from>
    <xdr:to>
      <xdr:col>6</xdr:col>
      <xdr:colOff>0</xdr:colOff>
      <xdr:row>229</xdr:row>
      <xdr:rowOff>76200</xdr:rowOff>
    </xdr:to>
    <xdr:graphicFrame macro="">
      <xdr:nvGraphicFramePr>
        <xdr:cNvPr id="59" name="Gráfico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215</xdr:row>
      <xdr:rowOff>0</xdr:rowOff>
    </xdr:from>
    <xdr:to>
      <xdr:col>13</xdr:col>
      <xdr:colOff>0</xdr:colOff>
      <xdr:row>229</xdr:row>
      <xdr:rowOff>76200</xdr:rowOff>
    </xdr:to>
    <xdr:graphicFrame macro="">
      <xdr:nvGraphicFramePr>
        <xdr:cNvPr id="61" name="Gráfico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232</xdr:row>
      <xdr:rowOff>0</xdr:rowOff>
    </xdr:from>
    <xdr:to>
      <xdr:col>6</xdr:col>
      <xdr:colOff>0</xdr:colOff>
      <xdr:row>246</xdr:row>
      <xdr:rowOff>76200</xdr:rowOff>
    </xdr:to>
    <xdr:graphicFrame macro="">
      <xdr:nvGraphicFramePr>
        <xdr:cNvPr id="63" name="Gráfico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232</xdr:row>
      <xdr:rowOff>0</xdr:rowOff>
    </xdr:from>
    <xdr:to>
      <xdr:col>13</xdr:col>
      <xdr:colOff>0</xdr:colOff>
      <xdr:row>246</xdr:row>
      <xdr:rowOff>76200</xdr:rowOff>
    </xdr:to>
    <xdr:graphicFrame macro="">
      <xdr:nvGraphicFramePr>
        <xdr:cNvPr id="64" name="Gráfico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249</xdr:row>
      <xdr:rowOff>0</xdr:rowOff>
    </xdr:from>
    <xdr:to>
      <xdr:col>6</xdr:col>
      <xdr:colOff>0</xdr:colOff>
      <xdr:row>263</xdr:row>
      <xdr:rowOff>76200</xdr:rowOff>
    </xdr:to>
    <xdr:graphicFrame macro="">
      <xdr:nvGraphicFramePr>
        <xdr:cNvPr id="65" name="Gráfico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270</xdr:row>
      <xdr:rowOff>0</xdr:rowOff>
    </xdr:from>
    <xdr:to>
      <xdr:col>6</xdr:col>
      <xdr:colOff>0</xdr:colOff>
      <xdr:row>284</xdr:row>
      <xdr:rowOff>76200</xdr:rowOff>
    </xdr:to>
    <xdr:graphicFrame macro="">
      <xdr:nvGraphicFramePr>
        <xdr:cNvPr id="66" name="Gráfico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287</xdr:row>
      <xdr:rowOff>0</xdr:rowOff>
    </xdr:from>
    <xdr:to>
      <xdr:col>6</xdr:col>
      <xdr:colOff>0</xdr:colOff>
      <xdr:row>301</xdr:row>
      <xdr:rowOff>76200</xdr:rowOff>
    </xdr:to>
    <xdr:graphicFrame macro="">
      <xdr:nvGraphicFramePr>
        <xdr:cNvPr id="67" name="Gráfico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0</xdr:colOff>
      <xdr:row>270</xdr:row>
      <xdr:rowOff>0</xdr:rowOff>
    </xdr:from>
    <xdr:to>
      <xdr:col>13</xdr:col>
      <xdr:colOff>0</xdr:colOff>
      <xdr:row>284</xdr:row>
      <xdr:rowOff>76200</xdr:rowOff>
    </xdr:to>
    <xdr:graphicFrame macro="">
      <xdr:nvGraphicFramePr>
        <xdr:cNvPr id="68" name="Gráfico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0</xdr:colOff>
      <xdr:row>287</xdr:row>
      <xdr:rowOff>0</xdr:rowOff>
    </xdr:from>
    <xdr:to>
      <xdr:col>13</xdr:col>
      <xdr:colOff>0</xdr:colOff>
      <xdr:row>301</xdr:row>
      <xdr:rowOff>76200</xdr:rowOff>
    </xdr:to>
    <xdr:graphicFrame macro="">
      <xdr:nvGraphicFramePr>
        <xdr:cNvPr id="69" name="Gráfico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304</xdr:row>
      <xdr:rowOff>0</xdr:rowOff>
    </xdr:from>
    <xdr:to>
      <xdr:col>6</xdr:col>
      <xdr:colOff>0</xdr:colOff>
      <xdr:row>318</xdr:row>
      <xdr:rowOff>76200</xdr:rowOff>
    </xdr:to>
    <xdr:graphicFrame macro="">
      <xdr:nvGraphicFramePr>
        <xdr:cNvPr id="70" name="Gráfico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7</xdr:col>
      <xdr:colOff>0</xdr:colOff>
      <xdr:row>304</xdr:row>
      <xdr:rowOff>0</xdr:rowOff>
    </xdr:from>
    <xdr:to>
      <xdr:col>13</xdr:col>
      <xdr:colOff>0</xdr:colOff>
      <xdr:row>318</xdr:row>
      <xdr:rowOff>76200</xdr:rowOff>
    </xdr:to>
    <xdr:graphicFrame macro="">
      <xdr:nvGraphicFramePr>
        <xdr:cNvPr id="72" name="Gráfico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321</xdr:row>
      <xdr:rowOff>0</xdr:rowOff>
    </xdr:from>
    <xdr:to>
      <xdr:col>6</xdr:col>
      <xdr:colOff>0</xdr:colOff>
      <xdr:row>335</xdr:row>
      <xdr:rowOff>76200</xdr:rowOff>
    </xdr:to>
    <xdr:graphicFrame macro="">
      <xdr:nvGraphicFramePr>
        <xdr:cNvPr id="74" name="Gráfico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7</xdr:col>
      <xdr:colOff>0</xdr:colOff>
      <xdr:row>321</xdr:row>
      <xdr:rowOff>0</xdr:rowOff>
    </xdr:from>
    <xdr:to>
      <xdr:col>13</xdr:col>
      <xdr:colOff>0</xdr:colOff>
      <xdr:row>335</xdr:row>
      <xdr:rowOff>76200</xdr:rowOff>
    </xdr:to>
    <xdr:graphicFrame macro="">
      <xdr:nvGraphicFramePr>
        <xdr:cNvPr id="75" name="Gráfico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0</xdr:colOff>
      <xdr:row>338</xdr:row>
      <xdr:rowOff>0</xdr:rowOff>
    </xdr:from>
    <xdr:to>
      <xdr:col>6</xdr:col>
      <xdr:colOff>0</xdr:colOff>
      <xdr:row>352</xdr:row>
      <xdr:rowOff>76200</xdr:rowOff>
    </xdr:to>
    <xdr:graphicFrame macro="">
      <xdr:nvGraphicFramePr>
        <xdr:cNvPr id="76" name="Gráfico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359</xdr:row>
      <xdr:rowOff>0</xdr:rowOff>
    </xdr:from>
    <xdr:to>
      <xdr:col>6</xdr:col>
      <xdr:colOff>0</xdr:colOff>
      <xdr:row>373</xdr:row>
      <xdr:rowOff>76200</xdr:rowOff>
    </xdr:to>
    <xdr:graphicFrame macro="">
      <xdr:nvGraphicFramePr>
        <xdr:cNvPr id="77" name="Gráfico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0</xdr:colOff>
      <xdr:row>359</xdr:row>
      <xdr:rowOff>0</xdr:rowOff>
    </xdr:from>
    <xdr:to>
      <xdr:col>13</xdr:col>
      <xdr:colOff>0</xdr:colOff>
      <xdr:row>373</xdr:row>
      <xdr:rowOff>76200</xdr:rowOff>
    </xdr:to>
    <xdr:graphicFrame macro="">
      <xdr:nvGraphicFramePr>
        <xdr:cNvPr id="78" name="Gráfico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376</xdr:row>
      <xdr:rowOff>0</xdr:rowOff>
    </xdr:from>
    <xdr:to>
      <xdr:col>6</xdr:col>
      <xdr:colOff>0</xdr:colOff>
      <xdr:row>390</xdr:row>
      <xdr:rowOff>76200</xdr:rowOff>
    </xdr:to>
    <xdr:graphicFrame macro="">
      <xdr:nvGraphicFramePr>
        <xdr:cNvPr id="79" name="Gráfico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0</xdr:colOff>
      <xdr:row>376</xdr:row>
      <xdr:rowOff>0</xdr:rowOff>
    </xdr:from>
    <xdr:to>
      <xdr:col>13</xdr:col>
      <xdr:colOff>0</xdr:colOff>
      <xdr:row>390</xdr:row>
      <xdr:rowOff>76200</xdr:rowOff>
    </xdr:to>
    <xdr:graphicFrame macro="">
      <xdr:nvGraphicFramePr>
        <xdr:cNvPr id="80" name="Gráfico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393</xdr:row>
      <xdr:rowOff>0</xdr:rowOff>
    </xdr:from>
    <xdr:to>
      <xdr:col>6</xdr:col>
      <xdr:colOff>0</xdr:colOff>
      <xdr:row>407</xdr:row>
      <xdr:rowOff>76200</xdr:rowOff>
    </xdr:to>
    <xdr:graphicFrame macro="">
      <xdr:nvGraphicFramePr>
        <xdr:cNvPr id="47" name="Gráfico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0</xdr:colOff>
      <xdr:row>393</xdr:row>
      <xdr:rowOff>0</xdr:rowOff>
    </xdr:from>
    <xdr:to>
      <xdr:col>13</xdr:col>
      <xdr:colOff>0</xdr:colOff>
      <xdr:row>407</xdr:row>
      <xdr:rowOff>76200</xdr:rowOff>
    </xdr:to>
    <xdr:graphicFrame macro="">
      <xdr:nvGraphicFramePr>
        <xdr:cNvPr id="49" name="Gráfico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410</xdr:row>
      <xdr:rowOff>0</xdr:rowOff>
    </xdr:from>
    <xdr:to>
      <xdr:col>6</xdr:col>
      <xdr:colOff>0</xdr:colOff>
      <xdr:row>424</xdr:row>
      <xdr:rowOff>76200</xdr:rowOff>
    </xdr:to>
    <xdr:graphicFrame macro="">
      <xdr:nvGraphicFramePr>
        <xdr:cNvPr id="55" name="Gráfico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0</xdr:colOff>
      <xdr:row>410</xdr:row>
      <xdr:rowOff>0</xdr:rowOff>
    </xdr:from>
    <xdr:to>
      <xdr:col>13</xdr:col>
      <xdr:colOff>0</xdr:colOff>
      <xdr:row>424</xdr:row>
      <xdr:rowOff>76200</xdr:rowOff>
    </xdr:to>
    <xdr:graphicFrame macro="">
      <xdr:nvGraphicFramePr>
        <xdr:cNvPr id="56" name="Gráfico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427</xdr:row>
      <xdr:rowOff>0</xdr:rowOff>
    </xdr:from>
    <xdr:to>
      <xdr:col>6</xdr:col>
      <xdr:colOff>0</xdr:colOff>
      <xdr:row>441</xdr:row>
      <xdr:rowOff>76200</xdr:rowOff>
    </xdr:to>
    <xdr:graphicFrame macro="">
      <xdr:nvGraphicFramePr>
        <xdr:cNvPr id="60" name="Gráfico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7</xdr:col>
      <xdr:colOff>0</xdr:colOff>
      <xdr:row>427</xdr:row>
      <xdr:rowOff>0</xdr:rowOff>
    </xdr:from>
    <xdr:to>
      <xdr:col>13</xdr:col>
      <xdr:colOff>0</xdr:colOff>
      <xdr:row>441</xdr:row>
      <xdr:rowOff>76200</xdr:rowOff>
    </xdr:to>
    <xdr:graphicFrame macro="">
      <xdr:nvGraphicFramePr>
        <xdr:cNvPr id="62" name="Gráfico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4</xdr:row>
      <xdr:rowOff>15875</xdr:rowOff>
    </xdr:to>
    <xdr:pic>
      <xdr:nvPicPr>
        <xdr:cNvPr id="2" name="Imagen 2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0</xdr:colOff>
      <xdr:row>17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13</xdr:col>
      <xdr:colOff>0</xdr:colOff>
      <xdr:row>17</xdr:row>
      <xdr:rowOff>76200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6</xdr:col>
      <xdr:colOff>0</xdr:colOff>
      <xdr:row>34</xdr:row>
      <xdr:rowOff>76200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20</xdr:row>
      <xdr:rowOff>0</xdr:rowOff>
    </xdr:from>
    <xdr:to>
      <xdr:col>13</xdr:col>
      <xdr:colOff>0</xdr:colOff>
      <xdr:row>34</xdr:row>
      <xdr:rowOff>76200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0</xdr:colOff>
      <xdr:row>51</xdr:row>
      <xdr:rowOff>76200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37</xdr:row>
      <xdr:rowOff>0</xdr:rowOff>
    </xdr:from>
    <xdr:to>
      <xdr:col>13</xdr:col>
      <xdr:colOff>0</xdr:colOff>
      <xdr:row>51</xdr:row>
      <xdr:rowOff>76200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54</xdr:row>
      <xdr:rowOff>0</xdr:rowOff>
    </xdr:from>
    <xdr:to>
      <xdr:col>6</xdr:col>
      <xdr:colOff>0</xdr:colOff>
      <xdr:row>68</xdr:row>
      <xdr:rowOff>76200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54</xdr:row>
      <xdr:rowOff>0</xdr:rowOff>
    </xdr:from>
    <xdr:to>
      <xdr:col>13</xdr:col>
      <xdr:colOff>0</xdr:colOff>
      <xdr:row>68</xdr:row>
      <xdr:rowOff>76200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71</xdr:row>
      <xdr:rowOff>0</xdr:rowOff>
    </xdr:from>
    <xdr:to>
      <xdr:col>6</xdr:col>
      <xdr:colOff>0</xdr:colOff>
      <xdr:row>85</xdr:row>
      <xdr:rowOff>76200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6</xdr:col>
      <xdr:colOff>0</xdr:colOff>
      <xdr:row>106</xdr:row>
      <xdr:rowOff>76200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92</xdr:row>
      <xdr:rowOff>0</xdr:rowOff>
    </xdr:from>
    <xdr:to>
      <xdr:col>13</xdr:col>
      <xdr:colOff>0</xdr:colOff>
      <xdr:row>106</xdr:row>
      <xdr:rowOff>76200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109</xdr:row>
      <xdr:rowOff>0</xdr:rowOff>
    </xdr:from>
    <xdr:to>
      <xdr:col>6</xdr:col>
      <xdr:colOff>0</xdr:colOff>
      <xdr:row>123</xdr:row>
      <xdr:rowOff>76200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126</xdr:row>
      <xdr:rowOff>0</xdr:rowOff>
    </xdr:from>
    <xdr:to>
      <xdr:col>6</xdr:col>
      <xdr:colOff>0</xdr:colOff>
      <xdr:row>140</xdr:row>
      <xdr:rowOff>76200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109</xdr:row>
      <xdr:rowOff>0</xdr:rowOff>
    </xdr:from>
    <xdr:to>
      <xdr:col>13</xdr:col>
      <xdr:colOff>0</xdr:colOff>
      <xdr:row>123</xdr:row>
      <xdr:rowOff>76200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126</xdr:row>
      <xdr:rowOff>0</xdr:rowOff>
    </xdr:from>
    <xdr:to>
      <xdr:col>13</xdr:col>
      <xdr:colOff>0</xdr:colOff>
      <xdr:row>140</xdr:row>
      <xdr:rowOff>76200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143</xdr:row>
      <xdr:rowOff>0</xdr:rowOff>
    </xdr:from>
    <xdr:to>
      <xdr:col>6</xdr:col>
      <xdr:colOff>0</xdr:colOff>
      <xdr:row>157</xdr:row>
      <xdr:rowOff>76200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143</xdr:row>
      <xdr:rowOff>0</xdr:rowOff>
    </xdr:from>
    <xdr:to>
      <xdr:col>13</xdr:col>
      <xdr:colOff>0</xdr:colOff>
      <xdr:row>157</xdr:row>
      <xdr:rowOff>76200</xdr:rowOff>
    </xdr:to>
    <xdr:graphicFrame macro="">
      <xdr:nvGraphicFramePr>
        <xdr:cNvPr id="21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160</xdr:row>
      <xdr:rowOff>0</xdr:rowOff>
    </xdr:from>
    <xdr:to>
      <xdr:col>6</xdr:col>
      <xdr:colOff>0</xdr:colOff>
      <xdr:row>174</xdr:row>
      <xdr:rowOff>76200</xdr:rowOff>
    </xdr:to>
    <xdr:graphicFrame macro="">
      <xdr:nvGraphicFramePr>
        <xdr:cNvPr id="22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181</xdr:row>
      <xdr:rowOff>0</xdr:rowOff>
    </xdr:from>
    <xdr:to>
      <xdr:col>6</xdr:col>
      <xdr:colOff>0</xdr:colOff>
      <xdr:row>195</xdr:row>
      <xdr:rowOff>76200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181</xdr:row>
      <xdr:rowOff>0</xdr:rowOff>
    </xdr:from>
    <xdr:to>
      <xdr:col>13</xdr:col>
      <xdr:colOff>0</xdr:colOff>
      <xdr:row>195</xdr:row>
      <xdr:rowOff>76200</xdr:rowOff>
    </xdr:to>
    <xdr:graphicFrame macro="">
      <xdr:nvGraphicFramePr>
        <xdr:cNvPr id="24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198</xdr:row>
      <xdr:rowOff>0</xdr:rowOff>
    </xdr:from>
    <xdr:to>
      <xdr:col>6</xdr:col>
      <xdr:colOff>0</xdr:colOff>
      <xdr:row>212</xdr:row>
      <xdr:rowOff>76200</xdr:rowOff>
    </xdr:to>
    <xdr:graphicFrame macro="">
      <xdr:nvGraphicFramePr>
        <xdr:cNvPr id="2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198</xdr:row>
      <xdr:rowOff>0</xdr:rowOff>
    </xdr:from>
    <xdr:to>
      <xdr:col>13</xdr:col>
      <xdr:colOff>0</xdr:colOff>
      <xdr:row>212</xdr:row>
      <xdr:rowOff>76200</xdr:rowOff>
    </xdr:to>
    <xdr:graphicFrame macro="">
      <xdr:nvGraphicFramePr>
        <xdr:cNvPr id="26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215</xdr:row>
      <xdr:rowOff>0</xdr:rowOff>
    </xdr:from>
    <xdr:to>
      <xdr:col>6</xdr:col>
      <xdr:colOff>0</xdr:colOff>
      <xdr:row>229</xdr:row>
      <xdr:rowOff>76200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215</xdr:row>
      <xdr:rowOff>0</xdr:rowOff>
    </xdr:from>
    <xdr:to>
      <xdr:col>13</xdr:col>
      <xdr:colOff>0</xdr:colOff>
      <xdr:row>229</xdr:row>
      <xdr:rowOff>76200</xdr:rowOff>
    </xdr:to>
    <xdr:graphicFrame macro="">
      <xdr:nvGraphicFramePr>
        <xdr:cNvPr id="29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232</xdr:row>
      <xdr:rowOff>0</xdr:rowOff>
    </xdr:from>
    <xdr:to>
      <xdr:col>6</xdr:col>
      <xdr:colOff>0</xdr:colOff>
      <xdr:row>246</xdr:row>
      <xdr:rowOff>76200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232</xdr:row>
      <xdr:rowOff>0</xdr:rowOff>
    </xdr:from>
    <xdr:to>
      <xdr:col>13</xdr:col>
      <xdr:colOff>0</xdr:colOff>
      <xdr:row>246</xdr:row>
      <xdr:rowOff>76200</xdr:rowOff>
    </xdr:to>
    <xdr:graphicFrame macro="">
      <xdr:nvGraphicFramePr>
        <xdr:cNvPr id="32" name="Gráfico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249</xdr:row>
      <xdr:rowOff>0</xdr:rowOff>
    </xdr:from>
    <xdr:to>
      <xdr:col>6</xdr:col>
      <xdr:colOff>0</xdr:colOff>
      <xdr:row>263</xdr:row>
      <xdr:rowOff>76200</xdr:rowOff>
    </xdr:to>
    <xdr:graphicFrame macro="">
      <xdr:nvGraphicFramePr>
        <xdr:cNvPr id="33" name="Gráfico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270</xdr:row>
      <xdr:rowOff>0</xdr:rowOff>
    </xdr:from>
    <xdr:to>
      <xdr:col>6</xdr:col>
      <xdr:colOff>0</xdr:colOff>
      <xdr:row>284</xdr:row>
      <xdr:rowOff>76200</xdr:rowOff>
    </xdr:to>
    <xdr:graphicFrame macro="">
      <xdr:nvGraphicFramePr>
        <xdr:cNvPr id="34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0</xdr:colOff>
      <xdr:row>270</xdr:row>
      <xdr:rowOff>0</xdr:rowOff>
    </xdr:from>
    <xdr:to>
      <xdr:col>13</xdr:col>
      <xdr:colOff>0</xdr:colOff>
      <xdr:row>284</xdr:row>
      <xdr:rowOff>76200</xdr:rowOff>
    </xdr:to>
    <xdr:graphicFrame macro="">
      <xdr:nvGraphicFramePr>
        <xdr:cNvPr id="3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0</xdr:colOff>
      <xdr:row>287</xdr:row>
      <xdr:rowOff>0</xdr:rowOff>
    </xdr:from>
    <xdr:to>
      <xdr:col>6</xdr:col>
      <xdr:colOff>0</xdr:colOff>
      <xdr:row>301</xdr:row>
      <xdr:rowOff>76200</xdr:rowOff>
    </xdr:to>
    <xdr:graphicFrame macro="">
      <xdr:nvGraphicFramePr>
        <xdr:cNvPr id="36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0</xdr:colOff>
      <xdr:row>287</xdr:row>
      <xdr:rowOff>0</xdr:rowOff>
    </xdr:from>
    <xdr:to>
      <xdr:col>13</xdr:col>
      <xdr:colOff>0</xdr:colOff>
      <xdr:row>301</xdr:row>
      <xdr:rowOff>76200</xdr:rowOff>
    </xdr:to>
    <xdr:graphicFrame macro="">
      <xdr:nvGraphicFramePr>
        <xdr:cNvPr id="37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304</xdr:row>
      <xdr:rowOff>0</xdr:rowOff>
    </xdr:from>
    <xdr:to>
      <xdr:col>6</xdr:col>
      <xdr:colOff>0</xdr:colOff>
      <xdr:row>318</xdr:row>
      <xdr:rowOff>76200</xdr:rowOff>
    </xdr:to>
    <xdr:graphicFrame macro="">
      <xdr:nvGraphicFramePr>
        <xdr:cNvPr id="38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7</xdr:col>
      <xdr:colOff>0</xdr:colOff>
      <xdr:row>304</xdr:row>
      <xdr:rowOff>0</xdr:rowOff>
    </xdr:from>
    <xdr:to>
      <xdr:col>13</xdr:col>
      <xdr:colOff>0</xdr:colOff>
      <xdr:row>318</xdr:row>
      <xdr:rowOff>76200</xdr:rowOff>
    </xdr:to>
    <xdr:graphicFrame macro="">
      <xdr:nvGraphicFramePr>
        <xdr:cNvPr id="40" name="Gráfico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321</xdr:row>
      <xdr:rowOff>0</xdr:rowOff>
    </xdr:from>
    <xdr:to>
      <xdr:col>6</xdr:col>
      <xdr:colOff>0</xdr:colOff>
      <xdr:row>335</xdr:row>
      <xdr:rowOff>76200</xdr:rowOff>
    </xdr:to>
    <xdr:graphicFrame macro="">
      <xdr:nvGraphicFramePr>
        <xdr:cNvPr id="42" name="Gráfico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7</xdr:col>
      <xdr:colOff>0</xdr:colOff>
      <xdr:row>321</xdr:row>
      <xdr:rowOff>0</xdr:rowOff>
    </xdr:from>
    <xdr:to>
      <xdr:col>13</xdr:col>
      <xdr:colOff>0</xdr:colOff>
      <xdr:row>335</xdr:row>
      <xdr:rowOff>76200</xdr:rowOff>
    </xdr:to>
    <xdr:graphicFrame macro="">
      <xdr:nvGraphicFramePr>
        <xdr:cNvPr id="43" name="Gráfico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0</xdr:colOff>
      <xdr:row>338</xdr:row>
      <xdr:rowOff>0</xdr:rowOff>
    </xdr:from>
    <xdr:to>
      <xdr:col>6</xdr:col>
      <xdr:colOff>0</xdr:colOff>
      <xdr:row>352</xdr:row>
      <xdr:rowOff>76200</xdr:rowOff>
    </xdr:to>
    <xdr:graphicFrame macro="">
      <xdr:nvGraphicFramePr>
        <xdr:cNvPr id="44" name="Gráfico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4</xdr:row>
      <xdr:rowOff>0</xdr:rowOff>
    </xdr:to>
    <xdr:pic>
      <xdr:nvPicPr>
        <xdr:cNvPr id="2" name="Imagen 2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cuevas/AppData/Local/Microsoft/Windows/Temporary%20Internet%20Files/Content.Outlook/TZEBF6KT/DATOS%20DESARRAIGAD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RDAMOS"/>
      <sheetName val="CENDIS"/>
      <sheetName val="DISCAPACIDAD"/>
      <sheetName val="JURÍDICO"/>
      <sheetName val="NUTRICIÓN"/>
      <sheetName val="PSICOLOGÍA"/>
      <sheetName val="TRABAJO SOCIAL"/>
      <sheetName val="ADULTO MAY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0">
          <cell r="AP30">
            <v>3</v>
          </cell>
          <cell r="AQ30">
            <v>2</v>
          </cell>
        </row>
        <row r="31">
          <cell r="AP31">
            <v>0</v>
          </cell>
          <cell r="AQ31">
            <v>1</v>
          </cell>
        </row>
        <row r="32">
          <cell r="AP32">
            <v>2</v>
          </cell>
          <cell r="AQ32">
            <v>2</v>
          </cell>
        </row>
        <row r="33">
          <cell r="AP33">
            <v>1</v>
          </cell>
          <cell r="AQ33">
            <v>2</v>
          </cell>
        </row>
        <row r="34">
          <cell r="AP34">
            <v>7</v>
          </cell>
          <cell r="AQ34">
            <v>6</v>
          </cell>
          <cell r="AR34">
            <v>0</v>
          </cell>
        </row>
        <row r="35">
          <cell r="AP35">
            <v>1</v>
          </cell>
          <cell r="AQ35">
            <v>6</v>
          </cell>
          <cell r="AR35">
            <v>0</v>
          </cell>
        </row>
        <row r="36">
          <cell r="AP36">
            <v>3</v>
          </cell>
          <cell r="AQ36">
            <v>10</v>
          </cell>
          <cell r="AR36">
            <v>0</v>
          </cell>
        </row>
        <row r="37">
          <cell r="AP37">
            <v>8</v>
          </cell>
          <cell r="AQ37">
            <v>13</v>
          </cell>
          <cell r="AR37">
            <v>0</v>
          </cell>
        </row>
        <row r="38">
          <cell r="AP38">
            <v>30</v>
          </cell>
          <cell r="AQ38">
            <v>19</v>
          </cell>
          <cell r="AR38">
            <v>0</v>
          </cell>
        </row>
        <row r="40">
          <cell r="AP40">
            <v>39</v>
          </cell>
          <cell r="AQ40">
            <v>52</v>
          </cell>
          <cell r="AR40">
            <v>0</v>
          </cell>
        </row>
        <row r="41">
          <cell r="AP41">
            <v>10</v>
          </cell>
          <cell r="AQ41">
            <v>2</v>
          </cell>
          <cell r="AR41">
            <v>0</v>
          </cell>
        </row>
        <row r="42">
          <cell r="AP42">
            <v>40</v>
          </cell>
          <cell r="AQ42">
            <v>35</v>
          </cell>
          <cell r="AR42">
            <v>0</v>
          </cell>
        </row>
        <row r="43">
          <cell r="AP43">
            <v>25</v>
          </cell>
          <cell r="AQ43">
            <v>28</v>
          </cell>
          <cell r="AR43">
            <v>0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XU107"/>
  <sheetViews>
    <sheetView topLeftCell="F5" zoomScale="70" zoomScaleNormal="70" workbookViewId="0">
      <pane xSplit="4" ySplit="9" topLeftCell="AU14" activePane="bottomRight" state="frozen"/>
      <selection activeCell="F5" sqref="F5"/>
      <selection pane="topRight" activeCell="J5" sqref="J5"/>
      <selection pane="bottomLeft" activeCell="F14" sqref="F14"/>
      <selection pane="bottomRight" activeCell="BB20" sqref="BB20:BD23"/>
    </sheetView>
  </sheetViews>
  <sheetFormatPr baseColWidth="10" defaultRowHeight="15" x14ac:dyDescent="0.25"/>
  <cols>
    <col min="1" max="1" width="41.140625" style="1" customWidth="1"/>
    <col min="2" max="2" width="17.140625" style="1" customWidth="1"/>
    <col min="3" max="3" width="36.28515625" style="1" customWidth="1"/>
    <col min="4" max="4" width="76.5703125" style="1" customWidth="1"/>
    <col min="5" max="5" width="23.140625" style="1" customWidth="1"/>
    <col min="6" max="6" width="21.5703125" style="1" bestFit="1" customWidth="1"/>
    <col min="7" max="8" width="21.5703125" style="1" customWidth="1"/>
    <col min="9" max="9" width="24" style="1" customWidth="1"/>
    <col min="10" max="61" width="13.28515625" style="1" customWidth="1"/>
    <col min="62" max="62" width="20.85546875" style="1" customWidth="1"/>
    <col min="63" max="65" width="20.85546875" style="1" hidden="1" customWidth="1"/>
    <col min="66" max="293" width="0" style="1" hidden="1" customWidth="1"/>
    <col min="294" max="294" width="41.140625" style="1" hidden="1" customWidth="1"/>
    <col min="295" max="295" width="17.140625" style="1" hidden="1" customWidth="1"/>
    <col min="296" max="296" width="36.28515625" style="1" hidden="1" customWidth="1"/>
    <col min="297" max="297" width="76.5703125" style="1" hidden="1" customWidth="1"/>
    <col min="298" max="298" width="23.140625" style="1" hidden="1" customWidth="1"/>
    <col min="299" max="299" width="20.42578125" style="1" hidden="1" customWidth="1"/>
    <col min="300" max="300" width="21.5703125" style="1" hidden="1" customWidth="1"/>
    <col min="301" max="303" width="18" style="1" hidden="1" customWidth="1"/>
    <col min="304" max="304" width="16.5703125" style="1" hidden="1" customWidth="1"/>
    <col min="305" max="305" width="16.140625" style="1" hidden="1" customWidth="1"/>
    <col min="306" max="306" width="17.42578125" style="1" hidden="1" customWidth="1"/>
    <col min="307" max="307" width="15.42578125" style="1" hidden="1" customWidth="1"/>
    <col min="308" max="308" width="14.5703125" style="1" hidden="1" customWidth="1"/>
    <col min="309" max="309" width="15.42578125" style="1" hidden="1" customWidth="1"/>
    <col min="310" max="310" width="15.85546875" style="1" hidden="1" customWidth="1"/>
    <col min="311" max="311" width="13.7109375" style="1" hidden="1" customWidth="1"/>
    <col min="312" max="312" width="13.42578125" style="1" hidden="1" customWidth="1"/>
    <col min="313" max="313" width="22.7109375" style="1" hidden="1" customWidth="1"/>
    <col min="314" max="321" width="20.85546875" style="1" hidden="1" customWidth="1"/>
    <col min="322" max="549" width="0" style="1" hidden="1" customWidth="1"/>
    <col min="550" max="550" width="41.140625" style="1" hidden="1" customWidth="1"/>
    <col min="551" max="551" width="17.140625" style="1" hidden="1" customWidth="1"/>
    <col min="552" max="552" width="36.28515625" style="1" hidden="1" customWidth="1"/>
    <col min="553" max="553" width="76.5703125" style="1" hidden="1" customWidth="1"/>
    <col min="554" max="554" width="23.140625" style="1" hidden="1" customWidth="1"/>
    <col min="555" max="555" width="20.42578125" style="1" hidden="1" customWidth="1"/>
    <col min="556" max="556" width="21.5703125" style="1" hidden="1" customWidth="1"/>
    <col min="557" max="559" width="18" style="1" hidden="1" customWidth="1"/>
    <col min="560" max="560" width="16.5703125" style="1" hidden="1" customWidth="1"/>
    <col min="561" max="561" width="16.140625" style="1" hidden="1" customWidth="1"/>
    <col min="562" max="562" width="17.42578125" style="1" hidden="1" customWidth="1"/>
    <col min="563" max="563" width="15.42578125" style="1" hidden="1" customWidth="1"/>
    <col min="564" max="564" width="14.5703125" style="1" hidden="1" customWidth="1"/>
    <col min="565" max="565" width="15.42578125" style="1" hidden="1" customWidth="1"/>
    <col min="566" max="566" width="15.85546875" style="1" hidden="1" customWidth="1"/>
    <col min="567" max="567" width="13.7109375" style="1" hidden="1" customWidth="1"/>
    <col min="568" max="568" width="13.42578125" style="1" hidden="1" customWidth="1"/>
    <col min="569" max="569" width="22.7109375" style="1" hidden="1" customWidth="1"/>
    <col min="570" max="577" width="20.85546875" style="1" hidden="1" customWidth="1"/>
    <col min="578" max="805" width="0" style="1" hidden="1" customWidth="1"/>
    <col min="806" max="806" width="41.140625" style="1" hidden="1" customWidth="1"/>
    <col min="807" max="807" width="17.140625" style="1" hidden="1" customWidth="1"/>
    <col min="808" max="808" width="36.28515625" style="1" hidden="1" customWidth="1"/>
    <col min="809" max="809" width="76.5703125" style="1" hidden="1" customWidth="1"/>
    <col min="810" max="810" width="23.140625" style="1" hidden="1" customWidth="1"/>
    <col min="811" max="811" width="20.42578125" style="1" hidden="1" customWidth="1"/>
    <col min="812" max="812" width="21.5703125" style="1" hidden="1" customWidth="1"/>
    <col min="813" max="815" width="18" style="1" hidden="1" customWidth="1"/>
    <col min="816" max="816" width="16.5703125" style="1" hidden="1" customWidth="1"/>
    <col min="817" max="817" width="16.140625" style="1" hidden="1" customWidth="1"/>
    <col min="818" max="818" width="17.42578125" style="1" hidden="1" customWidth="1"/>
    <col min="819" max="819" width="15.42578125" style="1" hidden="1" customWidth="1"/>
    <col min="820" max="820" width="14.5703125" style="1" hidden="1" customWidth="1"/>
    <col min="821" max="821" width="15.42578125" style="1" hidden="1" customWidth="1"/>
    <col min="822" max="822" width="15.85546875" style="1" hidden="1" customWidth="1"/>
    <col min="823" max="823" width="13.7109375" style="1" hidden="1" customWidth="1"/>
    <col min="824" max="824" width="13.42578125" style="1" hidden="1" customWidth="1"/>
    <col min="825" max="825" width="22.7109375" style="1" hidden="1" customWidth="1"/>
    <col min="826" max="833" width="20.85546875" style="1" hidden="1" customWidth="1"/>
    <col min="834" max="1061" width="0" style="1" hidden="1" customWidth="1"/>
    <col min="1062" max="1062" width="41.140625" style="1" hidden="1" customWidth="1"/>
    <col min="1063" max="1063" width="17.140625" style="1" hidden="1" customWidth="1"/>
    <col min="1064" max="1064" width="36.28515625" style="1" hidden="1" customWidth="1"/>
    <col min="1065" max="1065" width="76.5703125" style="1" hidden="1" customWidth="1"/>
    <col min="1066" max="1066" width="23.140625" style="1" hidden="1" customWidth="1"/>
    <col min="1067" max="1067" width="20.42578125" style="1" hidden="1" customWidth="1"/>
    <col min="1068" max="1068" width="21.5703125" style="1" hidden="1" customWidth="1"/>
    <col min="1069" max="1071" width="18" style="1" hidden="1" customWidth="1"/>
    <col min="1072" max="1072" width="16.5703125" style="1" hidden="1" customWidth="1"/>
    <col min="1073" max="1073" width="16.140625" style="1" hidden="1" customWidth="1"/>
    <col min="1074" max="1074" width="17.42578125" style="1" hidden="1" customWidth="1"/>
    <col min="1075" max="1075" width="15.42578125" style="1" hidden="1" customWidth="1"/>
    <col min="1076" max="1076" width="14.5703125" style="1" hidden="1" customWidth="1"/>
    <col min="1077" max="1077" width="15.42578125" style="1" hidden="1" customWidth="1"/>
    <col min="1078" max="1078" width="15.85546875" style="1" hidden="1" customWidth="1"/>
    <col min="1079" max="1079" width="13.7109375" style="1" hidden="1" customWidth="1"/>
    <col min="1080" max="1080" width="13.42578125" style="1" hidden="1" customWidth="1"/>
    <col min="1081" max="1081" width="22.7109375" style="1" hidden="1" customWidth="1"/>
    <col min="1082" max="1089" width="20.85546875" style="1" hidden="1" customWidth="1"/>
    <col min="1090" max="1317" width="0" style="1" hidden="1" customWidth="1"/>
    <col min="1318" max="1318" width="41.140625" style="1" hidden="1" customWidth="1"/>
    <col min="1319" max="1319" width="17.140625" style="1" hidden="1" customWidth="1"/>
    <col min="1320" max="1320" width="36.28515625" style="1" hidden="1" customWidth="1"/>
    <col min="1321" max="1321" width="76.5703125" style="1" hidden="1" customWidth="1"/>
    <col min="1322" max="1322" width="23.140625" style="1" hidden="1" customWidth="1"/>
    <col min="1323" max="1323" width="20.42578125" style="1" hidden="1" customWidth="1"/>
    <col min="1324" max="1324" width="21.5703125" style="1" hidden="1" customWidth="1"/>
    <col min="1325" max="1327" width="18" style="1" hidden="1" customWidth="1"/>
    <col min="1328" max="1328" width="16.5703125" style="1" hidden="1" customWidth="1"/>
    <col min="1329" max="1329" width="16.140625" style="1" hidden="1" customWidth="1"/>
    <col min="1330" max="1330" width="17.42578125" style="1" hidden="1" customWidth="1"/>
    <col min="1331" max="1331" width="15.42578125" style="1" hidden="1" customWidth="1"/>
    <col min="1332" max="1332" width="14.5703125" style="1" hidden="1" customWidth="1"/>
    <col min="1333" max="1333" width="15.42578125" style="1" hidden="1" customWidth="1"/>
    <col min="1334" max="1334" width="15.85546875" style="1" hidden="1" customWidth="1"/>
    <col min="1335" max="1335" width="13.7109375" style="1" hidden="1" customWidth="1"/>
    <col min="1336" max="1336" width="13.42578125" style="1" hidden="1" customWidth="1"/>
    <col min="1337" max="1337" width="22.7109375" style="1" hidden="1" customWidth="1"/>
    <col min="1338" max="1345" width="20.85546875" style="1" hidden="1" customWidth="1"/>
    <col min="1346" max="1573" width="0" style="1" hidden="1" customWidth="1"/>
    <col min="1574" max="1574" width="41.140625" style="1" hidden="1" customWidth="1"/>
    <col min="1575" max="1575" width="17.140625" style="1" hidden="1" customWidth="1"/>
    <col min="1576" max="1576" width="36.28515625" style="1" hidden="1" customWidth="1"/>
    <col min="1577" max="1577" width="76.5703125" style="1" hidden="1" customWidth="1"/>
    <col min="1578" max="1578" width="23.140625" style="1" hidden="1" customWidth="1"/>
    <col min="1579" max="1579" width="20.42578125" style="1" hidden="1" customWidth="1"/>
    <col min="1580" max="1580" width="21.5703125" style="1" hidden="1" customWidth="1"/>
    <col min="1581" max="1583" width="18" style="1" hidden="1" customWidth="1"/>
    <col min="1584" max="1584" width="16.5703125" style="1" hidden="1" customWidth="1"/>
    <col min="1585" max="1585" width="16.140625" style="1" hidden="1" customWidth="1"/>
    <col min="1586" max="1586" width="17.42578125" style="1" hidden="1" customWidth="1"/>
    <col min="1587" max="1587" width="15.42578125" style="1" hidden="1" customWidth="1"/>
    <col min="1588" max="1588" width="14.5703125" style="1" hidden="1" customWidth="1"/>
    <col min="1589" max="1589" width="15.42578125" style="1" hidden="1" customWidth="1"/>
    <col min="1590" max="1590" width="15.85546875" style="1" hidden="1" customWidth="1"/>
    <col min="1591" max="1591" width="13.7109375" style="1" hidden="1" customWidth="1"/>
    <col min="1592" max="1592" width="13.42578125" style="1" hidden="1" customWidth="1"/>
    <col min="1593" max="1593" width="22.7109375" style="1" hidden="1" customWidth="1"/>
    <col min="1594" max="1601" width="20.85546875" style="1" hidden="1" customWidth="1"/>
    <col min="1602" max="1829" width="0" style="1" hidden="1" customWidth="1"/>
    <col min="1830" max="1830" width="41.140625" style="1" hidden="1" customWidth="1"/>
    <col min="1831" max="1831" width="17.140625" style="1" hidden="1" customWidth="1"/>
    <col min="1832" max="1832" width="36.28515625" style="1" hidden="1" customWidth="1"/>
    <col min="1833" max="1833" width="76.5703125" style="1" hidden="1" customWidth="1"/>
    <col min="1834" max="1834" width="23.140625" style="1" hidden="1" customWidth="1"/>
    <col min="1835" max="1835" width="20.42578125" style="1" hidden="1" customWidth="1"/>
    <col min="1836" max="1836" width="21.5703125" style="1" hidden="1" customWidth="1"/>
    <col min="1837" max="1839" width="18" style="1" hidden="1" customWidth="1"/>
    <col min="1840" max="1840" width="16.5703125" style="1" hidden="1" customWidth="1"/>
    <col min="1841" max="1841" width="16.140625" style="1" hidden="1" customWidth="1"/>
    <col min="1842" max="1842" width="17.42578125" style="1" hidden="1" customWidth="1"/>
    <col min="1843" max="1843" width="15.42578125" style="1" hidden="1" customWidth="1"/>
    <col min="1844" max="1844" width="14.5703125" style="1" hidden="1" customWidth="1"/>
    <col min="1845" max="1845" width="15.42578125" style="1" hidden="1" customWidth="1"/>
    <col min="1846" max="1846" width="15.85546875" style="1" hidden="1" customWidth="1"/>
    <col min="1847" max="1847" width="13.7109375" style="1" hidden="1" customWidth="1"/>
    <col min="1848" max="1848" width="13.42578125" style="1" hidden="1" customWidth="1"/>
    <col min="1849" max="1849" width="22.7109375" style="1" hidden="1" customWidth="1"/>
    <col min="1850" max="1857" width="20.85546875" style="1" hidden="1" customWidth="1"/>
    <col min="1858" max="2085" width="0" style="1" hidden="1" customWidth="1"/>
    <col min="2086" max="2086" width="41.140625" style="1" hidden="1" customWidth="1"/>
    <col min="2087" max="2087" width="17.140625" style="1" hidden="1" customWidth="1"/>
    <col min="2088" max="2088" width="36.28515625" style="1" hidden="1" customWidth="1"/>
    <col min="2089" max="2089" width="76.5703125" style="1" hidden="1" customWidth="1"/>
    <col min="2090" max="2090" width="23.140625" style="1" hidden="1" customWidth="1"/>
    <col min="2091" max="2091" width="20.42578125" style="1" hidden="1" customWidth="1"/>
    <col min="2092" max="2092" width="21.5703125" style="1" hidden="1" customWidth="1"/>
    <col min="2093" max="2095" width="18" style="1" hidden="1" customWidth="1"/>
    <col min="2096" max="2096" width="16.5703125" style="1" hidden="1" customWidth="1"/>
    <col min="2097" max="2097" width="16.140625" style="1" hidden="1" customWidth="1"/>
    <col min="2098" max="2098" width="17.42578125" style="1" hidden="1" customWidth="1"/>
    <col min="2099" max="2099" width="15.42578125" style="1" hidden="1" customWidth="1"/>
    <col min="2100" max="2100" width="14.5703125" style="1" hidden="1" customWidth="1"/>
    <col min="2101" max="2101" width="15.42578125" style="1" hidden="1" customWidth="1"/>
    <col min="2102" max="2102" width="15.85546875" style="1" hidden="1" customWidth="1"/>
    <col min="2103" max="2103" width="13.7109375" style="1" hidden="1" customWidth="1"/>
    <col min="2104" max="2104" width="13.42578125" style="1" hidden="1" customWidth="1"/>
    <col min="2105" max="2105" width="22.7109375" style="1" hidden="1" customWidth="1"/>
    <col min="2106" max="2113" width="20.85546875" style="1" hidden="1" customWidth="1"/>
    <col min="2114" max="2341" width="0" style="1" hidden="1" customWidth="1"/>
    <col min="2342" max="2342" width="41.140625" style="1" hidden="1" customWidth="1"/>
    <col min="2343" max="2343" width="17.140625" style="1" hidden="1" customWidth="1"/>
    <col min="2344" max="2344" width="36.28515625" style="1" hidden="1" customWidth="1"/>
    <col min="2345" max="2345" width="76.5703125" style="1" hidden="1" customWidth="1"/>
    <col min="2346" max="2346" width="23.140625" style="1" hidden="1" customWidth="1"/>
    <col min="2347" max="2347" width="20.42578125" style="1" hidden="1" customWidth="1"/>
    <col min="2348" max="2348" width="21.5703125" style="1" hidden="1" customWidth="1"/>
    <col min="2349" max="2351" width="18" style="1" hidden="1" customWidth="1"/>
    <col min="2352" max="2352" width="16.5703125" style="1" hidden="1" customWidth="1"/>
    <col min="2353" max="2353" width="16.140625" style="1" hidden="1" customWidth="1"/>
    <col min="2354" max="2354" width="17.42578125" style="1" hidden="1" customWidth="1"/>
    <col min="2355" max="2355" width="15.42578125" style="1" hidden="1" customWidth="1"/>
    <col min="2356" max="2356" width="14.5703125" style="1" hidden="1" customWidth="1"/>
    <col min="2357" max="2357" width="15.42578125" style="1" hidden="1" customWidth="1"/>
    <col min="2358" max="2358" width="15.85546875" style="1" hidden="1" customWidth="1"/>
    <col min="2359" max="2359" width="13.7109375" style="1" hidden="1" customWidth="1"/>
    <col min="2360" max="2360" width="13.42578125" style="1" hidden="1" customWidth="1"/>
    <col min="2361" max="2361" width="22.7109375" style="1" hidden="1" customWidth="1"/>
    <col min="2362" max="2369" width="20.85546875" style="1" hidden="1" customWidth="1"/>
    <col min="2370" max="2597" width="0" style="1" hidden="1" customWidth="1"/>
    <col min="2598" max="2598" width="41.140625" style="1" hidden="1" customWidth="1"/>
    <col min="2599" max="2599" width="17.140625" style="1" hidden="1" customWidth="1"/>
    <col min="2600" max="2600" width="36.28515625" style="1" hidden="1" customWidth="1"/>
    <col min="2601" max="2601" width="76.5703125" style="1" hidden="1" customWidth="1"/>
    <col min="2602" max="2602" width="23.140625" style="1" hidden="1" customWidth="1"/>
    <col min="2603" max="2603" width="20.42578125" style="1" hidden="1" customWidth="1"/>
    <col min="2604" max="2604" width="21.5703125" style="1" hidden="1" customWidth="1"/>
    <col min="2605" max="2607" width="18" style="1" hidden="1" customWidth="1"/>
    <col min="2608" max="2608" width="16.5703125" style="1" hidden="1" customWidth="1"/>
    <col min="2609" max="2609" width="16.140625" style="1" hidden="1" customWidth="1"/>
    <col min="2610" max="2610" width="17.42578125" style="1" hidden="1" customWidth="1"/>
    <col min="2611" max="2611" width="15.42578125" style="1" hidden="1" customWidth="1"/>
    <col min="2612" max="2612" width="14.5703125" style="1" hidden="1" customWidth="1"/>
    <col min="2613" max="2613" width="15.42578125" style="1" hidden="1" customWidth="1"/>
    <col min="2614" max="2614" width="15.85546875" style="1" hidden="1" customWidth="1"/>
    <col min="2615" max="2615" width="13.7109375" style="1" hidden="1" customWidth="1"/>
    <col min="2616" max="2616" width="13.42578125" style="1" hidden="1" customWidth="1"/>
    <col min="2617" max="2617" width="22.7109375" style="1" hidden="1" customWidth="1"/>
    <col min="2618" max="2625" width="20.85546875" style="1" hidden="1" customWidth="1"/>
    <col min="2626" max="2853" width="0" style="1" hidden="1" customWidth="1"/>
    <col min="2854" max="2854" width="41.140625" style="1" hidden="1" customWidth="1"/>
    <col min="2855" max="2855" width="17.140625" style="1" hidden="1" customWidth="1"/>
    <col min="2856" max="2856" width="36.28515625" style="1" hidden="1" customWidth="1"/>
    <col min="2857" max="2857" width="76.5703125" style="1" hidden="1" customWidth="1"/>
    <col min="2858" max="2858" width="23.140625" style="1" hidden="1" customWidth="1"/>
    <col min="2859" max="2859" width="20.42578125" style="1" hidden="1" customWidth="1"/>
    <col min="2860" max="2860" width="21.5703125" style="1" hidden="1" customWidth="1"/>
    <col min="2861" max="2863" width="18" style="1" hidden="1" customWidth="1"/>
    <col min="2864" max="2864" width="16.5703125" style="1" hidden="1" customWidth="1"/>
    <col min="2865" max="2865" width="16.140625" style="1" hidden="1" customWidth="1"/>
    <col min="2866" max="2866" width="17.42578125" style="1" hidden="1" customWidth="1"/>
    <col min="2867" max="2867" width="15.42578125" style="1" hidden="1" customWidth="1"/>
    <col min="2868" max="2868" width="14.5703125" style="1" hidden="1" customWidth="1"/>
    <col min="2869" max="2869" width="15.42578125" style="1" hidden="1" customWidth="1"/>
    <col min="2870" max="2870" width="15.85546875" style="1" hidden="1" customWidth="1"/>
    <col min="2871" max="2871" width="13.7109375" style="1" hidden="1" customWidth="1"/>
    <col min="2872" max="2872" width="13.42578125" style="1" hidden="1" customWidth="1"/>
    <col min="2873" max="2873" width="22.7109375" style="1" hidden="1" customWidth="1"/>
    <col min="2874" max="2881" width="20.85546875" style="1" hidden="1" customWidth="1"/>
    <col min="2882" max="3109" width="0" style="1" hidden="1" customWidth="1"/>
    <col min="3110" max="3110" width="41.140625" style="1" hidden="1" customWidth="1"/>
    <col min="3111" max="3111" width="17.140625" style="1" hidden="1" customWidth="1"/>
    <col min="3112" max="3112" width="36.28515625" style="1" hidden="1" customWidth="1"/>
    <col min="3113" max="3113" width="76.5703125" style="1" hidden="1" customWidth="1"/>
    <col min="3114" max="3114" width="23.140625" style="1" hidden="1" customWidth="1"/>
    <col min="3115" max="3115" width="20.42578125" style="1" hidden="1" customWidth="1"/>
    <col min="3116" max="3116" width="21.5703125" style="1" hidden="1" customWidth="1"/>
    <col min="3117" max="3119" width="18" style="1" hidden="1" customWidth="1"/>
    <col min="3120" max="3120" width="16.5703125" style="1" hidden="1" customWidth="1"/>
    <col min="3121" max="3121" width="16.140625" style="1" hidden="1" customWidth="1"/>
    <col min="3122" max="3122" width="17.42578125" style="1" hidden="1" customWidth="1"/>
    <col min="3123" max="3123" width="15.42578125" style="1" hidden="1" customWidth="1"/>
    <col min="3124" max="3124" width="14.5703125" style="1" hidden="1" customWidth="1"/>
    <col min="3125" max="3125" width="15.42578125" style="1" hidden="1" customWidth="1"/>
    <col min="3126" max="3126" width="15.85546875" style="1" hidden="1" customWidth="1"/>
    <col min="3127" max="3127" width="13.7109375" style="1" hidden="1" customWidth="1"/>
    <col min="3128" max="3128" width="13.42578125" style="1" hidden="1" customWidth="1"/>
    <col min="3129" max="3129" width="22.7109375" style="1" hidden="1" customWidth="1"/>
    <col min="3130" max="3137" width="20.85546875" style="1" hidden="1" customWidth="1"/>
    <col min="3138" max="3365" width="0" style="1" hidden="1" customWidth="1"/>
    <col min="3366" max="3366" width="41.140625" style="1" hidden="1" customWidth="1"/>
    <col min="3367" max="3367" width="17.140625" style="1" hidden="1" customWidth="1"/>
    <col min="3368" max="3368" width="36.28515625" style="1" hidden="1" customWidth="1"/>
    <col min="3369" max="3369" width="76.5703125" style="1" hidden="1" customWidth="1"/>
    <col min="3370" max="3370" width="23.140625" style="1" hidden="1" customWidth="1"/>
    <col min="3371" max="3371" width="20.42578125" style="1" hidden="1" customWidth="1"/>
    <col min="3372" max="3372" width="21.5703125" style="1" hidden="1" customWidth="1"/>
    <col min="3373" max="3375" width="18" style="1" hidden="1" customWidth="1"/>
    <col min="3376" max="3376" width="16.5703125" style="1" hidden="1" customWidth="1"/>
    <col min="3377" max="3377" width="16.140625" style="1" hidden="1" customWidth="1"/>
    <col min="3378" max="3378" width="17.42578125" style="1" hidden="1" customWidth="1"/>
    <col min="3379" max="3379" width="15.42578125" style="1" hidden="1" customWidth="1"/>
    <col min="3380" max="3380" width="14.5703125" style="1" hidden="1" customWidth="1"/>
    <col min="3381" max="3381" width="15.42578125" style="1" hidden="1" customWidth="1"/>
    <col min="3382" max="3382" width="15.85546875" style="1" hidden="1" customWidth="1"/>
    <col min="3383" max="3383" width="13.7109375" style="1" hidden="1" customWidth="1"/>
    <col min="3384" max="3384" width="13.42578125" style="1" hidden="1" customWidth="1"/>
    <col min="3385" max="3385" width="22.7109375" style="1" hidden="1" customWidth="1"/>
    <col min="3386" max="3393" width="20.85546875" style="1" hidden="1" customWidth="1"/>
    <col min="3394" max="3621" width="0" style="1" hidden="1" customWidth="1"/>
    <col min="3622" max="3622" width="41.140625" style="1" hidden="1" customWidth="1"/>
    <col min="3623" max="3623" width="17.140625" style="1" hidden="1" customWidth="1"/>
    <col min="3624" max="3624" width="36.28515625" style="1" hidden="1" customWidth="1"/>
    <col min="3625" max="3625" width="76.5703125" style="1" hidden="1" customWidth="1"/>
    <col min="3626" max="3626" width="23.140625" style="1" hidden="1" customWidth="1"/>
    <col min="3627" max="3627" width="20.42578125" style="1" hidden="1" customWidth="1"/>
    <col min="3628" max="3628" width="21.5703125" style="1" hidden="1" customWidth="1"/>
    <col min="3629" max="3631" width="18" style="1" hidden="1" customWidth="1"/>
    <col min="3632" max="3632" width="16.5703125" style="1" hidden="1" customWidth="1"/>
    <col min="3633" max="3633" width="16.140625" style="1" hidden="1" customWidth="1"/>
    <col min="3634" max="3634" width="17.42578125" style="1" hidden="1" customWidth="1"/>
    <col min="3635" max="3635" width="15.42578125" style="1" hidden="1" customWidth="1"/>
    <col min="3636" max="3636" width="14.5703125" style="1" hidden="1" customWidth="1"/>
    <col min="3637" max="3637" width="15.42578125" style="1" hidden="1" customWidth="1"/>
    <col min="3638" max="3638" width="15.85546875" style="1" hidden="1" customWidth="1"/>
    <col min="3639" max="3639" width="13.7109375" style="1" hidden="1" customWidth="1"/>
    <col min="3640" max="3640" width="13.42578125" style="1" hidden="1" customWidth="1"/>
    <col min="3641" max="3641" width="22.7109375" style="1" hidden="1" customWidth="1"/>
    <col min="3642" max="3649" width="20.85546875" style="1" hidden="1" customWidth="1"/>
    <col min="3650" max="3877" width="0" style="1" hidden="1" customWidth="1"/>
    <col min="3878" max="3878" width="41.140625" style="1" hidden="1" customWidth="1"/>
    <col min="3879" max="3879" width="17.140625" style="1" hidden="1" customWidth="1"/>
    <col min="3880" max="3880" width="36.28515625" style="1" hidden="1" customWidth="1"/>
    <col min="3881" max="3881" width="76.5703125" style="1" hidden="1" customWidth="1"/>
    <col min="3882" max="3882" width="23.140625" style="1" hidden="1" customWidth="1"/>
    <col min="3883" max="3883" width="20.42578125" style="1" hidden="1" customWidth="1"/>
    <col min="3884" max="3884" width="21.5703125" style="1" hidden="1" customWidth="1"/>
    <col min="3885" max="3887" width="18" style="1" hidden="1" customWidth="1"/>
    <col min="3888" max="3888" width="16.5703125" style="1" hidden="1" customWidth="1"/>
    <col min="3889" max="3889" width="16.140625" style="1" hidden="1" customWidth="1"/>
    <col min="3890" max="3890" width="17.42578125" style="1" hidden="1" customWidth="1"/>
    <col min="3891" max="3891" width="15.42578125" style="1" hidden="1" customWidth="1"/>
    <col min="3892" max="3892" width="14.5703125" style="1" hidden="1" customWidth="1"/>
    <col min="3893" max="3893" width="15.42578125" style="1" hidden="1" customWidth="1"/>
    <col min="3894" max="3894" width="15.85546875" style="1" hidden="1" customWidth="1"/>
    <col min="3895" max="3895" width="13.7109375" style="1" hidden="1" customWidth="1"/>
    <col min="3896" max="3896" width="13.42578125" style="1" hidden="1" customWidth="1"/>
    <col min="3897" max="3897" width="22.7109375" style="1" hidden="1" customWidth="1"/>
    <col min="3898" max="3905" width="20.85546875" style="1" hidden="1" customWidth="1"/>
    <col min="3906" max="4133" width="0" style="1" hidden="1" customWidth="1"/>
    <col min="4134" max="4134" width="41.140625" style="1" hidden="1" customWidth="1"/>
    <col min="4135" max="4135" width="17.140625" style="1" hidden="1" customWidth="1"/>
    <col min="4136" max="4136" width="36.28515625" style="1" hidden="1" customWidth="1"/>
    <col min="4137" max="4137" width="76.5703125" style="1" hidden="1" customWidth="1"/>
    <col min="4138" max="4138" width="23.140625" style="1" hidden="1" customWidth="1"/>
    <col min="4139" max="4139" width="20.42578125" style="1" hidden="1" customWidth="1"/>
    <col min="4140" max="4140" width="21.5703125" style="1" hidden="1" customWidth="1"/>
    <col min="4141" max="4143" width="18" style="1" hidden="1" customWidth="1"/>
    <col min="4144" max="4144" width="16.5703125" style="1" hidden="1" customWidth="1"/>
    <col min="4145" max="4145" width="16.140625" style="1" hidden="1" customWidth="1"/>
    <col min="4146" max="4146" width="17.42578125" style="1" hidden="1" customWidth="1"/>
    <col min="4147" max="4147" width="15.42578125" style="1" hidden="1" customWidth="1"/>
    <col min="4148" max="4148" width="14.5703125" style="1" hidden="1" customWidth="1"/>
    <col min="4149" max="4149" width="15.42578125" style="1" hidden="1" customWidth="1"/>
    <col min="4150" max="4150" width="15.85546875" style="1" hidden="1" customWidth="1"/>
    <col min="4151" max="4151" width="13.7109375" style="1" hidden="1" customWidth="1"/>
    <col min="4152" max="4152" width="13.42578125" style="1" hidden="1" customWidth="1"/>
    <col min="4153" max="4153" width="22.7109375" style="1" hidden="1" customWidth="1"/>
    <col min="4154" max="4161" width="20.85546875" style="1" hidden="1" customWidth="1"/>
    <col min="4162" max="4389" width="0" style="1" hidden="1" customWidth="1"/>
    <col min="4390" max="4390" width="41.140625" style="1" hidden="1" customWidth="1"/>
    <col min="4391" max="4391" width="17.140625" style="1" hidden="1" customWidth="1"/>
    <col min="4392" max="4392" width="36.28515625" style="1" hidden="1" customWidth="1"/>
    <col min="4393" max="4393" width="76.5703125" style="1" hidden="1" customWidth="1"/>
    <col min="4394" max="4394" width="23.140625" style="1" hidden="1" customWidth="1"/>
    <col min="4395" max="4395" width="20.42578125" style="1" hidden="1" customWidth="1"/>
    <col min="4396" max="4396" width="21.5703125" style="1" hidden="1" customWidth="1"/>
    <col min="4397" max="4399" width="18" style="1" hidden="1" customWidth="1"/>
    <col min="4400" max="4400" width="16.5703125" style="1" hidden="1" customWidth="1"/>
    <col min="4401" max="4401" width="16.140625" style="1" hidden="1" customWidth="1"/>
    <col min="4402" max="4402" width="17.42578125" style="1" hidden="1" customWidth="1"/>
    <col min="4403" max="4403" width="15.42578125" style="1" hidden="1" customWidth="1"/>
    <col min="4404" max="4404" width="14.5703125" style="1" hidden="1" customWidth="1"/>
    <col min="4405" max="4405" width="15.42578125" style="1" hidden="1" customWidth="1"/>
    <col min="4406" max="4406" width="15.85546875" style="1" hidden="1" customWidth="1"/>
    <col min="4407" max="4407" width="13.7109375" style="1" hidden="1" customWidth="1"/>
    <col min="4408" max="4408" width="13.42578125" style="1" hidden="1" customWidth="1"/>
    <col min="4409" max="4409" width="22.7109375" style="1" hidden="1" customWidth="1"/>
    <col min="4410" max="4417" width="20.85546875" style="1" hidden="1" customWidth="1"/>
    <col min="4418" max="4645" width="0" style="1" hidden="1" customWidth="1"/>
    <col min="4646" max="4646" width="41.140625" style="1" hidden="1" customWidth="1"/>
    <col min="4647" max="4647" width="17.140625" style="1" hidden="1" customWidth="1"/>
    <col min="4648" max="4648" width="36.28515625" style="1" hidden="1" customWidth="1"/>
    <col min="4649" max="4649" width="76.5703125" style="1" hidden="1" customWidth="1"/>
    <col min="4650" max="4650" width="23.140625" style="1" hidden="1" customWidth="1"/>
    <col min="4651" max="4651" width="20.42578125" style="1" hidden="1" customWidth="1"/>
    <col min="4652" max="4652" width="21.5703125" style="1" hidden="1" customWidth="1"/>
    <col min="4653" max="4655" width="18" style="1" hidden="1" customWidth="1"/>
    <col min="4656" max="4656" width="16.5703125" style="1" hidden="1" customWidth="1"/>
    <col min="4657" max="4657" width="16.140625" style="1" hidden="1" customWidth="1"/>
    <col min="4658" max="4658" width="17.42578125" style="1" hidden="1" customWidth="1"/>
    <col min="4659" max="4659" width="15.42578125" style="1" hidden="1" customWidth="1"/>
    <col min="4660" max="4660" width="14.5703125" style="1" hidden="1" customWidth="1"/>
    <col min="4661" max="4661" width="15.42578125" style="1" hidden="1" customWidth="1"/>
    <col min="4662" max="4662" width="15.85546875" style="1" hidden="1" customWidth="1"/>
    <col min="4663" max="4663" width="13.7109375" style="1" hidden="1" customWidth="1"/>
    <col min="4664" max="4664" width="13.42578125" style="1" hidden="1" customWidth="1"/>
    <col min="4665" max="4665" width="22.7109375" style="1" hidden="1" customWidth="1"/>
    <col min="4666" max="4673" width="20.85546875" style="1" hidden="1" customWidth="1"/>
    <col min="4674" max="4901" width="0" style="1" hidden="1" customWidth="1"/>
    <col min="4902" max="4902" width="41.140625" style="1" hidden="1" customWidth="1"/>
    <col min="4903" max="4903" width="17.140625" style="1" hidden="1" customWidth="1"/>
    <col min="4904" max="4904" width="36.28515625" style="1" hidden="1" customWidth="1"/>
    <col min="4905" max="4905" width="76.5703125" style="1" hidden="1" customWidth="1"/>
    <col min="4906" max="4906" width="23.140625" style="1" hidden="1" customWidth="1"/>
    <col min="4907" max="4907" width="20.42578125" style="1" hidden="1" customWidth="1"/>
    <col min="4908" max="4908" width="21.5703125" style="1" hidden="1" customWidth="1"/>
    <col min="4909" max="4911" width="18" style="1" hidden="1" customWidth="1"/>
    <col min="4912" max="4912" width="16.5703125" style="1" hidden="1" customWidth="1"/>
    <col min="4913" max="4913" width="16.140625" style="1" hidden="1" customWidth="1"/>
    <col min="4914" max="4914" width="17.42578125" style="1" hidden="1" customWidth="1"/>
    <col min="4915" max="4915" width="15.42578125" style="1" hidden="1" customWidth="1"/>
    <col min="4916" max="4916" width="14.5703125" style="1" hidden="1" customWidth="1"/>
    <col min="4917" max="4917" width="15.42578125" style="1" hidden="1" customWidth="1"/>
    <col min="4918" max="4918" width="15.85546875" style="1" hidden="1" customWidth="1"/>
    <col min="4919" max="4919" width="13.7109375" style="1" hidden="1" customWidth="1"/>
    <col min="4920" max="4920" width="13.42578125" style="1" hidden="1" customWidth="1"/>
    <col min="4921" max="4921" width="22.7109375" style="1" hidden="1" customWidth="1"/>
    <col min="4922" max="4929" width="20.85546875" style="1" hidden="1" customWidth="1"/>
    <col min="4930" max="5157" width="0" style="1" hidden="1" customWidth="1"/>
    <col min="5158" max="5158" width="41.140625" style="1" hidden="1" customWidth="1"/>
    <col min="5159" max="5159" width="17.140625" style="1" hidden="1" customWidth="1"/>
    <col min="5160" max="5160" width="36.28515625" style="1" hidden="1" customWidth="1"/>
    <col min="5161" max="5161" width="76.5703125" style="1" hidden="1" customWidth="1"/>
    <col min="5162" max="5162" width="23.140625" style="1" hidden="1" customWidth="1"/>
    <col min="5163" max="5163" width="20.42578125" style="1" hidden="1" customWidth="1"/>
    <col min="5164" max="5164" width="21.5703125" style="1" hidden="1" customWidth="1"/>
    <col min="5165" max="5167" width="18" style="1" hidden="1" customWidth="1"/>
    <col min="5168" max="5168" width="16.5703125" style="1" hidden="1" customWidth="1"/>
    <col min="5169" max="5169" width="16.140625" style="1" hidden="1" customWidth="1"/>
    <col min="5170" max="5170" width="17.42578125" style="1" hidden="1" customWidth="1"/>
    <col min="5171" max="5171" width="15.42578125" style="1" hidden="1" customWidth="1"/>
    <col min="5172" max="5172" width="14.5703125" style="1" hidden="1" customWidth="1"/>
    <col min="5173" max="5173" width="15.42578125" style="1" hidden="1" customWidth="1"/>
    <col min="5174" max="5174" width="15.85546875" style="1" hidden="1" customWidth="1"/>
    <col min="5175" max="5175" width="13.7109375" style="1" hidden="1" customWidth="1"/>
    <col min="5176" max="5176" width="13.42578125" style="1" hidden="1" customWidth="1"/>
    <col min="5177" max="5177" width="22.7109375" style="1" hidden="1" customWidth="1"/>
    <col min="5178" max="5185" width="20.85546875" style="1" hidden="1" customWidth="1"/>
    <col min="5186" max="5413" width="0" style="1" hidden="1" customWidth="1"/>
    <col min="5414" max="5414" width="41.140625" style="1" hidden="1" customWidth="1"/>
    <col min="5415" max="5415" width="17.140625" style="1" hidden="1" customWidth="1"/>
    <col min="5416" max="5416" width="36.28515625" style="1" hidden="1" customWidth="1"/>
    <col min="5417" max="5417" width="76.5703125" style="1" hidden="1" customWidth="1"/>
    <col min="5418" max="5418" width="23.140625" style="1" hidden="1" customWidth="1"/>
    <col min="5419" max="5419" width="20.42578125" style="1" hidden="1" customWidth="1"/>
    <col min="5420" max="5420" width="21.5703125" style="1" hidden="1" customWidth="1"/>
    <col min="5421" max="5423" width="18" style="1" hidden="1" customWidth="1"/>
    <col min="5424" max="5424" width="16.5703125" style="1" hidden="1" customWidth="1"/>
    <col min="5425" max="5425" width="16.140625" style="1" hidden="1" customWidth="1"/>
    <col min="5426" max="5426" width="17.42578125" style="1" hidden="1" customWidth="1"/>
    <col min="5427" max="5427" width="15.42578125" style="1" hidden="1" customWidth="1"/>
    <col min="5428" max="5428" width="14.5703125" style="1" hidden="1" customWidth="1"/>
    <col min="5429" max="5429" width="15.42578125" style="1" hidden="1" customWidth="1"/>
    <col min="5430" max="5430" width="15.85546875" style="1" hidden="1" customWidth="1"/>
    <col min="5431" max="5431" width="13.7109375" style="1" hidden="1" customWidth="1"/>
    <col min="5432" max="5432" width="13.42578125" style="1" hidden="1" customWidth="1"/>
    <col min="5433" max="5433" width="22.7109375" style="1" hidden="1" customWidth="1"/>
    <col min="5434" max="5441" width="20.85546875" style="1" hidden="1" customWidth="1"/>
    <col min="5442" max="5669" width="0" style="1" hidden="1" customWidth="1"/>
    <col min="5670" max="5670" width="41.140625" style="1" hidden="1" customWidth="1"/>
    <col min="5671" max="5671" width="17.140625" style="1" hidden="1" customWidth="1"/>
    <col min="5672" max="5672" width="36.28515625" style="1" hidden="1" customWidth="1"/>
    <col min="5673" max="5673" width="76.5703125" style="1" hidden="1" customWidth="1"/>
    <col min="5674" max="5674" width="23.140625" style="1" hidden="1" customWidth="1"/>
    <col min="5675" max="5675" width="20.42578125" style="1" hidden="1" customWidth="1"/>
    <col min="5676" max="5676" width="21.5703125" style="1" hidden="1" customWidth="1"/>
    <col min="5677" max="5679" width="18" style="1" hidden="1" customWidth="1"/>
    <col min="5680" max="5680" width="16.5703125" style="1" hidden="1" customWidth="1"/>
    <col min="5681" max="5681" width="16.140625" style="1" hidden="1" customWidth="1"/>
    <col min="5682" max="5682" width="17.42578125" style="1" hidden="1" customWidth="1"/>
    <col min="5683" max="5683" width="15.42578125" style="1" hidden="1" customWidth="1"/>
    <col min="5684" max="5684" width="14.5703125" style="1" hidden="1" customWidth="1"/>
    <col min="5685" max="5685" width="15.42578125" style="1" hidden="1" customWidth="1"/>
    <col min="5686" max="5686" width="15.85546875" style="1" hidden="1" customWidth="1"/>
    <col min="5687" max="5687" width="13.7109375" style="1" hidden="1" customWidth="1"/>
    <col min="5688" max="5688" width="13.42578125" style="1" hidden="1" customWidth="1"/>
    <col min="5689" max="5689" width="22.7109375" style="1" hidden="1" customWidth="1"/>
    <col min="5690" max="5697" width="20.85546875" style="1" hidden="1" customWidth="1"/>
    <col min="5698" max="5925" width="0" style="1" hidden="1" customWidth="1"/>
    <col min="5926" max="5926" width="41.140625" style="1" hidden="1" customWidth="1"/>
    <col min="5927" max="5927" width="17.140625" style="1" hidden="1" customWidth="1"/>
    <col min="5928" max="5928" width="36.28515625" style="1" hidden="1" customWidth="1"/>
    <col min="5929" max="5929" width="76.5703125" style="1" hidden="1" customWidth="1"/>
    <col min="5930" max="5930" width="23.140625" style="1" hidden="1" customWidth="1"/>
    <col min="5931" max="5931" width="20.42578125" style="1" hidden="1" customWidth="1"/>
    <col min="5932" max="5932" width="21.5703125" style="1" hidden="1" customWidth="1"/>
    <col min="5933" max="5935" width="18" style="1" hidden="1" customWidth="1"/>
    <col min="5936" max="5936" width="16.5703125" style="1" hidden="1" customWidth="1"/>
    <col min="5937" max="5937" width="16.140625" style="1" hidden="1" customWidth="1"/>
    <col min="5938" max="5938" width="17.42578125" style="1" hidden="1" customWidth="1"/>
    <col min="5939" max="5939" width="15.42578125" style="1" hidden="1" customWidth="1"/>
    <col min="5940" max="5940" width="14.5703125" style="1" hidden="1" customWidth="1"/>
    <col min="5941" max="5941" width="15.42578125" style="1" hidden="1" customWidth="1"/>
    <col min="5942" max="5942" width="15.85546875" style="1" hidden="1" customWidth="1"/>
    <col min="5943" max="5943" width="13.7109375" style="1" hidden="1" customWidth="1"/>
    <col min="5944" max="5944" width="13.42578125" style="1" hidden="1" customWidth="1"/>
    <col min="5945" max="5945" width="22.7109375" style="1" hidden="1" customWidth="1"/>
    <col min="5946" max="5953" width="20.85546875" style="1" hidden="1" customWidth="1"/>
    <col min="5954" max="6181" width="0" style="1" hidden="1" customWidth="1"/>
    <col min="6182" max="6182" width="41.140625" style="1" hidden="1" customWidth="1"/>
    <col min="6183" max="6183" width="17.140625" style="1" hidden="1" customWidth="1"/>
    <col min="6184" max="6184" width="36.28515625" style="1" hidden="1" customWidth="1"/>
    <col min="6185" max="6185" width="76.5703125" style="1" hidden="1" customWidth="1"/>
    <col min="6186" max="6186" width="23.140625" style="1" hidden="1" customWidth="1"/>
    <col min="6187" max="6187" width="20.42578125" style="1" hidden="1" customWidth="1"/>
    <col min="6188" max="6188" width="21.5703125" style="1" hidden="1" customWidth="1"/>
    <col min="6189" max="6191" width="18" style="1" hidden="1" customWidth="1"/>
    <col min="6192" max="6192" width="16.5703125" style="1" hidden="1" customWidth="1"/>
    <col min="6193" max="6193" width="16.140625" style="1" hidden="1" customWidth="1"/>
    <col min="6194" max="6194" width="17.42578125" style="1" hidden="1" customWidth="1"/>
    <col min="6195" max="6195" width="15.42578125" style="1" hidden="1" customWidth="1"/>
    <col min="6196" max="6196" width="14.5703125" style="1" hidden="1" customWidth="1"/>
    <col min="6197" max="6197" width="15.42578125" style="1" hidden="1" customWidth="1"/>
    <col min="6198" max="6198" width="15.85546875" style="1" hidden="1" customWidth="1"/>
    <col min="6199" max="6199" width="13.7109375" style="1" hidden="1" customWidth="1"/>
    <col min="6200" max="6200" width="13.42578125" style="1" hidden="1" customWidth="1"/>
    <col min="6201" max="6201" width="22.7109375" style="1" hidden="1" customWidth="1"/>
    <col min="6202" max="6209" width="20.85546875" style="1" hidden="1" customWidth="1"/>
    <col min="6210" max="6437" width="0" style="1" hidden="1" customWidth="1"/>
    <col min="6438" max="6438" width="41.140625" style="1" hidden="1" customWidth="1"/>
    <col min="6439" max="6439" width="17.140625" style="1" hidden="1" customWidth="1"/>
    <col min="6440" max="6440" width="36.28515625" style="1" hidden="1" customWidth="1"/>
    <col min="6441" max="6441" width="76.5703125" style="1" hidden="1" customWidth="1"/>
    <col min="6442" max="6442" width="23.140625" style="1" hidden="1" customWidth="1"/>
    <col min="6443" max="6443" width="20.42578125" style="1" hidden="1" customWidth="1"/>
    <col min="6444" max="6444" width="21.5703125" style="1" hidden="1" customWidth="1"/>
    <col min="6445" max="6447" width="18" style="1" hidden="1" customWidth="1"/>
    <col min="6448" max="6448" width="16.5703125" style="1" hidden="1" customWidth="1"/>
    <col min="6449" max="6449" width="16.140625" style="1" hidden="1" customWidth="1"/>
    <col min="6450" max="6450" width="17.42578125" style="1" hidden="1" customWidth="1"/>
    <col min="6451" max="6451" width="15.42578125" style="1" hidden="1" customWidth="1"/>
    <col min="6452" max="6452" width="14.5703125" style="1" hidden="1" customWidth="1"/>
    <col min="6453" max="6453" width="15.42578125" style="1" hidden="1" customWidth="1"/>
    <col min="6454" max="6454" width="15.85546875" style="1" hidden="1" customWidth="1"/>
    <col min="6455" max="6455" width="13.7109375" style="1" hidden="1" customWidth="1"/>
    <col min="6456" max="6456" width="13.42578125" style="1" hidden="1" customWidth="1"/>
    <col min="6457" max="6457" width="22.7109375" style="1" hidden="1" customWidth="1"/>
    <col min="6458" max="6465" width="20.85546875" style="1" hidden="1" customWidth="1"/>
    <col min="6466" max="6693" width="0" style="1" hidden="1" customWidth="1"/>
    <col min="6694" max="6694" width="41.140625" style="1" hidden="1" customWidth="1"/>
    <col min="6695" max="6695" width="17.140625" style="1" hidden="1" customWidth="1"/>
    <col min="6696" max="6696" width="36.28515625" style="1" hidden="1" customWidth="1"/>
    <col min="6697" max="6697" width="76.5703125" style="1" hidden="1" customWidth="1"/>
    <col min="6698" max="6698" width="23.140625" style="1" hidden="1" customWidth="1"/>
    <col min="6699" max="6699" width="20.42578125" style="1" hidden="1" customWidth="1"/>
    <col min="6700" max="6700" width="21.5703125" style="1" hidden="1" customWidth="1"/>
    <col min="6701" max="6703" width="18" style="1" hidden="1" customWidth="1"/>
    <col min="6704" max="6704" width="16.5703125" style="1" hidden="1" customWidth="1"/>
    <col min="6705" max="6705" width="16.140625" style="1" hidden="1" customWidth="1"/>
    <col min="6706" max="6706" width="17.42578125" style="1" hidden="1" customWidth="1"/>
    <col min="6707" max="6707" width="15.42578125" style="1" hidden="1" customWidth="1"/>
    <col min="6708" max="6708" width="14.5703125" style="1" hidden="1" customWidth="1"/>
    <col min="6709" max="6709" width="15.42578125" style="1" hidden="1" customWidth="1"/>
    <col min="6710" max="6710" width="15.85546875" style="1" hidden="1" customWidth="1"/>
    <col min="6711" max="6711" width="13.7109375" style="1" hidden="1" customWidth="1"/>
    <col min="6712" max="6712" width="13.42578125" style="1" hidden="1" customWidth="1"/>
    <col min="6713" max="6713" width="22.7109375" style="1" hidden="1" customWidth="1"/>
    <col min="6714" max="6721" width="20.85546875" style="1" hidden="1" customWidth="1"/>
    <col min="6722" max="6949" width="0" style="1" hidden="1" customWidth="1"/>
    <col min="6950" max="6950" width="41.140625" style="1" hidden="1" customWidth="1"/>
    <col min="6951" max="6951" width="17.140625" style="1" hidden="1" customWidth="1"/>
    <col min="6952" max="6952" width="36.28515625" style="1" hidden="1" customWidth="1"/>
    <col min="6953" max="6953" width="76.5703125" style="1" hidden="1" customWidth="1"/>
    <col min="6954" max="6954" width="23.140625" style="1" hidden="1" customWidth="1"/>
    <col min="6955" max="6955" width="20.42578125" style="1" hidden="1" customWidth="1"/>
    <col min="6956" max="6956" width="21.5703125" style="1" hidden="1" customWidth="1"/>
    <col min="6957" max="6959" width="18" style="1" hidden="1" customWidth="1"/>
    <col min="6960" max="6960" width="16.5703125" style="1" hidden="1" customWidth="1"/>
    <col min="6961" max="6961" width="16.140625" style="1" hidden="1" customWidth="1"/>
    <col min="6962" max="6962" width="17.42578125" style="1" hidden="1" customWidth="1"/>
    <col min="6963" max="6963" width="15.42578125" style="1" hidden="1" customWidth="1"/>
    <col min="6964" max="6964" width="14.5703125" style="1" hidden="1" customWidth="1"/>
    <col min="6965" max="6965" width="15.42578125" style="1" hidden="1" customWidth="1"/>
    <col min="6966" max="6966" width="15.85546875" style="1" hidden="1" customWidth="1"/>
    <col min="6967" max="6967" width="13.7109375" style="1" hidden="1" customWidth="1"/>
    <col min="6968" max="6968" width="13.42578125" style="1" hidden="1" customWidth="1"/>
    <col min="6969" max="6969" width="22.7109375" style="1" hidden="1" customWidth="1"/>
    <col min="6970" max="6977" width="20.85546875" style="1" hidden="1" customWidth="1"/>
    <col min="6978" max="7205" width="0" style="1" hidden="1" customWidth="1"/>
    <col min="7206" max="7206" width="41.140625" style="1" hidden="1" customWidth="1"/>
    <col min="7207" max="7207" width="17.140625" style="1" hidden="1" customWidth="1"/>
    <col min="7208" max="7208" width="36.28515625" style="1" hidden="1" customWidth="1"/>
    <col min="7209" max="7209" width="76.5703125" style="1" hidden="1" customWidth="1"/>
    <col min="7210" max="7210" width="23.140625" style="1" hidden="1" customWidth="1"/>
    <col min="7211" max="7211" width="20.42578125" style="1" hidden="1" customWidth="1"/>
    <col min="7212" max="7212" width="21.5703125" style="1" hidden="1" customWidth="1"/>
    <col min="7213" max="7215" width="18" style="1" hidden="1" customWidth="1"/>
    <col min="7216" max="7216" width="16.5703125" style="1" hidden="1" customWidth="1"/>
    <col min="7217" max="7217" width="16.140625" style="1" hidden="1" customWidth="1"/>
    <col min="7218" max="7218" width="17.42578125" style="1" hidden="1" customWidth="1"/>
    <col min="7219" max="7219" width="15.42578125" style="1" hidden="1" customWidth="1"/>
    <col min="7220" max="7220" width="14.5703125" style="1" hidden="1" customWidth="1"/>
    <col min="7221" max="7221" width="15.42578125" style="1" hidden="1" customWidth="1"/>
    <col min="7222" max="7222" width="15.85546875" style="1" hidden="1" customWidth="1"/>
    <col min="7223" max="7223" width="13.7109375" style="1" hidden="1" customWidth="1"/>
    <col min="7224" max="7224" width="13.42578125" style="1" hidden="1" customWidth="1"/>
    <col min="7225" max="7225" width="22.7109375" style="1" hidden="1" customWidth="1"/>
    <col min="7226" max="7233" width="20.85546875" style="1" hidden="1" customWidth="1"/>
    <col min="7234" max="7461" width="0" style="1" hidden="1" customWidth="1"/>
    <col min="7462" max="7462" width="41.140625" style="1" hidden="1" customWidth="1"/>
    <col min="7463" max="7463" width="17.140625" style="1" hidden="1" customWidth="1"/>
    <col min="7464" max="7464" width="36.28515625" style="1" hidden="1" customWidth="1"/>
    <col min="7465" max="7465" width="76.5703125" style="1" hidden="1" customWidth="1"/>
    <col min="7466" max="7466" width="23.140625" style="1" hidden="1" customWidth="1"/>
    <col min="7467" max="7467" width="20.42578125" style="1" hidden="1" customWidth="1"/>
    <col min="7468" max="7468" width="21.5703125" style="1" hidden="1" customWidth="1"/>
    <col min="7469" max="7471" width="18" style="1" hidden="1" customWidth="1"/>
    <col min="7472" max="7472" width="16.5703125" style="1" hidden="1" customWidth="1"/>
    <col min="7473" max="7473" width="16.140625" style="1" hidden="1" customWidth="1"/>
    <col min="7474" max="7474" width="17.42578125" style="1" hidden="1" customWidth="1"/>
    <col min="7475" max="7475" width="15.42578125" style="1" hidden="1" customWidth="1"/>
    <col min="7476" max="7476" width="14.5703125" style="1" hidden="1" customWidth="1"/>
    <col min="7477" max="7477" width="15.42578125" style="1" hidden="1" customWidth="1"/>
    <col min="7478" max="7478" width="15.85546875" style="1" hidden="1" customWidth="1"/>
    <col min="7479" max="7479" width="13.7109375" style="1" hidden="1" customWidth="1"/>
    <col min="7480" max="7480" width="13.42578125" style="1" hidden="1" customWidth="1"/>
    <col min="7481" max="7481" width="22.7109375" style="1" hidden="1" customWidth="1"/>
    <col min="7482" max="7489" width="20.85546875" style="1" hidden="1" customWidth="1"/>
    <col min="7490" max="7717" width="0" style="1" hidden="1" customWidth="1"/>
    <col min="7718" max="7718" width="41.140625" style="1" hidden="1" customWidth="1"/>
    <col min="7719" max="7719" width="17.140625" style="1" hidden="1" customWidth="1"/>
    <col min="7720" max="7720" width="36.28515625" style="1" hidden="1" customWidth="1"/>
    <col min="7721" max="7721" width="76.5703125" style="1" hidden="1" customWidth="1"/>
    <col min="7722" max="7722" width="23.140625" style="1" hidden="1" customWidth="1"/>
    <col min="7723" max="7723" width="20.42578125" style="1" hidden="1" customWidth="1"/>
    <col min="7724" max="7724" width="21.5703125" style="1" hidden="1" customWidth="1"/>
    <col min="7725" max="7727" width="18" style="1" hidden="1" customWidth="1"/>
    <col min="7728" max="7728" width="16.5703125" style="1" hidden="1" customWidth="1"/>
    <col min="7729" max="7729" width="16.140625" style="1" hidden="1" customWidth="1"/>
    <col min="7730" max="7730" width="17.42578125" style="1" hidden="1" customWidth="1"/>
    <col min="7731" max="7731" width="15.42578125" style="1" hidden="1" customWidth="1"/>
    <col min="7732" max="7732" width="14.5703125" style="1" hidden="1" customWidth="1"/>
    <col min="7733" max="7733" width="15.42578125" style="1" hidden="1" customWidth="1"/>
    <col min="7734" max="7734" width="15.85546875" style="1" hidden="1" customWidth="1"/>
    <col min="7735" max="7735" width="13.7109375" style="1" hidden="1" customWidth="1"/>
    <col min="7736" max="7736" width="13.42578125" style="1" hidden="1" customWidth="1"/>
    <col min="7737" max="7737" width="22.7109375" style="1" hidden="1" customWidth="1"/>
    <col min="7738" max="7745" width="20.85546875" style="1" hidden="1" customWidth="1"/>
    <col min="7746" max="7973" width="0" style="1" hidden="1" customWidth="1"/>
    <col min="7974" max="7974" width="41.140625" style="1" hidden="1" customWidth="1"/>
    <col min="7975" max="7975" width="17.140625" style="1" hidden="1" customWidth="1"/>
    <col min="7976" max="7976" width="36.28515625" style="1" hidden="1" customWidth="1"/>
    <col min="7977" max="7977" width="76.5703125" style="1" hidden="1" customWidth="1"/>
    <col min="7978" max="7978" width="23.140625" style="1" hidden="1" customWidth="1"/>
    <col min="7979" max="7979" width="20.42578125" style="1" hidden="1" customWidth="1"/>
    <col min="7980" max="7980" width="21.5703125" style="1" hidden="1" customWidth="1"/>
    <col min="7981" max="7983" width="18" style="1" hidden="1" customWidth="1"/>
    <col min="7984" max="7984" width="16.5703125" style="1" hidden="1" customWidth="1"/>
    <col min="7985" max="7985" width="16.140625" style="1" hidden="1" customWidth="1"/>
    <col min="7986" max="7986" width="17.42578125" style="1" hidden="1" customWidth="1"/>
    <col min="7987" max="7987" width="15.42578125" style="1" hidden="1" customWidth="1"/>
    <col min="7988" max="7988" width="14.5703125" style="1" hidden="1" customWidth="1"/>
    <col min="7989" max="7989" width="15.42578125" style="1" hidden="1" customWidth="1"/>
    <col min="7990" max="7990" width="15.85546875" style="1" hidden="1" customWidth="1"/>
    <col min="7991" max="7991" width="13.7109375" style="1" hidden="1" customWidth="1"/>
    <col min="7992" max="7992" width="13.42578125" style="1" hidden="1" customWidth="1"/>
    <col min="7993" max="7993" width="22.7109375" style="1" hidden="1" customWidth="1"/>
    <col min="7994" max="8001" width="20.85546875" style="1" hidden="1" customWidth="1"/>
    <col min="8002" max="8229" width="0" style="1" hidden="1" customWidth="1"/>
    <col min="8230" max="8230" width="41.140625" style="1" hidden="1" customWidth="1"/>
    <col min="8231" max="8231" width="17.140625" style="1" hidden="1" customWidth="1"/>
    <col min="8232" max="8232" width="36.28515625" style="1" hidden="1" customWidth="1"/>
    <col min="8233" max="8233" width="76.5703125" style="1" hidden="1" customWidth="1"/>
    <col min="8234" max="8234" width="23.140625" style="1" hidden="1" customWidth="1"/>
    <col min="8235" max="8235" width="20.42578125" style="1" hidden="1" customWidth="1"/>
    <col min="8236" max="8236" width="21.5703125" style="1" hidden="1" customWidth="1"/>
    <col min="8237" max="8239" width="18" style="1" hidden="1" customWidth="1"/>
    <col min="8240" max="8240" width="16.5703125" style="1" hidden="1" customWidth="1"/>
    <col min="8241" max="8241" width="16.140625" style="1" hidden="1" customWidth="1"/>
    <col min="8242" max="8242" width="17.42578125" style="1" hidden="1" customWidth="1"/>
    <col min="8243" max="8243" width="15.42578125" style="1" hidden="1" customWidth="1"/>
    <col min="8244" max="8244" width="14.5703125" style="1" hidden="1" customWidth="1"/>
    <col min="8245" max="8245" width="15.42578125" style="1" hidden="1" customWidth="1"/>
    <col min="8246" max="8246" width="15.85546875" style="1" hidden="1" customWidth="1"/>
    <col min="8247" max="8247" width="13.7109375" style="1" hidden="1" customWidth="1"/>
    <col min="8248" max="8248" width="13.42578125" style="1" hidden="1" customWidth="1"/>
    <col min="8249" max="8249" width="22.7109375" style="1" hidden="1" customWidth="1"/>
    <col min="8250" max="8257" width="20.85546875" style="1" hidden="1" customWidth="1"/>
    <col min="8258" max="8485" width="0" style="1" hidden="1" customWidth="1"/>
    <col min="8486" max="8486" width="41.140625" style="1" hidden="1" customWidth="1"/>
    <col min="8487" max="8487" width="17.140625" style="1" hidden="1" customWidth="1"/>
    <col min="8488" max="8488" width="36.28515625" style="1" hidden="1" customWidth="1"/>
    <col min="8489" max="8489" width="76.5703125" style="1" hidden="1" customWidth="1"/>
    <col min="8490" max="8490" width="23.140625" style="1" hidden="1" customWidth="1"/>
    <col min="8491" max="8491" width="20.42578125" style="1" hidden="1" customWidth="1"/>
    <col min="8492" max="8492" width="21.5703125" style="1" hidden="1" customWidth="1"/>
    <col min="8493" max="8495" width="18" style="1" hidden="1" customWidth="1"/>
    <col min="8496" max="8496" width="16.5703125" style="1" hidden="1" customWidth="1"/>
    <col min="8497" max="8497" width="16.140625" style="1" hidden="1" customWidth="1"/>
    <col min="8498" max="8498" width="17.42578125" style="1" hidden="1" customWidth="1"/>
    <col min="8499" max="8499" width="15.42578125" style="1" hidden="1" customWidth="1"/>
    <col min="8500" max="8500" width="14.5703125" style="1" hidden="1" customWidth="1"/>
    <col min="8501" max="8501" width="15.42578125" style="1" hidden="1" customWidth="1"/>
    <col min="8502" max="8502" width="15.85546875" style="1" hidden="1" customWidth="1"/>
    <col min="8503" max="8503" width="13.7109375" style="1" hidden="1" customWidth="1"/>
    <col min="8504" max="8504" width="13.42578125" style="1" hidden="1" customWidth="1"/>
    <col min="8505" max="8505" width="22.7109375" style="1" hidden="1" customWidth="1"/>
    <col min="8506" max="8513" width="20.85546875" style="1" hidden="1" customWidth="1"/>
    <col min="8514" max="8741" width="0" style="1" hidden="1" customWidth="1"/>
    <col min="8742" max="8742" width="41.140625" style="1" hidden="1" customWidth="1"/>
    <col min="8743" max="8743" width="17.140625" style="1" hidden="1" customWidth="1"/>
    <col min="8744" max="8744" width="36.28515625" style="1" hidden="1" customWidth="1"/>
    <col min="8745" max="8745" width="76.5703125" style="1" hidden="1" customWidth="1"/>
    <col min="8746" max="8746" width="23.140625" style="1" hidden="1" customWidth="1"/>
    <col min="8747" max="8747" width="20.42578125" style="1" hidden="1" customWidth="1"/>
    <col min="8748" max="8748" width="21.5703125" style="1" hidden="1" customWidth="1"/>
    <col min="8749" max="8751" width="18" style="1" hidden="1" customWidth="1"/>
    <col min="8752" max="8752" width="16.5703125" style="1" hidden="1" customWidth="1"/>
    <col min="8753" max="8753" width="16.140625" style="1" hidden="1" customWidth="1"/>
    <col min="8754" max="8754" width="17.42578125" style="1" hidden="1" customWidth="1"/>
    <col min="8755" max="8755" width="15.42578125" style="1" hidden="1" customWidth="1"/>
    <col min="8756" max="8756" width="14.5703125" style="1" hidden="1" customWidth="1"/>
    <col min="8757" max="8757" width="15.42578125" style="1" hidden="1" customWidth="1"/>
    <col min="8758" max="8758" width="15.85546875" style="1" hidden="1" customWidth="1"/>
    <col min="8759" max="8759" width="13.7109375" style="1" hidden="1" customWidth="1"/>
    <col min="8760" max="8760" width="13.42578125" style="1" hidden="1" customWidth="1"/>
    <col min="8761" max="8761" width="22.7109375" style="1" hidden="1" customWidth="1"/>
    <col min="8762" max="8769" width="20.85546875" style="1" hidden="1" customWidth="1"/>
    <col min="8770" max="8997" width="0" style="1" hidden="1" customWidth="1"/>
    <col min="8998" max="8998" width="41.140625" style="1" hidden="1" customWidth="1"/>
    <col min="8999" max="8999" width="17.140625" style="1" hidden="1" customWidth="1"/>
    <col min="9000" max="9000" width="36.28515625" style="1" hidden="1" customWidth="1"/>
    <col min="9001" max="9001" width="76.5703125" style="1" hidden="1" customWidth="1"/>
    <col min="9002" max="9002" width="23.140625" style="1" hidden="1" customWidth="1"/>
    <col min="9003" max="9003" width="20.42578125" style="1" hidden="1" customWidth="1"/>
    <col min="9004" max="9004" width="21.5703125" style="1" hidden="1" customWidth="1"/>
    <col min="9005" max="9007" width="18" style="1" hidden="1" customWidth="1"/>
    <col min="9008" max="9008" width="16.5703125" style="1" hidden="1" customWidth="1"/>
    <col min="9009" max="9009" width="16.140625" style="1" hidden="1" customWidth="1"/>
    <col min="9010" max="9010" width="17.42578125" style="1" hidden="1" customWidth="1"/>
    <col min="9011" max="9011" width="15.42578125" style="1" hidden="1" customWidth="1"/>
    <col min="9012" max="9012" width="14.5703125" style="1" hidden="1" customWidth="1"/>
    <col min="9013" max="9013" width="15.42578125" style="1" hidden="1" customWidth="1"/>
    <col min="9014" max="9014" width="15.85546875" style="1" hidden="1" customWidth="1"/>
    <col min="9015" max="9015" width="13.7109375" style="1" hidden="1" customWidth="1"/>
    <col min="9016" max="9016" width="13.42578125" style="1" hidden="1" customWidth="1"/>
    <col min="9017" max="9017" width="22.7109375" style="1" hidden="1" customWidth="1"/>
    <col min="9018" max="9025" width="20.85546875" style="1" hidden="1" customWidth="1"/>
    <col min="9026" max="9253" width="0" style="1" hidden="1" customWidth="1"/>
    <col min="9254" max="9254" width="41.140625" style="1" hidden="1" customWidth="1"/>
    <col min="9255" max="9255" width="17.140625" style="1" hidden="1" customWidth="1"/>
    <col min="9256" max="9256" width="36.28515625" style="1" hidden="1" customWidth="1"/>
    <col min="9257" max="9257" width="76.5703125" style="1" hidden="1" customWidth="1"/>
    <col min="9258" max="9258" width="23.140625" style="1" hidden="1" customWidth="1"/>
    <col min="9259" max="9259" width="20.42578125" style="1" hidden="1" customWidth="1"/>
    <col min="9260" max="9260" width="21.5703125" style="1" hidden="1" customWidth="1"/>
    <col min="9261" max="9263" width="18" style="1" hidden="1" customWidth="1"/>
    <col min="9264" max="9264" width="16.5703125" style="1" hidden="1" customWidth="1"/>
    <col min="9265" max="9265" width="16.140625" style="1" hidden="1" customWidth="1"/>
    <col min="9266" max="9266" width="17.42578125" style="1" hidden="1" customWidth="1"/>
    <col min="9267" max="9267" width="15.42578125" style="1" hidden="1" customWidth="1"/>
    <col min="9268" max="9268" width="14.5703125" style="1" hidden="1" customWidth="1"/>
    <col min="9269" max="9269" width="15.42578125" style="1" hidden="1" customWidth="1"/>
    <col min="9270" max="9270" width="15.85546875" style="1" hidden="1" customWidth="1"/>
    <col min="9271" max="9271" width="13.7109375" style="1" hidden="1" customWidth="1"/>
    <col min="9272" max="9272" width="13.42578125" style="1" hidden="1" customWidth="1"/>
    <col min="9273" max="9273" width="22.7109375" style="1" hidden="1" customWidth="1"/>
    <col min="9274" max="9281" width="20.85546875" style="1" hidden="1" customWidth="1"/>
    <col min="9282" max="9509" width="0" style="1" hidden="1" customWidth="1"/>
    <col min="9510" max="9510" width="41.140625" style="1" hidden="1" customWidth="1"/>
    <col min="9511" max="9511" width="17.140625" style="1" hidden="1" customWidth="1"/>
    <col min="9512" max="9512" width="36.28515625" style="1" hidden="1" customWidth="1"/>
    <col min="9513" max="9513" width="76.5703125" style="1" hidden="1" customWidth="1"/>
    <col min="9514" max="9514" width="23.140625" style="1" hidden="1" customWidth="1"/>
    <col min="9515" max="9515" width="20.42578125" style="1" hidden="1" customWidth="1"/>
    <col min="9516" max="9516" width="21.5703125" style="1" hidden="1" customWidth="1"/>
    <col min="9517" max="9519" width="18" style="1" hidden="1" customWidth="1"/>
    <col min="9520" max="9520" width="16.5703125" style="1" hidden="1" customWidth="1"/>
    <col min="9521" max="9521" width="16.140625" style="1" hidden="1" customWidth="1"/>
    <col min="9522" max="9522" width="17.42578125" style="1" hidden="1" customWidth="1"/>
    <col min="9523" max="9523" width="15.42578125" style="1" hidden="1" customWidth="1"/>
    <col min="9524" max="9524" width="14.5703125" style="1" hidden="1" customWidth="1"/>
    <col min="9525" max="9525" width="15.42578125" style="1" hidden="1" customWidth="1"/>
    <col min="9526" max="9526" width="15.85546875" style="1" hidden="1" customWidth="1"/>
    <col min="9527" max="9527" width="13.7109375" style="1" hidden="1" customWidth="1"/>
    <col min="9528" max="9528" width="13.42578125" style="1" hidden="1" customWidth="1"/>
    <col min="9529" max="9529" width="22.7109375" style="1" hidden="1" customWidth="1"/>
    <col min="9530" max="9537" width="20.85546875" style="1" hidden="1" customWidth="1"/>
    <col min="9538" max="9765" width="0" style="1" hidden="1" customWidth="1"/>
    <col min="9766" max="9766" width="41.140625" style="1" hidden="1" customWidth="1"/>
    <col min="9767" max="9767" width="17.140625" style="1" hidden="1" customWidth="1"/>
    <col min="9768" max="9768" width="36.28515625" style="1" hidden="1" customWidth="1"/>
    <col min="9769" max="9769" width="76.5703125" style="1" hidden="1" customWidth="1"/>
    <col min="9770" max="9770" width="23.140625" style="1" hidden="1" customWidth="1"/>
    <col min="9771" max="9771" width="20.42578125" style="1" hidden="1" customWidth="1"/>
    <col min="9772" max="9772" width="21.5703125" style="1" hidden="1" customWidth="1"/>
    <col min="9773" max="9775" width="18" style="1" hidden="1" customWidth="1"/>
    <col min="9776" max="9776" width="16.5703125" style="1" hidden="1" customWidth="1"/>
    <col min="9777" max="9777" width="16.140625" style="1" hidden="1" customWidth="1"/>
    <col min="9778" max="9778" width="17.42578125" style="1" hidden="1" customWidth="1"/>
    <col min="9779" max="9779" width="15.42578125" style="1" hidden="1" customWidth="1"/>
    <col min="9780" max="9780" width="14.5703125" style="1" hidden="1" customWidth="1"/>
    <col min="9781" max="9781" width="15.42578125" style="1" hidden="1" customWidth="1"/>
    <col min="9782" max="9782" width="15.85546875" style="1" hidden="1" customWidth="1"/>
    <col min="9783" max="9783" width="13.7109375" style="1" hidden="1" customWidth="1"/>
    <col min="9784" max="9784" width="13.42578125" style="1" hidden="1" customWidth="1"/>
    <col min="9785" max="9785" width="22.7109375" style="1" hidden="1" customWidth="1"/>
    <col min="9786" max="9793" width="20.85546875" style="1" hidden="1" customWidth="1"/>
    <col min="9794" max="10021" width="0" style="1" hidden="1" customWidth="1"/>
    <col min="10022" max="10022" width="41.140625" style="1" hidden="1" customWidth="1"/>
    <col min="10023" max="10023" width="17.140625" style="1" hidden="1" customWidth="1"/>
    <col min="10024" max="10024" width="36.28515625" style="1" hidden="1" customWidth="1"/>
    <col min="10025" max="10025" width="76.5703125" style="1" hidden="1" customWidth="1"/>
    <col min="10026" max="10026" width="23.140625" style="1" hidden="1" customWidth="1"/>
    <col min="10027" max="10027" width="20.42578125" style="1" hidden="1" customWidth="1"/>
    <col min="10028" max="10028" width="21.5703125" style="1" hidden="1" customWidth="1"/>
    <col min="10029" max="10031" width="18" style="1" hidden="1" customWidth="1"/>
    <col min="10032" max="10032" width="16.5703125" style="1" hidden="1" customWidth="1"/>
    <col min="10033" max="10033" width="16.140625" style="1" hidden="1" customWidth="1"/>
    <col min="10034" max="10034" width="17.42578125" style="1" hidden="1" customWidth="1"/>
    <col min="10035" max="10035" width="15.42578125" style="1" hidden="1" customWidth="1"/>
    <col min="10036" max="10036" width="14.5703125" style="1" hidden="1" customWidth="1"/>
    <col min="10037" max="10037" width="15.42578125" style="1" hidden="1" customWidth="1"/>
    <col min="10038" max="10038" width="15.85546875" style="1" hidden="1" customWidth="1"/>
    <col min="10039" max="10039" width="13.7109375" style="1" hidden="1" customWidth="1"/>
    <col min="10040" max="10040" width="13.42578125" style="1" hidden="1" customWidth="1"/>
    <col min="10041" max="10041" width="22.7109375" style="1" hidden="1" customWidth="1"/>
    <col min="10042" max="10049" width="20.85546875" style="1" hidden="1" customWidth="1"/>
    <col min="10050" max="10277" width="0" style="1" hidden="1" customWidth="1"/>
    <col min="10278" max="10278" width="41.140625" style="1" hidden="1" customWidth="1"/>
    <col min="10279" max="10279" width="17.140625" style="1" hidden="1" customWidth="1"/>
    <col min="10280" max="10280" width="36.28515625" style="1" hidden="1" customWidth="1"/>
    <col min="10281" max="10281" width="76.5703125" style="1" hidden="1" customWidth="1"/>
    <col min="10282" max="10282" width="23.140625" style="1" hidden="1" customWidth="1"/>
    <col min="10283" max="10283" width="20.42578125" style="1" hidden="1" customWidth="1"/>
    <col min="10284" max="10284" width="21.5703125" style="1" hidden="1" customWidth="1"/>
    <col min="10285" max="10287" width="18" style="1" hidden="1" customWidth="1"/>
    <col min="10288" max="10288" width="16.5703125" style="1" hidden="1" customWidth="1"/>
    <col min="10289" max="10289" width="16.140625" style="1" hidden="1" customWidth="1"/>
    <col min="10290" max="10290" width="17.42578125" style="1" hidden="1" customWidth="1"/>
    <col min="10291" max="10291" width="15.42578125" style="1" hidden="1" customWidth="1"/>
    <col min="10292" max="10292" width="14.5703125" style="1" hidden="1" customWidth="1"/>
    <col min="10293" max="10293" width="15.42578125" style="1" hidden="1" customWidth="1"/>
    <col min="10294" max="10294" width="15.85546875" style="1" hidden="1" customWidth="1"/>
    <col min="10295" max="10295" width="13.7109375" style="1" hidden="1" customWidth="1"/>
    <col min="10296" max="10296" width="13.42578125" style="1" hidden="1" customWidth="1"/>
    <col min="10297" max="10297" width="22.7109375" style="1" hidden="1" customWidth="1"/>
    <col min="10298" max="10305" width="20.85546875" style="1" hidden="1" customWidth="1"/>
    <col min="10306" max="10533" width="0" style="1" hidden="1" customWidth="1"/>
    <col min="10534" max="10534" width="41.140625" style="1" hidden="1" customWidth="1"/>
    <col min="10535" max="10535" width="17.140625" style="1" hidden="1" customWidth="1"/>
    <col min="10536" max="10536" width="36.28515625" style="1" hidden="1" customWidth="1"/>
    <col min="10537" max="10537" width="76.5703125" style="1" hidden="1" customWidth="1"/>
    <col min="10538" max="10538" width="23.140625" style="1" hidden="1" customWidth="1"/>
    <col min="10539" max="10539" width="20.42578125" style="1" hidden="1" customWidth="1"/>
    <col min="10540" max="10540" width="21.5703125" style="1" hidden="1" customWidth="1"/>
    <col min="10541" max="10543" width="18" style="1" hidden="1" customWidth="1"/>
    <col min="10544" max="10544" width="16.5703125" style="1" hidden="1" customWidth="1"/>
    <col min="10545" max="10545" width="16.140625" style="1" hidden="1" customWidth="1"/>
    <col min="10546" max="10546" width="17.42578125" style="1" hidden="1" customWidth="1"/>
    <col min="10547" max="10547" width="15.42578125" style="1" hidden="1" customWidth="1"/>
    <col min="10548" max="10548" width="14.5703125" style="1" hidden="1" customWidth="1"/>
    <col min="10549" max="10549" width="15.42578125" style="1" hidden="1" customWidth="1"/>
    <col min="10550" max="10550" width="15.85546875" style="1" hidden="1" customWidth="1"/>
    <col min="10551" max="10551" width="13.7109375" style="1" hidden="1" customWidth="1"/>
    <col min="10552" max="10552" width="13.42578125" style="1" hidden="1" customWidth="1"/>
    <col min="10553" max="10553" width="22.7109375" style="1" hidden="1" customWidth="1"/>
    <col min="10554" max="10561" width="20.85546875" style="1" hidden="1" customWidth="1"/>
    <col min="10562" max="10789" width="0" style="1" hidden="1" customWidth="1"/>
    <col min="10790" max="10790" width="41.140625" style="1" hidden="1" customWidth="1"/>
    <col min="10791" max="10791" width="17.140625" style="1" hidden="1" customWidth="1"/>
    <col min="10792" max="10792" width="36.28515625" style="1" hidden="1" customWidth="1"/>
    <col min="10793" max="10793" width="76.5703125" style="1" hidden="1" customWidth="1"/>
    <col min="10794" max="10794" width="23.140625" style="1" hidden="1" customWidth="1"/>
    <col min="10795" max="10795" width="20.42578125" style="1" hidden="1" customWidth="1"/>
    <col min="10796" max="10796" width="21.5703125" style="1" hidden="1" customWidth="1"/>
    <col min="10797" max="10799" width="18" style="1" hidden="1" customWidth="1"/>
    <col min="10800" max="10800" width="16.5703125" style="1" hidden="1" customWidth="1"/>
    <col min="10801" max="10801" width="16.140625" style="1" hidden="1" customWidth="1"/>
    <col min="10802" max="10802" width="17.42578125" style="1" hidden="1" customWidth="1"/>
    <col min="10803" max="10803" width="15.42578125" style="1" hidden="1" customWidth="1"/>
    <col min="10804" max="10804" width="14.5703125" style="1" hidden="1" customWidth="1"/>
    <col min="10805" max="10805" width="15.42578125" style="1" hidden="1" customWidth="1"/>
    <col min="10806" max="10806" width="15.85546875" style="1" hidden="1" customWidth="1"/>
    <col min="10807" max="10807" width="13.7109375" style="1" hidden="1" customWidth="1"/>
    <col min="10808" max="10808" width="13.42578125" style="1" hidden="1" customWidth="1"/>
    <col min="10809" max="10809" width="22.7109375" style="1" hidden="1" customWidth="1"/>
    <col min="10810" max="10817" width="20.85546875" style="1" hidden="1" customWidth="1"/>
    <col min="10818" max="11045" width="0" style="1" hidden="1" customWidth="1"/>
    <col min="11046" max="11046" width="41.140625" style="1" hidden="1" customWidth="1"/>
    <col min="11047" max="11047" width="17.140625" style="1" hidden="1" customWidth="1"/>
    <col min="11048" max="11048" width="36.28515625" style="1" hidden="1" customWidth="1"/>
    <col min="11049" max="11049" width="76.5703125" style="1" hidden="1" customWidth="1"/>
    <col min="11050" max="11050" width="23.140625" style="1" hidden="1" customWidth="1"/>
    <col min="11051" max="11051" width="20.42578125" style="1" hidden="1" customWidth="1"/>
    <col min="11052" max="11052" width="21.5703125" style="1" hidden="1" customWidth="1"/>
    <col min="11053" max="11055" width="18" style="1" hidden="1" customWidth="1"/>
    <col min="11056" max="11056" width="16.5703125" style="1" hidden="1" customWidth="1"/>
    <col min="11057" max="11057" width="16.140625" style="1" hidden="1" customWidth="1"/>
    <col min="11058" max="11058" width="17.42578125" style="1" hidden="1" customWidth="1"/>
    <col min="11059" max="11059" width="15.42578125" style="1" hidden="1" customWidth="1"/>
    <col min="11060" max="11060" width="14.5703125" style="1" hidden="1" customWidth="1"/>
    <col min="11061" max="11061" width="15.42578125" style="1" hidden="1" customWidth="1"/>
    <col min="11062" max="11062" width="15.85546875" style="1" hidden="1" customWidth="1"/>
    <col min="11063" max="11063" width="13.7109375" style="1" hidden="1" customWidth="1"/>
    <col min="11064" max="11064" width="13.42578125" style="1" hidden="1" customWidth="1"/>
    <col min="11065" max="11065" width="22.7109375" style="1" hidden="1" customWidth="1"/>
    <col min="11066" max="11073" width="20.85546875" style="1" hidden="1" customWidth="1"/>
    <col min="11074" max="11301" width="0" style="1" hidden="1" customWidth="1"/>
    <col min="11302" max="11302" width="41.140625" style="1" hidden="1" customWidth="1"/>
    <col min="11303" max="11303" width="17.140625" style="1" hidden="1" customWidth="1"/>
    <col min="11304" max="11304" width="36.28515625" style="1" hidden="1" customWidth="1"/>
    <col min="11305" max="11305" width="76.5703125" style="1" hidden="1" customWidth="1"/>
    <col min="11306" max="11306" width="23.140625" style="1" hidden="1" customWidth="1"/>
    <col min="11307" max="11307" width="20.42578125" style="1" hidden="1" customWidth="1"/>
    <col min="11308" max="11308" width="21.5703125" style="1" hidden="1" customWidth="1"/>
    <col min="11309" max="11311" width="18" style="1" hidden="1" customWidth="1"/>
    <col min="11312" max="11312" width="16.5703125" style="1" hidden="1" customWidth="1"/>
    <col min="11313" max="11313" width="16.140625" style="1" hidden="1" customWidth="1"/>
    <col min="11314" max="11314" width="17.42578125" style="1" hidden="1" customWidth="1"/>
    <col min="11315" max="11315" width="15.42578125" style="1" hidden="1" customWidth="1"/>
    <col min="11316" max="11316" width="14.5703125" style="1" hidden="1" customWidth="1"/>
    <col min="11317" max="11317" width="15.42578125" style="1" hidden="1" customWidth="1"/>
    <col min="11318" max="11318" width="15.85546875" style="1" hidden="1" customWidth="1"/>
    <col min="11319" max="11319" width="13.7109375" style="1" hidden="1" customWidth="1"/>
    <col min="11320" max="11320" width="13.42578125" style="1" hidden="1" customWidth="1"/>
    <col min="11321" max="11321" width="22.7109375" style="1" hidden="1" customWidth="1"/>
    <col min="11322" max="11329" width="20.85546875" style="1" hidden="1" customWidth="1"/>
    <col min="11330" max="11557" width="0" style="1" hidden="1" customWidth="1"/>
    <col min="11558" max="11558" width="41.140625" style="1" hidden="1" customWidth="1"/>
    <col min="11559" max="11559" width="17.140625" style="1" hidden="1" customWidth="1"/>
    <col min="11560" max="11560" width="36.28515625" style="1" hidden="1" customWidth="1"/>
    <col min="11561" max="11561" width="76.5703125" style="1" hidden="1" customWidth="1"/>
    <col min="11562" max="11562" width="23.140625" style="1" hidden="1" customWidth="1"/>
    <col min="11563" max="11563" width="20.42578125" style="1" hidden="1" customWidth="1"/>
    <col min="11564" max="11564" width="21.5703125" style="1" hidden="1" customWidth="1"/>
    <col min="11565" max="11567" width="18" style="1" hidden="1" customWidth="1"/>
    <col min="11568" max="11568" width="16.5703125" style="1" hidden="1" customWidth="1"/>
    <col min="11569" max="11569" width="16.140625" style="1" hidden="1" customWidth="1"/>
    <col min="11570" max="11570" width="17.42578125" style="1" hidden="1" customWidth="1"/>
    <col min="11571" max="11571" width="15.42578125" style="1" hidden="1" customWidth="1"/>
    <col min="11572" max="11572" width="14.5703125" style="1" hidden="1" customWidth="1"/>
    <col min="11573" max="11573" width="15.42578125" style="1" hidden="1" customWidth="1"/>
    <col min="11574" max="11574" width="15.85546875" style="1" hidden="1" customWidth="1"/>
    <col min="11575" max="11575" width="13.7109375" style="1" hidden="1" customWidth="1"/>
    <col min="11576" max="11576" width="13.42578125" style="1" hidden="1" customWidth="1"/>
    <col min="11577" max="11577" width="22.7109375" style="1" hidden="1" customWidth="1"/>
    <col min="11578" max="11585" width="20.85546875" style="1" hidden="1" customWidth="1"/>
    <col min="11586" max="11813" width="0" style="1" hidden="1" customWidth="1"/>
    <col min="11814" max="11814" width="41.140625" style="1" hidden="1" customWidth="1"/>
    <col min="11815" max="11815" width="17.140625" style="1" hidden="1" customWidth="1"/>
    <col min="11816" max="11816" width="36.28515625" style="1" hidden="1" customWidth="1"/>
    <col min="11817" max="11817" width="76.5703125" style="1" hidden="1" customWidth="1"/>
    <col min="11818" max="11818" width="23.140625" style="1" hidden="1" customWidth="1"/>
    <col min="11819" max="11819" width="20.42578125" style="1" hidden="1" customWidth="1"/>
    <col min="11820" max="11820" width="21.5703125" style="1" hidden="1" customWidth="1"/>
    <col min="11821" max="11823" width="18" style="1" hidden="1" customWidth="1"/>
    <col min="11824" max="11824" width="16.5703125" style="1" hidden="1" customWidth="1"/>
    <col min="11825" max="11825" width="16.140625" style="1" hidden="1" customWidth="1"/>
    <col min="11826" max="11826" width="17.42578125" style="1" hidden="1" customWidth="1"/>
    <col min="11827" max="11827" width="15.42578125" style="1" hidden="1" customWidth="1"/>
    <col min="11828" max="11828" width="14.5703125" style="1" hidden="1" customWidth="1"/>
    <col min="11829" max="11829" width="15.42578125" style="1" hidden="1" customWidth="1"/>
    <col min="11830" max="11830" width="15.85546875" style="1" hidden="1" customWidth="1"/>
    <col min="11831" max="11831" width="13.7109375" style="1" hidden="1" customWidth="1"/>
    <col min="11832" max="11832" width="13.42578125" style="1" hidden="1" customWidth="1"/>
    <col min="11833" max="11833" width="22.7109375" style="1" hidden="1" customWidth="1"/>
    <col min="11834" max="11841" width="20.85546875" style="1" hidden="1" customWidth="1"/>
    <col min="11842" max="12069" width="0" style="1" hidden="1" customWidth="1"/>
    <col min="12070" max="12070" width="41.140625" style="1" hidden="1" customWidth="1"/>
    <col min="12071" max="12071" width="17.140625" style="1" hidden="1" customWidth="1"/>
    <col min="12072" max="12072" width="36.28515625" style="1" hidden="1" customWidth="1"/>
    <col min="12073" max="12073" width="76.5703125" style="1" hidden="1" customWidth="1"/>
    <col min="12074" max="12074" width="23.140625" style="1" hidden="1" customWidth="1"/>
    <col min="12075" max="12075" width="20.42578125" style="1" hidden="1" customWidth="1"/>
    <col min="12076" max="12076" width="21.5703125" style="1" hidden="1" customWidth="1"/>
    <col min="12077" max="12079" width="18" style="1" hidden="1" customWidth="1"/>
    <col min="12080" max="12080" width="16.5703125" style="1" hidden="1" customWidth="1"/>
    <col min="12081" max="12081" width="16.140625" style="1" hidden="1" customWidth="1"/>
    <col min="12082" max="12082" width="17.42578125" style="1" hidden="1" customWidth="1"/>
    <col min="12083" max="12083" width="15.42578125" style="1" hidden="1" customWidth="1"/>
    <col min="12084" max="12084" width="14.5703125" style="1" hidden="1" customWidth="1"/>
    <col min="12085" max="12085" width="15.42578125" style="1" hidden="1" customWidth="1"/>
    <col min="12086" max="12086" width="15.85546875" style="1" hidden="1" customWidth="1"/>
    <col min="12087" max="12087" width="13.7109375" style="1" hidden="1" customWidth="1"/>
    <col min="12088" max="12088" width="13.42578125" style="1" hidden="1" customWidth="1"/>
    <col min="12089" max="12089" width="22.7109375" style="1" hidden="1" customWidth="1"/>
    <col min="12090" max="12097" width="20.85546875" style="1" hidden="1" customWidth="1"/>
    <col min="12098" max="12325" width="0" style="1" hidden="1" customWidth="1"/>
    <col min="12326" max="12326" width="41.140625" style="1" hidden="1" customWidth="1"/>
    <col min="12327" max="12327" width="17.140625" style="1" hidden="1" customWidth="1"/>
    <col min="12328" max="12328" width="36.28515625" style="1" hidden="1" customWidth="1"/>
    <col min="12329" max="12329" width="76.5703125" style="1" hidden="1" customWidth="1"/>
    <col min="12330" max="12330" width="23.140625" style="1" hidden="1" customWidth="1"/>
    <col min="12331" max="12331" width="20.42578125" style="1" hidden="1" customWidth="1"/>
    <col min="12332" max="12332" width="21.5703125" style="1" hidden="1" customWidth="1"/>
    <col min="12333" max="12335" width="18" style="1" hidden="1" customWidth="1"/>
    <col min="12336" max="12336" width="16.5703125" style="1" hidden="1" customWidth="1"/>
    <col min="12337" max="12337" width="16.140625" style="1" hidden="1" customWidth="1"/>
    <col min="12338" max="12338" width="17.42578125" style="1" hidden="1" customWidth="1"/>
    <col min="12339" max="12339" width="15.42578125" style="1" hidden="1" customWidth="1"/>
    <col min="12340" max="12340" width="14.5703125" style="1" hidden="1" customWidth="1"/>
    <col min="12341" max="12341" width="15.42578125" style="1" hidden="1" customWidth="1"/>
    <col min="12342" max="12342" width="15.85546875" style="1" hidden="1" customWidth="1"/>
    <col min="12343" max="12343" width="13.7109375" style="1" hidden="1" customWidth="1"/>
    <col min="12344" max="12344" width="13.42578125" style="1" hidden="1" customWidth="1"/>
    <col min="12345" max="12345" width="22.7109375" style="1" hidden="1" customWidth="1"/>
    <col min="12346" max="12353" width="20.85546875" style="1" hidden="1" customWidth="1"/>
    <col min="12354" max="12581" width="0" style="1" hidden="1" customWidth="1"/>
    <col min="12582" max="12582" width="41.140625" style="1" hidden="1" customWidth="1"/>
    <col min="12583" max="12583" width="17.140625" style="1" hidden="1" customWidth="1"/>
    <col min="12584" max="12584" width="36.28515625" style="1" hidden="1" customWidth="1"/>
    <col min="12585" max="12585" width="76.5703125" style="1" hidden="1" customWidth="1"/>
    <col min="12586" max="12586" width="23.140625" style="1" hidden="1" customWidth="1"/>
    <col min="12587" max="12587" width="20.42578125" style="1" hidden="1" customWidth="1"/>
    <col min="12588" max="12588" width="21.5703125" style="1" hidden="1" customWidth="1"/>
    <col min="12589" max="12591" width="18" style="1" hidden="1" customWidth="1"/>
    <col min="12592" max="12592" width="16.5703125" style="1" hidden="1" customWidth="1"/>
    <col min="12593" max="12593" width="16.140625" style="1" hidden="1" customWidth="1"/>
    <col min="12594" max="12594" width="17.42578125" style="1" hidden="1" customWidth="1"/>
    <col min="12595" max="12595" width="15.42578125" style="1" hidden="1" customWidth="1"/>
    <col min="12596" max="12596" width="14.5703125" style="1" hidden="1" customWidth="1"/>
    <col min="12597" max="12597" width="15.42578125" style="1" hidden="1" customWidth="1"/>
    <col min="12598" max="12598" width="15.85546875" style="1" hidden="1" customWidth="1"/>
    <col min="12599" max="12599" width="13.7109375" style="1" hidden="1" customWidth="1"/>
    <col min="12600" max="12600" width="13.42578125" style="1" hidden="1" customWidth="1"/>
    <col min="12601" max="12601" width="22.7109375" style="1" hidden="1" customWidth="1"/>
    <col min="12602" max="12609" width="20.85546875" style="1" hidden="1" customWidth="1"/>
    <col min="12610" max="12837" width="0" style="1" hidden="1" customWidth="1"/>
    <col min="12838" max="12838" width="41.140625" style="1" hidden="1" customWidth="1"/>
    <col min="12839" max="12839" width="17.140625" style="1" hidden="1" customWidth="1"/>
    <col min="12840" max="12840" width="36.28515625" style="1" hidden="1" customWidth="1"/>
    <col min="12841" max="12841" width="76.5703125" style="1" hidden="1" customWidth="1"/>
    <col min="12842" max="12842" width="23.140625" style="1" hidden="1" customWidth="1"/>
    <col min="12843" max="12843" width="20.42578125" style="1" hidden="1" customWidth="1"/>
    <col min="12844" max="12844" width="21.5703125" style="1" hidden="1" customWidth="1"/>
    <col min="12845" max="12847" width="18" style="1" hidden="1" customWidth="1"/>
    <col min="12848" max="12848" width="16.5703125" style="1" hidden="1" customWidth="1"/>
    <col min="12849" max="12849" width="16.140625" style="1" hidden="1" customWidth="1"/>
    <col min="12850" max="12850" width="17.42578125" style="1" hidden="1" customWidth="1"/>
    <col min="12851" max="12851" width="15.42578125" style="1" hidden="1" customWidth="1"/>
    <col min="12852" max="12852" width="14.5703125" style="1" hidden="1" customWidth="1"/>
    <col min="12853" max="12853" width="15.42578125" style="1" hidden="1" customWidth="1"/>
    <col min="12854" max="12854" width="15.85546875" style="1" hidden="1" customWidth="1"/>
    <col min="12855" max="12855" width="13.7109375" style="1" hidden="1" customWidth="1"/>
    <col min="12856" max="12856" width="13.42578125" style="1" hidden="1" customWidth="1"/>
    <col min="12857" max="12857" width="22.7109375" style="1" hidden="1" customWidth="1"/>
    <col min="12858" max="12865" width="20.85546875" style="1" hidden="1" customWidth="1"/>
    <col min="12866" max="13093" width="0" style="1" hidden="1" customWidth="1"/>
    <col min="13094" max="13094" width="41.140625" style="1" hidden="1" customWidth="1"/>
    <col min="13095" max="13095" width="17.140625" style="1" hidden="1" customWidth="1"/>
    <col min="13096" max="13096" width="36.28515625" style="1" hidden="1" customWidth="1"/>
    <col min="13097" max="13097" width="76.5703125" style="1" hidden="1" customWidth="1"/>
    <col min="13098" max="13098" width="23.140625" style="1" hidden="1" customWidth="1"/>
    <col min="13099" max="13099" width="20.42578125" style="1" hidden="1" customWidth="1"/>
    <col min="13100" max="13100" width="21.5703125" style="1" hidden="1" customWidth="1"/>
    <col min="13101" max="13103" width="18" style="1" hidden="1" customWidth="1"/>
    <col min="13104" max="13104" width="16.5703125" style="1" hidden="1" customWidth="1"/>
    <col min="13105" max="13105" width="16.140625" style="1" hidden="1" customWidth="1"/>
    <col min="13106" max="13106" width="17.42578125" style="1" hidden="1" customWidth="1"/>
    <col min="13107" max="13107" width="15.42578125" style="1" hidden="1" customWidth="1"/>
    <col min="13108" max="13108" width="14.5703125" style="1" hidden="1" customWidth="1"/>
    <col min="13109" max="13109" width="15.42578125" style="1" hidden="1" customWidth="1"/>
    <col min="13110" max="13110" width="15.85546875" style="1" hidden="1" customWidth="1"/>
    <col min="13111" max="13111" width="13.7109375" style="1" hidden="1" customWidth="1"/>
    <col min="13112" max="13112" width="13.42578125" style="1" hidden="1" customWidth="1"/>
    <col min="13113" max="13113" width="22.7109375" style="1" hidden="1" customWidth="1"/>
    <col min="13114" max="13121" width="20.85546875" style="1" hidden="1" customWidth="1"/>
    <col min="13122" max="13349" width="0" style="1" hidden="1" customWidth="1"/>
    <col min="13350" max="13350" width="41.140625" style="1" hidden="1" customWidth="1"/>
    <col min="13351" max="13351" width="17.140625" style="1" hidden="1" customWidth="1"/>
    <col min="13352" max="13352" width="36.28515625" style="1" hidden="1" customWidth="1"/>
    <col min="13353" max="13353" width="76.5703125" style="1" hidden="1" customWidth="1"/>
    <col min="13354" max="13354" width="23.140625" style="1" hidden="1" customWidth="1"/>
    <col min="13355" max="13355" width="20.42578125" style="1" hidden="1" customWidth="1"/>
    <col min="13356" max="13356" width="21.5703125" style="1" hidden="1" customWidth="1"/>
    <col min="13357" max="13359" width="18" style="1" hidden="1" customWidth="1"/>
    <col min="13360" max="13360" width="16.5703125" style="1" hidden="1" customWidth="1"/>
    <col min="13361" max="13361" width="16.140625" style="1" hidden="1" customWidth="1"/>
    <col min="13362" max="13362" width="17.42578125" style="1" hidden="1" customWidth="1"/>
    <col min="13363" max="13363" width="15.42578125" style="1" hidden="1" customWidth="1"/>
    <col min="13364" max="13364" width="14.5703125" style="1" hidden="1" customWidth="1"/>
    <col min="13365" max="13365" width="15.42578125" style="1" hidden="1" customWidth="1"/>
    <col min="13366" max="13366" width="15.85546875" style="1" hidden="1" customWidth="1"/>
    <col min="13367" max="13367" width="13.7109375" style="1" hidden="1" customWidth="1"/>
    <col min="13368" max="13368" width="13.42578125" style="1" hidden="1" customWidth="1"/>
    <col min="13369" max="13369" width="22.7109375" style="1" hidden="1" customWidth="1"/>
    <col min="13370" max="13377" width="20.85546875" style="1" hidden="1" customWidth="1"/>
    <col min="13378" max="13605" width="0" style="1" hidden="1" customWidth="1"/>
    <col min="13606" max="13606" width="41.140625" style="1" hidden="1" customWidth="1"/>
    <col min="13607" max="13607" width="17.140625" style="1" hidden="1" customWidth="1"/>
    <col min="13608" max="13608" width="36.28515625" style="1" hidden="1" customWidth="1"/>
    <col min="13609" max="13609" width="76.5703125" style="1" hidden="1" customWidth="1"/>
    <col min="13610" max="13610" width="23.140625" style="1" hidden="1" customWidth="1"/>
    <col min="13611" max="13611" width="20.42578125" style="1" hidden="1" customWidth="1"/>
    <col min="13612" max="13612" width="21.5703125" style="1" hidden="1" customWidth="1"/>
    <col min="13613" max="13615" width="18" style="1" hidden="1" customWidth="1"/>
    <col min="13616" max="13616" width="16.5703125" style="1" hidden="1" customWidth="1"/>
    <col min="13617" max="13617" width="16.140625" style="1" hidden="1" customWidth="1"/>
    <col min="13618" max="13618" width="17.42578125" style="1" hidden="1" customWidth="1"/>
    <col min="13619" max="13619" width="15.42578125" style="1" hidden="1" customWidth="1"/>
    <col min="13620" max="13620" width="14.5703125" style="1" hidden="1" customWidth="1"/>
    <col min="13621" max="13621" width="15.42578125" style="1" hidden="1" customWidth="1"/>
    <col min="13622" max="13622" width="15.85546875" style="1" hidden="1" customWidth="1"/>
    <col min="13623" max="13623" width="13.7109375" style="1" hidden="1" customWidth="1"/>
    <col min="13624" max="13624" width="13.42578125" style="1" hidden="1" customWidth="1"/>
    <col min="13625" max="13625" width="22.7109375" style="1" hidden="1" customWidth="1"/>
    <col min="13626" max="13633" width="20.85546875" style="1" hidden="1" customWidth="1"/>
    <col min="13634" max="13861" width="0" style="1" hidden="1" customWidth="1"/>
    <col min="13862" max="13862" width="41.140625" style="1" hidden="1" customWidth="1"/>
    <col min="13863" max="13863" width="17.140625" style="1" hidden="1" customWidth="1"/>
    <col min="13864" max="13864" width="36.28515625" style="1" hidden="1" customWidth="1"/>
    <col min="13865" max="13865" width="76.5703125" style="1" hidden="1" customWidth="1"/>
    <col min="13866" max="13866" width="23.140625" style="1" hidden="1" customWidth="1"/>
    <col min="13867" max="13867" width="20.42578125" style="1" hidden="1" customWidth="1"/>
    <col min="13868" max="13868" width="21.5703125" style="1" hidden="1" customWidth="1"/>
    <col min="13869" max="13871" width="18" style="1" hidden="1" customWidth="1"/>
    <col min="13872" max="13872" width="16.5703125" style="1" hidden="1" customWidth="1"/>
    <col min="13873" max="13873" width="16.140625" style="1" hidden="1" customWidth="1"/>
    <col min="13874" max="13874" width="17.42578125" style="1" hidden="1" customWidth="1"/>
    <col min="13875" max="13875" width="15.42578125" style="1" hidden="1" customWidth="1"/>
    <col min="13876" max="13876" width="14.5703125" style="1" hidden="1" customWidth="1"/>
    <col min="13877" max="13877" width="15.42578125" style="1" hidden="1" customWidth="1"/>
    <col min="13878" max="13878" width="15.85546875" style="1" hidden="1" customWidth="1"/>
    <col min="13879" max="13879" width="13.7109375" style="1" hidden="1" customWidth="1"/>
    <col min="13880" max="13880" width="13.42578125" style="1" hidden="1" customWidth="1"/>
    <col min="13881" max="13881" width="22.7109375" style="1" hidden="1" customWidth="1"/>
    <col min="13882" max="13889" width="20.85546875" style="1" hidden="1" customWidth="1"/>
    <col min="13890" max="14117" width="0" style="1" hidden="1" customWidth="1"/>
    <col min="14118" max="14118" width="41.140625" style="1" hidden="1" customWidth="1"/>
    <col min="14119" max="14119" width="17.140625" style="1" hidden="1" customWidth="1"/>
    <col min="14120" max="14120" width="36.28515625" style="1" hidden="1" customWidth="1"/>
    <col min="14121" max="14121" width="76.5703125" style="1" hidden="1" customWidth="1"/>
    <col min="14122" max="14122" width="23.140625" style="1" hidden="1" customWidth="1"/>
    <col min="14123" max="14123" width="20.42578125" style="1" hidden="1" customWidth="1"/>
    <col min="14124" max="14124" width="21.5703125" style="1" hidden="1" customWidth="1"/>
    <col min="14125" max="14127" width="18" style="1" hidden="1" customWidth="1"/>
    <col min="14128" max="14128" width="16.5703125" style="1" hidden="1" customWidth="1"/>
    <col min="14129" max="14129" width="16.140625" style="1" hidden="1" customWidth="1"/>
    <col min="14130" max="14130" width="17.42578125" style="1" hidden="1" customWidth="1"/>
    <col min="14131" max="14131" width="15.42578125" style="1" hidden="1" customWidth="1"/>
    <col min="14132" max="14132" width="14.5703125" style="1" hidden="1" customWidth="1"/>
    <col min="14133" max="14133" width="15.42578125" style="1" hidden="1" customWidth="1"/>
    <col min="14134" max="14134" width="15.85546875" style="1" hidden="1" customWidth="1"/>
    <col min="14135" max="14135" width="13.7109375" style="1" hidden="1" customWidth="1"/>
    <col min="14136" max="14136" width="13.42578125" style="1" hidden="1" customWidth="1"/>
    <col min="14137" max="14137" width="22.7109375" style="1" hidden="1" customWidth="1"/>
    <col min="14138" max="14145" width="20.85546875" style="1" hidden="1" customWidth="1"/>
    <col min="14146" max="14373" width="0" style="1" hidden="1" customWidth="1"/>
    <col min="14374" max="14374" width="41.140625" style="1" hidden="1" customWidth="1"/>
    <col min="14375" max="14375" width="17.140625" style="1" hidden="1" customWidth="1"/>
    <col min="14376" max="14376" width="36.28515625" style="1" hidden="1" customWidth="1"/>
    <col min="14377" max="14377" width="76.5703125" style="1" hidden="1" customWidth="1"/>
    <col min="14378" max="14378" width="23.140625" style="1" hidden="1" customWidth="1"/>
    <col min="14379" max="14379" width="20.42578125" style="1" hidden="1" customWidth="1"/>
    <col min="14380" max="14380" width="21.5703125" style="1" hidden="1" customWidth="1"/>
    <col min="14381" max="14383" width="18" style="1" hidden="1" customWidth="1"/>
    <col min="14384" max="14384" width="16.5703125" style="1" hidden="1" customWidth="1"/>
    <col min="14385" max="14385" width="16.140625" style="1" hidden="1" customWidth="1"/>
    <col min="14386" max="14386" width="17.42578125" style="1" hidden="1" customWidth="1"/>
    <col min="14387" max="14387" width="15.42578125" style="1" hidden="1" customWidth="1"/>
    <col min="14388" max="14388" width="14.5703125" style="1" hidden="1" customWidth="1"/>
    <col min="14389" max="14389" width="15.42578125" style="1" hidden="1" customWidth="1"/>
    <col min="14390" max="14390" width="15.85546875" style="1" hidden="1" customWidth="1"/>
    <col min="14391" max="14391" width="13.7109375" style="1" hidden="1" customWidth="1"/>
    <col min="14392" max="14392" width="13.42578125" style="1" hidden="1" customWidth="1"/>
    <col min="14393" max="14393" width="22.7109375" style="1" hidden="1" customWidth="1"/>
    <col min="14394" max="14401" width="20.85546875" style="1" hidden="1" customWidth="1"/>
    <col min="14402" max="14629" width="0" style="1" hidden="1" customWidth="1"/>
    <col min="14630" max="14630" width="41.140625" style="1" hidden="1" customWidth="1"/>
    <col min="14631" max="14631" width="17.140625" style="1" hidden="1" customWidth="1"/>
    <col min="14632" max="14632" width="36.28515625" style="1" hidden="1" customWidth="1"/>
    <col min="14633" max="14633" width="76.5703125" style="1" hidden="1" customWidth="1"/>
    <col min="14634" max="14634" width="23.140625" style="1" hidden="1" customWidth="1"/>
    <col min="14635" max="14635" width="20.42578125" style="1" hidden="1" customWidth="1"/>
    <col min="14636" max="14636" width="21.5703125" style="1" hidden="1" customWidth="1"/>
    <col min="14637" max="14639" width="18" style="1" hidden="1" customWidth="1"/>
    <col min="14640" max="14640" width="16.5703125" style="1" hidden="1" customWidth="1"/>
    <col min="14641" max="14641" width="16.140625" style="1" hidden="1" customWidth="1"/>
    <col min="14642" max="14642" width="17.42578125" style="1" hidden="1" customWidth="1"/>
    <col min="14643" max="14643" width="15.42578125" style="1" hidden="1" customWidth="1"/>
    <col min="14644" max="14644" width="14.5703125" style="1" hidden="1" customWidth="1"/>
    <col min="14645" max="14645" width="15.42578125" style="1" hidden="1" customWidth="1"/>
    <col min="14646" max="14646" width="15.85546875" style="1" hidden="1" customWidth="1"/>
    <col min="14647" max="14647" width="13.7109375" style="1" hidden="1" customWidth="1"/>
    <col min="14648" max="14648" width="13.42578125" style="1" hidden="1" customWidth="1"/>
    <col min="14649" max="14649" width="22.7109375" style="1" hidden="1" customWidth="1"/>
    <col min="14650" max="14657" width="20.85546875" style="1" hidden="1" customWidth="1"/>
    <col min="14658" max="14885" width="0" style="1" hidden="1" customWidth="1"/>
    <col min="14886" max="14886" width="41.140625" style="1" hidden="1" customWidth="1"/>
    <col min="14887" max="14887" width="17.140625" style="1" hidden="1" customWidth="1"/>
    <col min="14888" max="14888" width="36.28515625" style="1" hidden="1" customWidth="1"/>
    <col min="14889" max="14889" width="76.5703125" style="1" hidden="1" customWidth="1"/>
    <col min="14890" max="14890" width="23.140625" style="1" hidden="1" customWidth="1"/>
    <col min="14891" max="14891" width="20.42578125" style="1" hidden="1" customWidth="1"/>
    <col min="14892" max="14892" width="21.5703125" style="1" hidden="1" customWidth="1"/>
    <col min="14893" max="14895" width="18" style="1" hidden="1" customWidth="1"/>
    <col min="14896" max="14896" width="16.5703125" style="1" hidden="1" customWidth="1"/>
    <col min="14897" max="14897" width="16.140625" style="1" hidden="1" customWidth="1"/>
    <col min="14898" max="14898" width="17.42578125" style="1" hidden="1" customWidth="1"/>
    <col min="14899" max="14899" width="15.42578125" style="1" hidden="1" customWidth="1"/>
    <col min="14900" max="14900" width="14.5703125" style="1" hidden="1" customWidth="1"/>
    <col min="14901" max="14901" width="15.42578125" style="1" hidden="1" customWidth="1"/>
    <col min="14902" max="14902" width="15.85546875" style="1" hidden="1" customWidth="1"/>
    <col min="14903" max="14903" width="13.7109375" style="1" hidden="1" customWidth="1"/>
    <col min="14904" max="14904" width="13.42578125" style="1" hidden="1" customWidth="1"/>
    <col min="14905" max="14905" width="22.7109375" style="1" hidden="1" customWidth="1"/>
    <col min="14906" max="14913" width="20.85546875" style="1" hidden="1" customWidth="1"/>
    <col min="14914" max="15141" width="0" style="1" hidden="1" customWidth="1"/>
    <col min="15142" max="15142" width="41.140625" style="1" hidden="1" customWidth="1"/>
    <col min="15143" max="15143" width="17.140625" style="1" hidden="1" customWidth="1"/>
    <col min="15144" max="15144" width="36.28515625" style="1" hidden="1" customWidth="1"/>
    <col min="15145" max="15145" width="76.5703125" style="1" hidden="1" customWidth="1"/>
    <col min="15146" max="15146" width="23.140625" style="1" hidden="1" customWidth="1"/>
    <col min="15147" max="15147" width="20.42578125" style="1" hidden="1" customWidth="1"/>
    <col min="15148" max="15148" width="21.5703125" style="1" hidden="1" customWidth="1"/>
    <col min="15149" max="15151" width="18" style="1" hidden="1" customWidth="1"/>
    <col min="15152" max="15152" width="16.5703125" style="1" hidden="1" customWidth="1"/>
    <col min="15153" max="15153" width="16.140625" style="1" hidden="1" customWidth="1"/>
    <col min="15154" max="15154" width="17.42578125" style="1" hidden="1" customWidth="1"/>
    <col min="15155" max="15155" width="15.42578125" style="1" hidden="1" customWidth="1"/>
    <col min="15156" max="15156" width="14.5703125" style="1" hidden="1" customWidth="1"/>
    <col min="15157" max="15157" width="15.42578125" style="1" hidden="1" customWidth="1"/>
    <col min="15158" max="15158" width="15.85546875" style="1" hidden="1" customWidth="1"/>
    <col min="15159" max="15159" width="13.7109375" style="1" hidden="1" customWidth="1"/>
    <col min="15160" max="15160" width="13.42578125" style="1" hidden="1" customWidth="1"/>
    <col min="15161" max="15161" width="22.7109375" style="1" hidden="1" customWidth="1"/>
    <col min="15162" max="15169" width="20.85546875" style="1" hidden="1" customWidth="1"/>
    <col min="15170" max="15397" width="0" style="1" hidden="1" customWidth="1"/>
    <col min="15398" max="15398" width="41.140625" style="1" hidden="1" customWidth="1"/>
    <col min="15399" max="15399" width="17.140625" style="1" hidden="1" customWidth="1"/>
    <col min="15400" max="15400" width="36.28515625" style="1" hidden="1" customWidth="1"/>
    <col min="15401" max="15401" width="76.5703125" style="1" hidden="1" customWidth="1"/>
    <col min="15402" max="15402" width="23.140625" style="1" hidden="1" customWidth="1"/>
    <col min="15403" max="15403" width="20.42578125" style="1" hidden="1" customWidth="1"/>
    <col min="15404" max="15404" width="21.5703125" style="1" hidden="1" customWidth="1"/>
    <col min="15405" max="15407" width="18" style="1" hidden="1" customWidth="1"/>
    <col min="15408" max="15408" width="16.5703125" style="1" hidden="1" customWidth="1"/>
    <col min="15409" max="15409" width="16.140625" style="1" hidden="1" customWidth="1"/>
    <col min="15410" max="15410" width="17.42578125" style="1" hidden="1" customWidth="1"/>
    <col min="15411" max="15411" width="15.42578125" style="1" hidden="1" customWidth="1"/>
    <col min="15412" max="15412" width="14.5703125" style="1" hidden="1" customWidth="1"/>
    <col min="15413" max="15413" width="15.42578125" style="1" hidden="1" customWidth="1"/>
    <col min="15414" max="15414" width="15.85546875" style="1" hidden="1" customWidth="1"/>
    <col min="15415" max="15415" width="13.7109375" style="1" hidden="1" customWidth="1"/>
    <col min="15416" max="15416" width="13.42578125" style="1" hidden="1" customWidth="1"/>
    <col min="15417" max="15417" width="22.7109375" style="1" hidden="1" customWidth="1"/>
    <col min="15418" max="15425" width="20.85546875" style="1" hidden="1" customWidth="1"/>
    <col min="15426" max="15653" width="0" style="1" hidden="1" customWidth="1"/>
    <col min="15654" max="15654" width="41.140625" style="1" hidden="1" customWidth="1"/>
    <col min="15655" max="15655" width="17.140625" style="1" hidden="1" customWidth="1"/>
    <col min="15656" max="15656" width="36.28515625" style="1" hidden="1" customWidth="1"/>
    <col min="15657" max="15657" width="76.5703125" style="1" hidden="1" customWidth="1"/>
    <col min="15658" max="15658" width="23.140625" style="1" hidden="1" customWidth="1"/>
    <col min="15659" max="15659" width="20.42578125" style="1" hidden="1" customWidth="1"/>
    <col min="15660" max="15660" width="21.5703125" style="1" hidden="1" customWidth="1"/>
    <col min="15661" max="15663" width="18" style="1" hidden="1" customWidth="1"/>
    <col min="15664" max="15664" width="16.5703125" style="1" hidden="1" customWidth="1"/>
    <col min="15665" max="15665" width="16.140625" style="1" hidden="1" customWidth="1"/>
    <col min="15666" max="15666" width="17.42578125" style="1" hidden="1" customWidth="1"/>
    <col min="15667" max="15667" width="15.42578125" style="1" hidden="1" customWidth="1"/>
    <col min="15668" max="15668" width="14.5703125" style="1" hidden="1" customWidth="1"/>
    <col min="15669" max="15669" width="15.42578125" style="1" hidden="1" customWidth="1"/>
    <col min="15670" max="15670" width="15.85546875" style="1" hidden="1" customWidth="1"/>
    <col min="15671" max="15671" width="13.7109375" style="1" hidden="1" customWidth="1"/>
    <col min="15672" max="15672" width="13.42578125" style="1" hidden="1" customWidth="1"/>
    <col min="15673" max="15673" width="22.7109375" style="1" hidden="1" customWidth="1"/>
    <col min="15674" max="15681" width="20.85546875" style="1" hidden="1" customWidth="1"/>
    <col min="15682" max="15909" width="0" style="1" hidden="1" customWidth="1"/>
    <col min="15910" max="15910" width="41.140625" style="1" hidden="1" customWidth="1"/>
    <col min="15911" max="15911" width="17.140625" style="1" hidden="1" customWidth="1"/>
    <col min="15912" max="15912" width="36.28515625" style="1" hidden="1" customWidth="1"/>
    <col min="15913" max="15913" width="76.5703125" style="1" hidden="1" customWidth="1"/>
    <col min="15914" max="15914" width="23.140625" style="1" hidden="1" customWidth="1"/>
    <col min="15915" max="15915" width="20.42578125" style="1" hidden="1" customWidth="1"/>
    <col min="15916" max="15916" width="21.5703125" style="1" hidden="1" customWidth="1"/>
    <col min="15917" max="15919" width="18" style="1" hidden="1" customWidth="1"/>
    <col min="15920" max="15920" width="16.5703125" style="1" hidden="1" customWidth="1"/>
    <col min="15921" max="15921" width="16.140625" style="1" hidden="1" customWidth="1"/>
    <col min="15922" max="15922" width="17.42578125" style="1" hidden="1" customWidth="1"/>
    <col min="15923" max="15923" width="15.42578125" style="1" hidden="1" customWidth="1"/>
    <col min="15924" max="15924" width="14.5703125" style="1" hidden="1" customWidth="1"/>
    <col min="15925" max="15925" width="15.42578125" style="1" hidden="1" customWidth="1"/>
    <col min="15926" max="15926" width="15.85546875" style="1" hidden="1" customWidth="1"/>
    <col min="15927" max="15927" width="13.7109375" style="1" hidden="1" customWidth="1"/>
    <col min="15928" max="15928" width="13.42578125" style="1" hidden="1" customWidth="1"/>
    <col min="15929" max="15929" width="22.7109375" style="1" hidden="1" customWidth="1"/>
    <col min="15930" max="15937" width="20.85546875" style="1" hidden="1" customWidth="1"/>
    <col min="15938" max="16165" width="0" style="1" hidden="1" customWidth="1"/>
    <col min="16166" max="16166" width="41.140625" style="1" hidden="1" customWidth="1"/>
    <col min="16167" max="16167" width="17.140625" style="1" hidden="1" customWidth="1"/>
    <col min="16168" max="16168" width="36.28515625" style="1" hidden="1" customWidth="1"/>
    <col min="16169" max="16169" width="76.5703125" style="1" hidden="1" customWidth="1"/>
    <col min="16170" max="16170" width="23.140625" style="1" hidden="1" customWidth="1"/>
    <col min="16171" max="16171" width="20.42578125" style="1" hidden="1" customWidth="1"/>
    <col min="16172" max="16172" width="21.5703125" style="1" hidden="1" customWidth="1"/>
    <col min="16173" max="16175" width="18" style="1" hidden="1" customWidth="1"/>
    <col min="16176" max="16176" width="16.5703125" style="1" hidden="1" customWidth="1"/>
    <col min="16177" max="16177" width="16.140625" style="1" hidden="1" customWidth="1"/>
    <col min="16178" max="16178" width="17.42578125" style="1" hidden="1" customWidth="1"/>
    <col min="16179" max="16179" width="15.42578125" style="1" hidden="1" customWidth="1"/>
    <col min="16180" max="16180" width="14.5703125" style="1" hidden="1" customWidth="1"/>
    <col min="16181" max="16181" width="15.42578125" style="1" hidden="1" customWidth="1"/>
    <col min="16182" max="16182" width="15.85546875" style="1" hidden="1" customWidth="1"/>
    <col min="16183" max="16183" width="13.7109375" style="1" hidden="1" customWidth="1"/>
    <col min="16184" max="16184" width="13.42578125" style="1" hidden="1" customWidth="1"/>
    <col min="16185" max="16185" width="22.7109375" style="1" hidden="1" customWidth="1"/>
    <col min="16186" max="16193" width="20.85546875" style="1" hidden="1" customWidth="1"/>
    <col min="16194" max="16384" width="11.42578125" style="1"/>
  </cols>
  <sheetData>
    <row r="1" spans="1:61" ht="26.25" x14ac:dyDescent="0.25">
      <c r="A1" s="476" t="s">
        <v>0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 s="476"/>
      <c r="AV1" s="476"/>
      <c r="AW1" s="476"/>
      <c r="AX1" s="476"/>
      <c r="AY1" s="476"/>
      <c r="AZ1" s="476"/>
      <c r="BA1" s="476"/>
      <c r="BB1" s="476"/>
      <c r="BC1" s="476"/>
      <c r="BD1" s="476"/>
      <c r="BE1" s="476"/>
    </row>
    <row r="2" spans="1:61" ht="26.25" x14ac:dyDescent="0.25">
      <c r="A2" s="476" t="s">
        <v>1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  <c r="AD2" s="476"/>
      <c r="AE2" s="476"/>
      <c r="AF2" s="476"/>
      <c r="AG2" s="476"/>
      <c r="AH2" s="476"/>
      <c r="AI2" s="476"/>
      <c r="AJ2" s="476"/>
      <c r="AK2" s="476"/>
      <c r="AL2" s="476"/>
      <c r="AM2" s="476"/>
      <c r="AN2" s="476"/>
      <c r="AO2" s="476"/>
      <c r="AP2" s="476"/>
      <c r="AQ2" s="476"/>
      <c r="AR2" s="476"/>
      <c r="AS2" s="476"/>
      <c r="AT2" s="476"/>
      <c r="AU2" s="476"/>
      <c r="AV2" s="476"/>
      <c r="AW2" s="476"/>
      <c r="AX2" s="476"/>
      <c r="AY2" s="476"/>
      <c r="AZ2" s="476"/>
      <c r="BA2" s="476"/>
      <c r="BB2" s="476"/>
      <c r="BC2" s="476"/>
      <c r="BD2" s="476"/>
      <c r="BE2" s="476"/>
      <c r="BF2" s="2"/>
    </row>
    <row r="3" spans="1:61" ht="26.25" x14ac:dyDescent="0.25">
      <c r="A3" s="476" t="s">
        <v>2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476"/>
      <c r="U3" s="476"/>
      <c r="V3" s="476"/>
      <c r="W3" s="476"/>
      <c r="X3" s="476"/>
      <c r="Y3" s="476"/>
      <c r="Z3" s="476"/>
      <c r="AA3" s="476"/>
      <c r="AB3" s="476"/>
      <c r="AC3" s="476"/>
      <c r="AD3" s="476"/>
      <c r="AE3" s="476"/>
      <c r="AF3" s="476"/>
      <c r="AG3" s="476"/>
      <c r="AH3" s="476"/>
      <c r="AI3" s="476"/>
      <c r="AJ3" s="476"/>
      <c r="AK3" s="476"/>
      <c r="AL3" s="476"/>
      <c r="AM3" s="476"/>
      <c r="AN3" s="476"/>
      <c r="AO3" s="476"/>
      <c r="AP3" s="476"/>
      <c r="AQ3" s="476"/>
      <c r="AR3" s="476"/>
      <c r="AS3" s="476"/>
      <c r="AT3" s="476"/>
      <c r="AU3" s="476"/>
      <c r="AV3" s="476"/>
      <c r="AW3" s="476"/>
      <c r="AX3" s="476"/>
      <c r="AY3" s="476"/>
      <c r="AZ3" s="476"/>
      <c r="BA3" s="476"/>
      <c r="BB3" s="476"/>
      <c r="BC3" s="476"/>
      <c r="BD3" s="476"/>
      <c r="BE3" s="476"/>
      <c r="BF3" s="2"/>
    </row>
    <row r="4" spans="1:61" ht="18.7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</row>
    <row r="5" spans="1:61" ht="15.75" thickBot="1" x14ac:dyDescent="0.3"/>
    <row r="6" spans="1:61" x14ac:dyDescent="0.25">
      <c r="A6" s="477" t="s">
        <v>3</v>
      </c>
      <c r="B6" s="478"/>
      <c r="C6" s="479"/>
      <c r="D6" s="480"/>
      <c r="E6" s="3"/>
    </row>
    <row r="7" spans="1:61" x14ac:dyDescent="0.25">
      <c r="A7" s="33" t="s">
        <v>4</v>
      </c>
      <c r="B7" s="481" t="s">
        <v>5</v>
      </c>
      <c r="C7" s="482"/>
      <c r="D7" s="34" t="s">
        <v>6</v>
      </c>
      <c r="E7" s="3"/>
    </row>
    <row r="8" spans="1:61" ht="15.75" thickBot="1" x14ac:dyDescent="0.3">
      <c r="A8" s="35" t="s">
        <v>7</v>
      </c>
      <c r="B8" s="474" t="s">
        <v>147</v>
      </c>
      <c r="C8" s="475"/>
      <c r="D8" s="36" t="s">
        <v>147</v>
      </c>
    </row>
    <row r="9" spans="1:61" ht="15.75" thickBot="1" x14ac:dyDescent="0.3">
      <c r="U9" s="468"/>
      <c r="V9" s="468"/>
      <c r="W9" s="468"/>
      <c r="X9" s="468"/>
      <c r="Y9" s="468"/>
      <c r="Z9" s="468"/>
      <c r="AA9" s="468"/>
      <c r="AB9" s="468"/>
      <c r="AC9" s="468"/>
      <c r="AD9" s="468"/>
      <c r="AE9" s="468"/>
      <c r="AF9" s="468"/>
      <c r="AG9" s="468"/>
      <c r="AH9" s="468"/>
      <c r="AI9" s="468"/>
      <c r="AJ9" s="468"/>
      <c r="AK9" s="468"/>
      <c r="AL9" s="468"/>
      <c r="AM9" s="468"/>
      <c r="AN9" s="468"/>
      <c r="AO9" s="468"/>
      <c r="AP9" s="468"/>
      <c r="AQ9" s="468"/>
      <c r="AR9" s="468"/>
      <c r="AS9" s="468"/>
      <c r="AT9" s="468"/>
      <c r="AU9" s="468"/>
      <c r="AV9" s="468"/>
      <c r="AW9" s="468"/>
      <c r="AX9" s="468"/>
      <c r="AY9" s="468"/>
      <c r="AZ9" s="468"/>
      <c r="BA9" s="468"/>
      <c r="BB9" s="468"/>
      <c r="BC9" s="468"/>
      <c r="BD9" s="468"/>
      <c r="BE9" s="468"/>
    </row>
    <row r="10" spans="1:61" ht="30.75" customHeight="1" thickBot="1" x14ac:dyDescent="0.3">
      <c r="A10" s="469" t="s">
        <v>8</v>
      </c>
      <c r="B10" s="470"/>
      <c r="C10" s="470"/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470"/>
      <c r="T10" s="470"/>
      <c r="U10" s="470"/>
      <c r="V10" s="470"/>
      <c r="W10" s="470"/>
      <c r="X10" s="470"/>
      <c r="Y10" s="470"/>
      <c r="Z10" s="470"/>
      <c r="AA10" s="470"/>
      <c r="AB10" s="470"/>
      <c r="AC10" s="470"/>
      <c r="AD10" s="470"/>
      <c r="AE10" s="470"/>
      <c r="AF10" s="470"/>
      <c r="AG10" s="470"/>
      <c r="AH10" s="470"/>
      <c r="AI10" s="470"/>
      <c r="AJ10" s="470"/>
      <c r="AK10" s="470"/>
      <c r="AL10" s="470"/>
      <c r="AM10" s="470"/>
      <c r="AN10" s="470"/>
      <c r="AO10" s="470"/>
      <c r="AP10" s="470"/>
      <c r="AQ10" s="470"/>
      <c r="AR10" s="470"/>
      <c r="AS10" s="470"/>
      <c r="AT10" s="470"/>
      <c r="AU10" s="470"/>
      <c r="AV10" s="470"/>
      <c r="AW10" s="470"/>
      <c r="AX10" s="470"/>
      <c r="AY10" s="470"/>
      <c r="AZ10" s="470"/>
      <c r="BA10" s="470"/>
      <c r="BB10" s="470"/>
      <c r="BC10" s="470"/>
      <c r="BD10" s="470"/>
      <c r="BE10" s="470"/>
    </row>
    <row r="11" spans="1:61" ht="27" thickBot="1" x14ac:dyDescent="0.3">
      <c r="A11" s="471" t="s">
        <v>9</v>
      </c>
      <c r="B11" s="471" t="s">
        <v>10</v>
      </c>
      <c r="C11" s="471" t="s">
        <v>11</v>
      </c>
      <c r="D11" s="471" t="s">
        <v>12</v>
      </c>
      <c r="E11" s="471" t="s">
        <v>13</v>
      </c>
      <c r="F11" s="471" t="s">
        <v>14</v>
      </c>
      <c r="G11" s="471" t="s">
        <v>27</v>
      </c>
      <c r="H11" s="471" t="s">
        <v>65</v>
      </c>
      <c r="I11" s="471" t="s">
        <v>66</v>
      </c>
      <c r="J11" s="444" t="s">
        <v>19</v>
      </c>
      <c r="K11" s="445"/>
      <c r="L11" s="445"/>
      <c r="M11" s="446"/>
      <c r="N11" s="444" t="s">
        <v>20</v>
      </c>
      <c r="O11" s="445"/>
      <c r="P11" s="445"/>
      <c r="Q11" s="446"/>
      <c r="R11" s="444" t="s">
        <v>21</v>
      </c>
      <c r="S11" s="445"/>
      <c r="T11" s="445"/>
      <c r="U11" s="446"/>
      <c r="V11" s="444" t="s">
        <v>22</v>
      </c>
      <c r="W11" s="445"/>
      <c r="X11" s="445"/>
      <c r="Y11" s="446"/>
      <c r="Z11" s="444" t="s">
        <v>23</v>
      </c>
      <c r="AA11" s="445"/>
      <c r="AB11" s="445"/>
      <c r="AC11" s="446"/>
      <c r="AD11" s="444" t="s">
        <v>24</v>
      </c>
      <c r="AE11" s="445"/>
      <c r="AF11" s="445"/>
      <c r="AG11" s="446"/>
      <c r="AH11" s="444" t="s">
        <v>25</v>
      </c>
      <c r="AI11" s="445"/>
      <c r="AJ11" s="445"/>
      <c r="AK11" s="446"/>
      <c r="AL11" s="444" t="s">
        <v>26</v>
      </c>
      <c r="AM11" s="445"/>
      <c r="AN11" s="445"/>
      <c r="AO11" s="446"/>
      <c r="AP11" s="444" t="s">
        <v>15</v>
      </c>
      <c r="AQ11" s="445"/>
      <c r="AR11" s="445"/>
      <c r="AS11" s="446"/>
      <c r="AT11" s="444" t="s">
        <v>16</v>
      </c>
      <c r="AU11" s="445"/>
      <c r="AV11" s="445"/>
      <c r="AW11" s="446"/>
      <c r="AX11" s="444" t="s">
        <v>17</v>
      </c>
      <c r="AY11" s="445"/>
      <c r="AZ11" s="445"/>
      <c r="BA11" s="446"/>
      <c r="BB11" s="444" t="s">
        <v>18</v>
      </c>
      <c r="BC11" s="445"/>
      <c r="BD11" s="445"/>
      <c r="BE11" s="446"/>
      <c r="BF11" s="444" t="s">
        <v>162</v>
      </c>
      <c r="BG11" s="445"/>
      <c r="BH11" s="445"/>
      <c r="BI11" s="446"/>
    </row>
    <row r="12" spans="1:61" ht="25.5" customHeight="1" x14ac:dyDescent="0.25">
      <c r="A12" s="472"/>
      <c r="B12" s="472"/>
      <c r="C12" s="472"/>
      <c r="D12" s="472"/>
      <c r="E12" s="472"/>
      <c r="F12" s="472"/>
      <c r="G12" s="472"/>
      <c r="H12" s="472"/>
      <c r="I12" s="472"/>
      <c r="J12" s="466" t="s">
        <v>70</v>
      </c>
      <c r="K12" s="466"/>
      <c r="L12" s="466"/>
      <c r="M12" s="467"/>
      <c r="N12" s="447" t="s">
        <v>70</v>
      </c>
      <c r="O12" s="448"/>
      <c r="P12" s="448"/>
      <c r="Q12" s="449"/>
      <c r="R12" s="447" t="s">
        <v>70</v>
      </c>
      <c r="S12" s="448"/>
      <c r="T12" s="448"/>
      <c r="U12" s="449"/>
      <c r="V12" s="447" t="s">
        <v>70</v>
      </c>
      <c r="W12" s="448"/>
      <c r="X12" s="448"/>
      <c r="Y12" s="449"/>
      <c r="Z12" s="447" t="s">
        <v>70</v>
      </c>
      <c r="AA12" s="448"/>
      <c r="AB12" s="448"/>
      <c r="AC12" s="449"/>
      <c r="AD12" s="447" t="s">
        <v>70</v>
      </c>
      <c r="AE12" s="448"/>
      <c r="AF12" s="448"/>
      <c r="AG12" s="449"/>
      <c r="AH12" s="447" t="s">
        <v>70</v>
      </c>
      <c r="AI12" s="448"/>
      <c r="AJ12" s="448"/>
      <c r="AK12" s="449"/>
      <c r="AL12" s="447" t="s">
        <v>70</v>
      </c>
      <c r="AM12" s="448"/>
      <c r="AN12" s="448"/>
      <c r="AO12" s="449"/>
      <c r="AP12" s="447" t="s">
        <v>70</v>
      </c>
      <c r="AQ12" s="448"/>
      <c r="AR12" s="448"/>
      <c r="AS12" s="449"/>
      <c r="AT12" s="447" t="s">
        <v>70</v>
      </c>
      <c r="AU12" s="448"/>
      <c r="AV12" s="448"/>
      <c r="AW12" s="449"/>
      <c r="AX12" s="447" t="s">
        <v>70</v>
      </c>
      <c r="AY12" s="448"/>
      <c r="AZ12" s="448"/>
      <c r="BA12" s="449"/>
      <c r="BB12" s="447" t="s">
        <v>70</v>
      </c>
      <c r="BC12" s="448"/>
      <c r="BD12" s="448"/>
      <c r="BE12" s="449"/>
      <c r="BF12" s="447" t="s">
        <v>70</v>
      </c>
      <c r="BG12" s="448"/>
      <c r="BH12" s="448"/>
      <c r="BI12" s="449"/>
    </row>
    <row r="13" spans="1:61" ht="15.75" thickBot="1" x14ac:dyDescent="0.3">
      <c r="A13" s="473"/>
      <c r="B13" s="473"/>
      <c r="C13" s="473"/>
      <c r="D13" s="473"/>
      <c r="E13" s="473"/>
      <c r="F13" s="473"/>
      <c r="G13" s="473"/>
      <c r="H13" s="473"/>
      <c r="I13" s="473"/>
      <c r="J13" s="18" t="s">
        <v>67</v>
      </c>
      <c r="K13" s="16" t="s">
        <v>68</v>
      </c>
      <c r="L13" s="17" t="s">
        <v>141</v>
      </c>
      <c r="M13" s="17" t="s">
        <v>69</v>
      </c>
      <c r="N13" s="16" t="s">
        <v>67</v>
      </c>
      <c r="O13" s="16" t="s">
        <v>68</v>
      </c>
      <c r="P13" s="17" t="s">
        <v>141</v>
      </c>
      <c r="Q13" s="17" t="s">
        <v>69</v>
      </c>
      <c r="R13" s="16" t="s">
        <v>67</v>
      </c>
      <c r="S13" s="16" t="s">
        <v>68</v>
      </c>
      <c r="T13" s="17" t="s">
        <v>141</v>
      </c>
      <c r="U13" s="17" t="s">
        <v>69</v>
      </c>
      <c r="V13" s="16" t="s">
        <v>67</v>
      </c>
      <c r="W13" s="16" t="s">
        <v>68</v>
      </c>
      <c r="X13" s="17" t="s">
        <v>141</v>
      </c>
      <c r="Y13" s="17" t="s">
        <v>69</v>
      </c>
      <c r="Z13" s="16" t="s">
        <v>67</v>
      </c>
      <c r="AA13" s="16" t="s">
        <v>68</v>
      </c>
      <c r="AB13" s="17" t="s">
        <v>141</v>
      </c>
      <c r="AC13" s="17" t="s">
        <v>69</v>
      </c>
      <c r="AD13" s="16" t="s">
        <v>67</v>
      </c>
      <c r="AE13" s="16" t="s">
        <v>68</v>
      </c>
      <c r="AF13" s="17" t="s">
        <v>141</v>
      </c>
      <c r="AG13" s="17" t="s">
        <v>69</v>
      </c>
      <c r="AH13" s="16" t="s">
        <v>67</v>
      </c>
      <c r="AI13" s="16" t="s">
        <v>68</v>
      </c>
      <c r="AJ13" s="17" t="s">
        <v>141</v>
      </c>
      <c r="AK13" s="17" t="s">
        <v>69</v>
      </c>
      <c r="AL13" s="16" t="s">
        <v>67</v>
      </c>
      <c r="AM13" s="16" t="s">
        <v>68</v>
      </c>
      <c r="AN13" s="17" t="s">
        <v>141</v>
      </c>
      <c r="AO13" s="17" t="s">
        <v>69</v>
      </c>
      <c r="AP13" s="16" t="s">
        <v>67</v>
      </c>
      <c r="AQ13" s="16" t="s">
        <v>68</v>
      </c>
      <c r="AR13" s="17" t="s">
        <v>141</v>
      </c>
      <c r="AS13" s="17" t="s">
        <v>69</v>
      </c>
      <c r="AT13" s="16" t="s">
        <v>67</v>
      </c>
      <c r="AU13" s="16" t="s">
        <v>68</v>
      </c>
      <c r="AV13" s="17" t="s">
        <v>141</v>
      </c>
      <c r="AW13" s="17" t="s">
        <v>69</v>
      </c>
      <c r="AX13" s="16" t="s">
        <v>67</v>
      </c>
      <c r="AY13" s="16" t="s">
        <v>68</v>
      </c>
      <c r="AZ13" s="17" t="s">
        <v>141</v>
      </c>
      <c r="BA13" s="17" t="s">
        <v>69</v>
      </c>
      <c r="BB13" s="16" t="s">
        <v>67</v>
      </c>
      <c r="BC13" s="16" t="s">
        <v>68</v>
      </c>
      <c r="BD13" s="17" t="s">
        <v>141</v>
      </c>
      <c r="BE13" s="17" t="s">
        <v>69</v>
      </c>
      <c r="BF13" s="16" t="s">
        <v>67</v>
      </c>
      <c r="BG13" s="16" t="s">
        <v>68</v>
      </c>
      <c r="BH13" s="17" t="s">
        <v>141</v>
      </c>
      <c r="BI13" s="355" t="s">
        <v>69</v>
      </c>
    </row>
    <row r="14" spans="1:61" ht="30.75" customHeight="1" x14ac:dyDescent="0.25">
      <c r="A14" s="450" t="s">
        <v>53</v>
      </c>
      <c r="B14" s="453">
        <v>14137</v>
      </c>
      <c r="C14" s="456" t="s">
        <v>28</v>
      </c>
      <c r="D14" s="456" t="s">
        <v>29</v>
      </c>
      <c r="E14" s="459" t="s">
        <v>107</v>
      </c>
      <c r="F14" s="462" t="s">
        <v>88</v>
      </c>
      <c r="G14" s="462" t="s">
        <v>133</v>
      </c>
      <c r="H14" s="462" t="s">
        <v>84</v>
      </c>
      <c r="I14" s="21" t="s">
        <v>74</v>
      </c>
      <c r="J14" s="87">
        <v>0</v>
      </c>
      <c r="K14" s="87">
        <v>0</v>
      </c>
      <c r="L14" s="87">
        <v>0</v>
      </c>
      <c r="M14" s="138">
        <f>SUM(J14:L14)</f>
        <v>0</v>
      </c>
      <c r="N14" s="96">
        <v>0</v>
      </c>
      <c r="O14" s="87">
        <v>0</v>
      </c>
      <c r="P14" s="87">
        <v>0</v>
      </c>
      <c r="Q14" s="138">
        <f>SUM(N14:P14)</f>
        <v>0</v>
      </c>
      <c r="R14" s="103">
        <v>0</v>
      </c>
      <c r="S14" s="87">
        <v>0</v>
      </c>
      <c r="T14" s="87">
        <v>0</v>
      </c>
      <c r="U14" s="138">
        <f>SUM(R14:T14)</f>
        <v>0</v>
      </c>
      <c r="V14" s="135">
        <v>0</v>
      </c>
      <c r="W14" s="135">
        <v>0</v>
      </c>
      <c r="X14" s="135">
        <v>0</v>
      </c>
      <c r="Y14" s="138">
        <f>SUM(V14:X14)</f>
        <v>0</v>
      </c>
      <c r="Z14" s="135">
        <v>0</v>
      </c>
      <c r="AA14" s="135">
        <v>0</v>
      </c>
      <c r="AB14" s="135">
        <v>0</v>
      </c>
      <c r="AC14" s="138">
        <f>SUM(Z14:AB14)</f>
        <v>0</v>
      </c>
      <c r="AD14" s="135">
        <v>0</v>
      </c>
      <c r="AE14" s="135">
        <v>0</v>
      </c>
      <c r="AF14" s="135">
        <v>0</v>
      </c>
      <c r="AG14" s="138">
        <f>SUM(AD14:AF14)</f>
        <v>0</v>
      </c>
      <c r="AH14" s="135">
        <v>0</v>
      </c>
      <c r="AI14" s="135">
        <v>0</v>
      </c>
      <c r="AJ14" s="135">
        <v>0</v>
      </c>
      <c r="AK14" s="138">
        <f>SUM(AH14:AJ14)</f>
        <v>0</v>
      </c>
      <c r="AL14" s="135">
        <v>0</v>
      </c>
      <c r="AM14" s="135">
        <v>0</v>
      </c>
      <c r="AN14" s="135">
        <v>0</v>
      </c>
      <c r="AO14" s="138">
        <f>SUM(AL14:AN14)</f>
        <v>0</v>
      </c>
      <c r="AP14" s="135">
        <v>0</v>
      </c>
      <c r="AQ14" s="135">
        <v>0</v>
      </c>
      <c r="AR14" s="135">
        <v>0</v>
      </c>
      <c r="AS14" s="138">
        <f>SUM(AP14:AR14)</f>
        <v>0</v>
      </c>
      <c r="AT14" s="135">
        <v>0</v>
      </c>
      <c r="AU14" s="135">
        <v>0</v>
      </c>
      <c r="AV14" s="135">
        <v>0</v>
      </c>
      <c r="AW14" s="138">
        <f>SUM(AT14:AV14)</f>
        <v>0</v>
      </c>
      <c r="AX14" s="135">
        <v>0</v>
      </c>
      <c r="AY14" s="135">
        <v>0</v>
      </c>
      <c r="AZ14" s="135">
        <v>0</v>
      </c>
      <c r="BA14" s="138">
        <f>SUM(AX14:AZ14)</f>
        <v>0</v>
      </c>
      <c r="BB14" s="135">
        <v>0</v>
      </c>
      <c r="BC14" s="135">
        <v>0</v>
      </c>
      <c r="BD14" s="135">
        <v>0</v>
      </c>
      <c r="BE14" s="138">
        <f>SUM(BB14:BD14)</f>
        <v>0</v>
      </c>
      <c r="BF14" s="104">
        <f t="shared" ref="BF14:BF15" si="0">AVERAGE(J14,N14,R14,V14,Z14,AD14,AH14,AL14,AP14,AT14,AX14,BB14)</f>
        <v>0</v>
      </c>
      <c r="BG14" s="104">
        <f t="shared" ref="BG14:BG18" si="1">AVERAGE(K14,O14,S14,W14,AA14,AE14,AI14,AM14,AQ14,AU14,AY14,BC14)</f>
        <v>0</v>
      </c>
      <c r="BH14" s="104">
        <f t="shared" ref="BH14:BH18" si="2">AVERAGE(L14,P14,T14,X14,AB14,AF14,AJ14,AN14,AR14,AV14,AZ14,BD14)</f>
        <v>0</v>
      </c>
      <c r="BI14" s="301">
        <f t="shared" ref="BI14:BI23" si="3">SUM(BF14:BH14)</f>
        <v>0</v>
      </c>
    </row>
    <row r="15" spans="1:61" ht="30.75" customHeight="1" x14ac:dyDescent="0.25">
      <c r="A15" s="451"/>
      <c r="B15" s="454"/>
      <c r="C15" s="457"/>
      <c r="D15" s="457"/>
      <c r="E15" s="460"/>
      <c r="F15" s="463"/>
      <c r="G15" s="463"/>
      <c r="H15" s="463"/>
      <c r="I15" s="22" t="s">
        <v>75</v>
      </c>
      <c r="J15" s="88">
        <v>0</v>
      </c>
      <c r="K15" s="87">
        <v>0</v>
      </c>
      <c r="L15" s="87">
        <v>0</v>
      </c>
      <c r="M15" s="138">
        <f t="shared" ref="M15:M18" si="4">SUM(J15:L15)</f>
        <v>0</v>
      </c>
      <c r="N15" s="96">
        <v>0</v>
      </c>
      <c r="O15" s="87">
        <v>0</v>
      </c>
      <c r="P15" s="87">
        <v>0</v>
      </c>
      <c r="Q15" s="138">
        <f t="shared" ref="Q15:Q18" si="5">SUM(N15:P15)</f>
        <v>0</v>
      </c>
      <c r="R15" s="103">
        <v>0</v>
      </c>
      <c r="S15" s="87">
        <v>0</v>
      </c>
      <c r="T15" s="87">
        <v>0</v>
      </c>
      <c r="U15" s="138">
        <f t="shared" ref="U15:U18" si="6">SUM(R15:T15)</f>
        <v>0</v>
      </c>
      <c r="V15" s="135">
        <v>0</v>
      </c>
      <c r="W15" s="87">
        <v>0</v>
      </c>
      <c r="X15" s="87">
        <v>0</v>
      </c>
      <c r="Y15" s="138">
        <f t="shared" ref="Y15:Y18" si="7">SUM(V15:X15)</f>
        <v>0</v>
      </c>
      <c r="Z15" s="135">
        <v>0</v>
      </c>
      <c r="AA15" s="87">
        <v>0</v>
      </c>
      <c r="AB15" s="87">
        <v>0</v>
      </c>
      <c r="AC15" s="138">
        <f t="shared" ref="AC15:AC18" si="8">SUM(Z15:AB15)</f>
        <v>0</v>
      </c>
      <c r="AD15" s="135">
        <v>0</v>
      </c>
      <c r="AE15" s="87">
        <v>0</v>
      </c>
      <c r="AF15" s="87">
        <v>0</v>
      </c>
      <c r="AG15" s="138">
        <f t="shared" ref="AG15:AG18" si="9">SUM(AD15:AF15)</f>
        <v>0</v>
      </c>
      <c r="AH15" s="108">
        <v>0</v>
      </c>
      <c r="AI15" s="87">
        <v>0</v>
      </c>
      <c r="AJ15" s="87">
        <v>0</v>
      </c>
      <c r="AK15" s="138">
        <f t="shared" ref="AK15:AK18" si="10">SUM(AH15:AJ15)</f>
        <v>0</v>
      </c>
      <c r="AL15" s="108">
        <v>0</v>
      </c>
      <c r="AM15" s="87">
        <v>0</v>
      </c>
      <c r="AN15" s="87">
        <v>0</v>
      </c>
      <c r="AO15" s="138">
        <f t="shared" ref="AO15:AO18" si="11">SUM(AL15:AN15)</f>
        <v>0</v>
      </c>
      <c r="AP15" s="108">
        <v>0</v>
      </c>
      <c r="AQ15" s="108">
        <v>0</v>
      </c>
      <c r="AR15" s="108">
        <v>0</v>
      </c>
      <c r="AS15" s="138">
        <f t="shared" ref="AS15:AS18" si="12">SUM(AP15:AR15)</f>
        <v>0</v>
      </c>
      <c r="AT15" s="108">
        <v>0</v>
      </c>
      <c r="AU15" s="108">
        <v>0</v>
      </c>
      <c r="AV15" s="108">
        <v>0</v>
      </c>
      <c r="AW15" s="138">
        <f t="shared" ref="AW15:AW18" si="13">SUM(AT15:AV15)</f>
        <v>0</v>
      </c>
      <c r="AX15" s="108">
        <v>0</v>
      </c>
      <c r="AY15" s="108">
        <v>0</v>
      </c>
      <c r="AZ15" s="108">
        <v>0</v>
      </c>
      <c r="BA15" s="138">
        <f>SUM(AX15:AZ15)</f>
        <v>0</v>
      </c>
      <c r="BB15" s="108">
        <v>0</v>
      </c>
      <c r="BC15" s="108">
        <v>0</v>
      </c>
      <c r="BD15" s="108">
        <v>0</v>
      </c>
      <c r="BE15" s="138">
        <f t="shared" ref="BE15:BE18" si="14">SUM(BB15:BD15)</f>
        <v>0</v>
      </c>
      <c r="BF15" s="104">
        <f t="shared" si="0"/>
        <v>0</v>
      </c>
      <c r="BG15" s="104">
        <f t="shared" si="1"/>
        <v>0</v>
      </c>
      <c r="BH15" s="104">
        <f t="shared" si="2"/>
        <v>0</v>
      </c>
      <c r="BI15" s="301">
        <f t="shared" si="3"/>
        <v>0</v>
      </c>
    </row>
    <row r="16" spans="1:61" ht="30.75" customHeight="1" x14ac:dyDescent="0.25">
      <c r="A16" s="451"/>
      <c r="B16" s="454"/>
      <c r="C16" s="457"/>
      <c r="D16" s="457"/>
      <c r="E16" s="460"/>
      <c r="F16" s="463"/>
      <c r="G16" s="463"/>
      <c r="H16" s="463"/>
      <c r="I16" s="22" t="s">
        <v>76</v>
      </c>
      <c r="J16" s="88">
        <v>5</v>
      </c>
      <c r="K16" s="87">
        <v>0</v>
      </c>
      <c r="L16" s="87">
        <v>0</v>
      </c>
      <c r="M16" s="138">
        <f t="shared" si="4"/>
        <v>5</v>
      </c>
      <c r="N16" s="96">
        <v>6</v>
      </c>
      <c r="O16" s="87">
        <v>0</v>
      </c>
      <c r="P16" s="87">
        <v>0</v>
      </c>
      <c r="Q16" s="138">
        <f t="shared" si="5"/>
        <v>6</v>
      </c>
      <c r="R16" s="103">
        <v>6</v>
      </c>
      <c r="S16" s="87">
        <v>0</v>
      </c>
      <c r="T16" s="87">
        <v>0</v>
      </c>
      <c r="U16" s="138">
        <f t="shared" si="6"/>
        <v>6</v>
      </c>
      <c r="V16" s="135">
        <v>6</v>
      </c>
      <c r="W16" s="87">
        <v>0</v>
      </c>
      <c r="X16" s="87">
        <v>0</v>
      </c>
      <c r="Y16" s="138">
        <f t="shared" si="7"/>
        <v>6</v>
      </c>
      <c r="Z16" s="135">
        <v>6</v>
      </c>
      <c r="AA16" s="87">
        <v>0</v>
      </c>
      <c r="AB16" s="87">
        <v>0</v>
      </c>
      <c r="AC16" s="138">
        <f t="shared" si="8"/>
        <v>6</v>
      </c>
      <c r="AD16" s="135">
        <v>6</v>
      </c>
      <c r="AE16" s="87">
        <v>0</v>
      </c>
      <c r="AF16" s="87">
        <v>0</v>
      </c>
      <c r="AG16" s="138">
        <f t="shared" si="9"/>
        <v>6</v>
      </c>
      <c r="AH16" s="108">
        <v>6</v>
      </c>
      <c r="AI16" s="87">
        <v>0</v>
      </c>
      <c r="AJ16" s="87">
        <v>0</v>
      </c>
      <c r="AK16" s="138">
        <f t="shared" si="10"/>
        <v>6</v>
      </c>
      <c r="AL16" s="108">
        <v>6</v>
      </c>
      <c r="AM16" s="87">
        <v>0</v>
      </c>
      <c r="AN16" s="87">
        <v>0</v>
      </c>
      <c r="AO16" s="138">
        <f t="shared" si="11"/>
        <v>6</v>
      </c>
      <c r="AP16" s="108">
        <v>5</v>
      </c>
      <c r="AQ16" s="108">
        <v>0</v>
      </c>
      <c r="AR16" s="108">
        <v>0</v>
      </c>
      <c r="AS16" s="138">
        <f t="shared" si="12"/>
        <v>5</v>
      </c>
      <c r="AT16" s="108">
        <v>5</v>
      </c>
      <c r="AU16" s="108">
        <v>0</v>
      </c>
      <c r="AV16" s="108">
        <v>0</v>
      </c>
      <c r="AW16" s="138">
        <f t="shared" si="13"/>
        <v>5</v>
      </c>
      <c r="AX16" s="108">
        <v>5</v>
      </c>
      <c r="AY16" s="108">
        <v>0</v>
      </c>
      <c r="AZ16" s="108">
        <v>0</v>
      </c>
      <c r="BA16" s="138">
        <f>SUM(AX16:AZ16)</f>
        <v>5</v>
      </c>
      <c r="BB16" s="108">
        <v>5</v>
      </c>
      <c r="BC16" s="108">
        <v>0</v>
      </c>
      <c r="BD16" s="108">
        <v>0</v>
      </c>
      <c r="BE16" s="138">
        <f t="shared" si="14"/>
        <v>5</v>
      </c>
      <c r="BF16" s="104">
        <f>AVERAGE(J16,N16,R16,V16,Z16,AD16,AH16,AL16,AP16,AT16,AX16,BB16)</f>
        <v>5.583333333333333</v>
      </c>
      <c r="BG16" s="104">
        <f t="shared" si="1"/>
        <v>0</v>
      </c>
      <c r="BH16" s="104">
        <f t="shared" si="2"/>
        <v>0</v>
      </c>
      <c r="BI16" s="301">
        <f t="shared" si="3"/>
        <v>5.583333333333333</v>
      </c>
    </row>
    <row r="17" spans="1:61" ht="30.75" customHeight="1" x14ac:dyDescent="0.25">
      <c r="A17" s="451"/>
      <c r="B17" s="454"/>
      <c r="C17" s="457"/>
      <c r="D17" s="457"/>
      <c r="E17" s="460"/>
      <c r="F17" s="463"/>
      <c r="G17" s="463"/>
      <c r="H17" s="463"/>
      <c r="I17" s="22" t="s">
        <v>77</v>
      </c>
      <c r="J17" s="88">
        <v>43</v>
      </c>
      <c r="K17" s="87">
        <v>0</v>
      </c>
      <c r="L17" s="87">
        <v>0</v>
      </c>
      <c r="M17" s="138">
        <f t="shared" si="4"/>
        <v>43</v>
      </c>
      <c r="N17" s="96">
        <v>42</v>
      </c>
      <c r="O17" s="87">
        <v>0</v>
      </c>
      <c r="P17" s="87">
        <v>0</v>
      </c>
      <c r="Q17" s="138">
        <f t="shared" si="5"/>
        <v>42</v>
      </c>
      <c r="R17" s="103">
        <v>42</v>
      </c>
      <c r="S17" s="87">
        <v>0</v>
      </c>
      <c r="T17" s="87">
        <v>0</v>
      </c>
      <c r="U17" s="138">
        <f t="shared" si="6"/>
        <v>42</v>
      </c>
      <c r="V17" s="135">
        <v>42</v>
      </c>
      <c r="W17" s="87">
        <v>0</v>
      </c>
      <c r="X17" s="87">
        <v>0</v>
      </c>
      <c r="Y17" s="138">
        <f t="shared" si="7"/>
        <v>42</v>
      </c>
      <c r="Z17" s="135">
        <v>42</v>
      </c>
      <c r="AA17" s="87">
        <v>0</v>
      </c>
      <c r="AB17" s="87">
        <v>0</v>
      </c>
      <c r="AC17" s="138">
        <f t="shared" si="8"/>
        <v>42</v>
      </c>
      <c r="AD17" s="135">
        <v>42</v>
      </c>
      <c r="AE17" s="87">
        <v>0</v>
      </c>
      <c r="AF17" s="87">
        <v>0</v>
      </c>
      <c r="AG17" s="138">
        <f t="shared" si="9"/>
        <v>42</v>
      </c>
      <c r="AH17" s="108">
        <v>42</v>
      </c>
      <c r="AI17" s="87">
        <v>0</v>
      </c>
      <c r="AJ17" s="87">
        <v>0</v>
      </c>
      <c r="AK17" s="138">
        <f t="shared" si="10"/>
        <v>42</v>
      </c>
      <c r="AL17" s="108">
        <v>42</v>
      </c>
      <c r="AM17" s="87">
        <v>0</v>
      </c>
      <c r="AN17" s="87">
        <v>0</v>
      </c>
      <c r="AO17" s="138">
        <f t="shared" si="11"/>
        <v>42</v>
      </c>
      <c r="AP17" s="108">
        <v>38</v>
      </c>
      <c r="AQ17" s="108">
        <v>0</v>
      </c>
      <c r="AR17" s="108">
        <v>0</v>
      </c>
      <c r="AS17" s="138">
        <f t="shared" si="12"/>
        <v>38</v>
      </c>
      <c r="AT17" s="108">
        <v>38</v>
      </c>
      <c r="AU17" s="108">
        <v>0</v>
      </c>
      <c r="AV17" s="108">
        <v>0</v>
      </c>
      <c r="AW17" s="138">
        <f t="shared" si="13"/>
        <v>38</v>
      </c>
      <c r="AX17" s="108">
        <v>38</v>
      </c>
      <c r="AY17" s="108">
        <v>0</v>
      </c>
      <c r="AZ17" s="108">
        <v>0</v>
      </c>
      <c r="BA17" s="138">
        <f>SUM(AX17:AZ17)</f>
        <v>38</v>
      </c>
      <c r="BB17" s="108">
        <v>38</v>
      </c>
      <c r="BC17" s="108">
        <v>0</v>
      </c>
      <c r="BD17" s="108">
        <v>0</v>
      </c>
      <c r="BE17" s="138">
        <f t="shared" si="14"/>
        <v>38</v>
      </c>
      <c r="BF17" s="104">
        <f t="shared" ref="BF17:BF23" si="15">AVERAGE(J17,N17,R17,V17,Z17,AD17,AH17,AL17,AP17,AT17,AX17,BB17)</f>
        <v>40.75</v>
      </c>
      <c r="BG17" s="104">
        <f t="shared" si="1"/>
        <v>0</v>
      </c>
      <c r="BH17" s="104">
        <f t="shared" si="2"/>
        <v>0</v>
      </c>
      <c r="BI17" s="301">
        <f t="shared" si="3"/>
        <v>40.75</v>
      </c>
    </row>
    <row r="18" spans="1:61" ht="30.75" customHeight="1" x14ac:dyDescent="0.25">
      <c r="A18" s="451"/>
      <c r="B18" s="454"/>
      <c r="C18" s="457"/>
      <c r="D18" s="457"/>
      <c r="E18" s="460"/>
      <c r="F18" s="463"/>
      <c r="G18" s="463"/>
      <c r="H18" s="463"/>
      <c r="I18" s="22" t="s">
        <v>78</v>
      </c>
      <c r="J18" s="88">
        <v>2</v>
      </c>
      <c r="K18" s="87">
        <v>0</v>
      </c>
      <c r="L18" s="87">
        <v>0</v>
      </c>
      <c r="M18" s="138">
        <f t="shared" si="4"/>
        <v>2</v>
      </c>
      <c r="N18" s="96">
        <v>2</v>
      </c>
      <c r="O18" s="87">
        <v>0</v>
      </c>
      <c r="P18" s="87">
        <v>0</v>
      </c>
      <c r="Q18" s="138">
        <f t="shared" si="5"/>
        <v>2</v>
      </c>
      <c r="R18" s="103">
        <v>2</v>
      </c>
      <c r="S18" s="87">
        <v>0</v>
      </c>
      <c r="T18" s="87">
        <v>0</v>
      </c>
      <c r="U18" s="138">
        <f t="shared" si="6"/>
        <v>2</v>
      </c>
      <c r="V18" s="135">
        <v>2</v>
      </c>
      <c r="W18" s="87">
        <v>0</v>
      </c>
      <c r="X18" s="87">
        <v>0</v>
      </c>
      <c r="Y18" s="138">
        <f t="shared" si="7"/>
        <v>2</v>
      </c>
      <c r="Z18" s="135">
        <v>2</v>
      </c>
      <c r="AA18" s="87">
        <v>0</v>
      </c>
      <c r="AB18" s="87">
        <v>0</v>
      </c>
      <c r="AC18" s="138">
        <f t="shared" si="8"/>
        <v>2</v>
      </c>
      <c r="AD18" s="135">
        <v>2</v>
      </c>
      <c r="AE18" s="87">
        <v>0</v>
      </c>
      <c r="AF18" s="87">
        <v>0</v>
      </c>
      <c r="AG18" s="138">
        <f t="shared" si="9"/>
        <v>2</v>
      </c>
      <c r="AH18" s="108">
        <v>2</v>
      </c>
      <c r="AI18" s="87">
        <v>0</v>
      </c>
      <c r="AJ18" s="87">
        <v>0</v>
      </c>
      <c r="AK18" s="138">
        <f t="shared" si="10"/>
        <v>2</v>
      </c>
      <c r="AL18" s="108">
        <v>2</v>
      </c>
      <c r="AM18" s="87">
        <v>0</v>
      </c>
      <c r="AN18" s="87">
        <v>0</v>
      </c>
      <c r="AO18" s="138">
        <f t="shared" si="11"/>
        <v>2</v>
      </c>
      <c r="AP18" s="108">
        <v>2</v>
      </c>
      <c r="AQ18" s="108">
        <v>0</v>
      </c>
      <c r="AR18" s="108">
        <v>0</v>
      </c>
      <c r="AS18" s="138">
        <f t="shared" si="12"/>
        <v>2</v>
      </c>
      <c r="AT18" s="108">
        <v>2</v>
      </c>
      <c r="AU18" s="108">
        <v>0</v>
      </c>
      <c r="AV18" s="108">
        <v>0</v>
      </c>
      <c r="AW18" s="138">
        <f t="shared" si="13"/>
        <v>2</v>
      </c>
      <c r="AX18" s="108">
        <v>2</v>
      </c>
      <c r="AY18" s="108">
        <v>0</v>
      </c>
      <c r="AZ18" s="108">
        <v>0</v>
      </c>
      <c r="BA18" s="138">
        <f>SUM(AX18:AZ18)</f>
        <v>2</v>
      </c>
      <c r="BB18" s="108">
        <v>2</v>
      </c>
      <c r="BC18" s="108">
        <v>0</v>
      </c>
      <c r="BD18" s="108">
        <v>0</v>
      </c>
      <c r="BE18" s="138">
        <f t="shared" si="14"/>
        <v>2</v>
      </c>
      <c r="BF18" s="104">
        <f t="shared" si="15"/>
        <v>2</v>
      </c>
      <c r="BG18" s="104">
        <f t="shared" si="1"/>
        <v>0</v>
      </c>
      <c r="BH18" s="104">
        <f t="shared" si="2"/>
        <v>0</v>
      </c>
      <c r="BI18" s="301">
        <f t="shared" si="3"/>
        <v>2</v>
      </c>
    </row>
    <row r="19" spans="1:61" ht="30.75" customHeight="1" x14ac:dyDescent="0.25">
      <c r="A19" s="451"/>
      <c r="B19" s="454"/>
      <c r="C19" s="457"/>
      <c r="D19" s="457"/>
      <c r="E19" s="460"/>
      <c r="F19" s="463"/>
      <c r="G19" s="463"/>
      <c r="H19" s="464"/>
      <c r="I19" s="23" t="s">
        <v>79</v>
      </c>
      <c r="J19" s="139">
        <f>SUM(J14:J18)</f>
        <v>50</v>
      </c>
      <c r="K19" s="139">
        <f t="shared" ref="K19:L19" si="16">SUM(K14:K18)</f>
        <v>0</v>
      </c>
      <c r="L19" s="139">
        <f t="shared" si="16"/>
        <v>0</v>
      </c>
      <c r="M19" s="138">
        <f>SUM(M14:M18)</f>
        <v>50</v>
      </c>
      <c r="N19" s="139">
        <f>SUM(N14:N18)</f>
        <v>50</v>
      </c>
      <c r="O19" s="139">
        <f t="shared" ref="O19:P19" si="17">SUM(O14:O18)</f>
        <v>0</v>
      </c>
      <c r="P19" s="139">
        <f t="shared" si="17"/>
        <v>0</v>
      </c>
      <c r="Q19" s="138">
        <f>SUM(Q14:Q18)</f>
        <v>50</v>
      </c>
      <c r="R19" s="139">
        <f>SUM(R14:R18)</f>
        <v>50</v>
      </c>
      <c r="S19" s="139">
        <f t="shared" ref="S19:T19" si="18">SUM(S14:S18)</f>
        <v>0</v>
      </c>
      <c r="T19" s="139">
        <f t="shared" si="18"/>
        <v>0</v>
      </c>
      <c r="U19" s="138">
        <f>SUM(U14:U18)</f>
        <v>50</v>
      </c>
      <c r="V19" s="139">
        <f>SUM(V14:V18)</f>
        <v>50</v>
      </c>
      <c r="W19" s="139">
        <f t="shared" ref="W19:X19" si="19">SUM(W14:W18)</f>
        <v>0</v>
      </c>
      <c r="X19" s="139">
        <f t="shared" si="19"/>
        <v>0</v>
      </c>
      <c r="Y19" s="138">
        <f>SUM(Y14:Y18)</f>
        <v>50</v>
      </c>
      <c r="Z19" s="139">
        <f>SUM(Z14:Z18)</f>
        <v>50</v>
      </c>
      <c r="AA19" s="139">
        <f t="shared" ref="AA19:AB19" si="20">SUM(AA14:AA18)</f>
        <v>0</v>
      </c>
      <c r="AB19" s="139">
        <f t="shared" si="20"/>
        <v>0</v>
      </c>
      <c r="AC19" s="138">
        <f>SUM(AC14:AC18)</f>
        <v>50</v>
      </c>
      <c r="AD19" s="139">
        <f>SUM(AD14:AD18)</f>
        <v>50</v>
      </c>
      <c r="AE19" s="139">
        <f t="shared" ref="AE19:AF19" si="21">SUM(AE14:AE18)</f>
        <v>0</v>
      </c>
      <c r="AF19" s="139">
        <f t="shared" si="21"/>
        <v>0</v>
      </c>
      <c r="AG19" s="138">
        <f>SUM(AG14:AG18)</f>
        <v>50</v>
      </c>
      <c r="AH19" s="139">
        <f>SUM(AH14:AH18)</f>
        <v>50</v>
      </c>
      <c r="AI19" s="139">
        <f t="shared" ref="AI19:AJ19" si="22">SUM(AI14:AI18)</f>
        <v>0</v>
      </c>
      <c r="AJ19" s="139">
        <f t="shared" si="22"/>
        <v>0</v>
      </c>
      <c r="AK19" s="138">
        <f>SUM(AK14:AK18)</f>
        <v>50</v>
      </c>
      <c r="AL19" s="139">
        <f>SUM(AL14:AL18)</f>
        <v>50</v>
      </c>
      <c r="AM19" s="139">
        <f t="shared" ref="AM19:AN19" si="23">SUM(AM14:AM18)</f>
        <v>0</v>
      </c>
      <c r="AN19" s="139">
        <f t="shared" si="23"/>
        <v>0</v>
      </c>
      <c r="AO19" s="138">
        <f>SUM(AO14:AO18)</f>
        <v>50</v>
      </c>
      <c r="AP19" s="139">
        <f>SUM(AP14:AP18)</f>
        <v>45</v>
      </c>
      <c r="AQ19" s="139">
        <f t="shared" ref="AQ19:AR19" si="24">SUM(AQ14:AQ18)</f>
        <v>0</v>
      </c>
      <c r="AR19" s="139">
        <f t="shared" si="24"/>
        <v>0</v>
      </c>
      <c r="AS19" s="138">
        <f>SUM(AS14:AS18)</f>
        <v>45</v>
      </c>
      <c r="AT19" s="139">
        <f>SUM(AT14:AT18)</f>
        <v>45</v>
      </c>
      <c r="AU19" s="139">
        <f t="shared" ref="AU19:AV19" si="25">SUM(AU14:AU18)</f>
        <v>0</v>
      </c>
      <c r="AV19" s="139">
        <f t="shared" si="25"/>
        <v>0</v>
      </c>
      <c r="AW19" s="138">
        <f t="shared" ref="AW19:BB19" si="26">SUM(AW14:AW18)</f>
        <v>45</v>
      </c>
      <c r="AX19" s="139">
        <f t="shared" si="26"/>
        <v>45</v>
      </c>
      <c r="AY19" s="139">
        <f t="shared" si="26"/>
        <v>0</v>
      </c>
      <c r="AZ19" s="139">
        <f t="shared" si="26"/>
        <v>0</v>
      </c>
      <c r="BA19" s="138">
        <f t="shared" si="26"/>
        <v>45</v>
      </c>
      <c r="BB19" s="139">
        <f t="shared" si="26"/>
        <v>45</v>
      </c>
      <c r="BC19" s="139">
        <f t="shared" ref="BC19:BD19" si="27">SUM(BC14:BC18)</f>
        <v>0</v>
      </c>
      <c r="BD19" s="139">
        <f t="shared" si="27"/>
        <v>0</v>
      </c>
      <c r="BE19" s="138">
        <f>SUM(BE14:BE18)</f>
        <v>45</v>
      </c>
      <c r="BF19" s="139">
        <f>SUM(BF14:BF18)</f>
        <v>48.333333333333336</v>
      </c>
      <c r="BG19" s="139">
        <f t="shared" ref="BG19:BH19" si="28">SUM(BG14:BG18)</f>
        <v>0</v>
      </c>
      <c r="BH19" s="139">
        <f t="shared" si="28"/>
        <v>0</v>
      </c>
      <c r="BI19" s="261">
        <f>SUM(BI14:BI18)</f>
        <v>48.333333333333336</v>
      </c>
    </row>
    <row r="20" spans="1:61" ht="30.75" customHeight="1" x14ac:dyDescent="0.25">
      <c r="A20" s="451"/>
      <c r="B20" s="454"/>
      <c r="C20" s="457"/>
      <c r="D20" s="457"/>
      <c r="E20" s="460"/>
      <c r="F20" s="463"/>
      <c r="G20" s="463"/>
      <c r="H20" s="465" t="s">
        <v>146</v>
      </c>
      <c r="I20" s="22" t="s">
        <v>80</v>
      </c>
      <c r="J20" s="87">
        <v>13</v>
      </c>
      <c r="K20" s="87">
        <v>0</v>
      </c>
      <c r="L20" s="87">
        <v>0</v>
      </c>
      <c r="M20" s="138">
        <f>SUM(J20:L20)</f>
        <v>13</v>
      </c>
      <c r="N20" s="96">
        <v>13</v>
      </c>
      <c r="O20" s="87">
        <v>0</v>
      </c>
      <c r="P20" s="87">
        <v>0</v>
      </c>
      <c r="Q20" s="138">
        <f>SUM(N20:P20)</f>
        <v>13</v>
      </c>
      <c r="R20" s="103">
        <v>12</v>
      </c>
      <c r="S20" s="87">
        <v>0</v>
      </c>
      <c r="T20" s="87">
        <v>0</v>
      </c>
      <c r="U20" s="138">
        <f>SUM(R20:T20)</f>
        <v>12</v>
      </c>
      <c r="V20" s="108">
        <v>12</v>
      </c>
      <c r="W20" s="87">
        <v>0</v>
      </c>
      <c r="X20" s="87">
        <v>0</v>
      </c>
      <c r="Y20" s="138">
        <f>SUM(V20:X20)</f>
        <v>12</v>
      </c>
      <c r="Z20" s="108">
        <v>12</v>
      </c>
      <c r="AA20" s="87">
        <v>0</v>
      </c>
      <c r="AB20" s="87">
        <v>0</v>
      </c>
      <c r="AC20" s="138">
        <f>SUM(Z20:AB20)</f>
        <v>12</v>
      </c>
      <c r="AD20" s="108">
        <v>12</v>
      </c>
      <c r="AE20" s="87">
        <v>0</v>
      </c>
      <c r="AF20" s="87">
        <v>0</v>
      </c>
      <c r="AG20" s="138">
        <f>SUM(AD20:AF20)</f>
        <v>12</v>
      </c>
      <c r="AH20" s="108">
        <v>12</v>
      </c>
      <c r="AI20" s="87">
        <v>0</v>
      </c>
      <c r="AJ20" s="87">
        <v>0</v>
      </c>
      <c r="AK20" s="138">
        <f>SUM(AH20:AJ20)</f>
        <v>12</v>
      </c>
      <c r="AL20" s="108">
        <v>12</v>
      </c>
      <c r="AM20" s="87">
        <v>0</v>
      </c>
      <c r="AN20" s="87">
        <v>0</v>
      </c>
      <c r="AO20" s="138">
        <f>SUM(AL20:AN20)</f>
        <v>12</v>
      </c>
      <c r="AP20" s="108">
        <v>10</v>
      </c>
      <c r="AQ20" s="108">
        <v>0</v>
      </c>
      <c r="AR20" s="108">
        <v>0</v>
      </c>
      <c r="AS20" s="138">
        <f>SUM(AP20:AR20)</f>
        <v>10</v>
      </c>
      <c r="AT20" s="108">
        <v>10</v>
      </c>
      <c r="AU20" s="108">
        <v>0</v>
      </c>
      <c r="AV20" s="108">
        <v>0</v>
      </c>
      <c r="AW20" s="138">
        <f>SUM(AT20:AV20)</f>
        <v>10</v>
      </c>
      <c r="AX20" s="108">
        <v>10</v>
      </c>
      <c r="AY20" s="108">
        <v>0</v>
      </c>
      <c r="AZ20" s="108">
        <v>0</v>
      </c>
      <c r="BA20" s="138">
        <f>SUM(AX20:AZ20)</f>
        <v>10</v>
      </c>
      <c r="BB20" s="108">
        <v>10</v>
      </c>
      <c r="BC20" s="108">
        <v>0</v>
      </c>
      <c r="BD20" s="108">
        <v>0</v>
      </c>
      <c r="BE20" s="138">
        <f>SUM(BB20:BD20)</f>
        <v>10</v>
      </c>
      <c r="BF20" s="104">
        <f t="shared" si="15"/>
        <v>11.5</v>
      </c>
      <c r="BG20" s="104">
        <f t="shared" ref="BG20:BG23" si="29">AVERAGE(K20,O20,S20,W20,AA20,AE20,AI20,AM20,AQ20,AU20,AY20,BC20)</f>
        <v>0</v>
      </c>
      <c r="BH20" s="104">
        <f t="shared" ref="BH20:BH23" si="30">AVERAGE(L20,P20,T20,X20,AB20,AF20,AJ20,AN20,AR20,AV20,AZ20,BD20)</f>
        <v>0</v>
      </c>
      <c r="BI20" s="301">
        <f t="shared" si="3"/>
        <v>11.5</v>
      </c>
    </row>
    <row r="21" spans="1:61" ht="30.75" customHeight="1" x14ac:dyDescent="0.25">
      <c r="A21" s="451"/>
      <c r="B21" s="454"/>
      <c r="C21" s="457"/>
      <c r="D21" s="457"/>
      <c r="E21" s="460"/>
      <c r="F21" s="463"/>
      <c r="G21" s="463"/>
      <c r="H21" s="464"/>
      <c r="I21" s="22" t="s">
        <v>81</v>
      </c>
      <c r="J21" s="87">
        <v>37</v>
      </c>
      <c r="K21" s="87">
        <v>0</v>
      </c>
      <c r="L21" s="87">
        <v>0</v>
      </c>
      <c r="M21" s="138">
        <f>SUM(J21:L21)</f>
        <v>37</v>
      </c>
      <c r="N21" s="96">
        <v>37</v>
      </c>
      <c r="O21" s="87">
        <v>0</v>
      </c>
      <c r="P21" s="87">
        <v>0</v>
      </c>
      <c r="Q21" s="138">
        <f t="shared" ref="Q21:Q23" si="31">SUM(N21:P21)</f>
        <v>37</v>
      </c>
      <c r="R21" s="103">
        <v>38</v>
      </c>
      <c r="S21" s="87">
        <v>0</v>
      </c>
      <c r="T21" s="87">
        <v>0</v>
      </c>
      <c r="U21" s="138">
        <f t="shared" ref="U21:U23" si="32">SUM(R21:T21)</f>
        <v>38</v>
      </c>
      <c r="V21" s="108">
        <v>38</v>
      </c>
      <c r="W21" s="87">
        <v>0</v>
      </c>
      <c r="X21" s="87">
        <v>0</v>
      </c>
      <c r="Y21" s="138">
        <f t="shared" ref="Y21:Y23" si="33">SUM(V21:X21)</f>
        <v>38</v>
      </c>
      <c r="Z21" s="108">
        <v>38</v>
      </c>
      <c r="AA21" s="87">
        <v>0</v>
      </c>
      <c r="AB21" s="87">
        <v>0</v>
      </c>
      <c r="AC21" s="138">
        <f t="shared" ref="AC21:AC23" si="34">SUM(Z21:AB21)</f>
        <v>38</v>
      </c>
      <c r="AD21" s="108">
        <v>38</v>
      </c>
      <c r="AE21" s="87">
        <v>0</v>
      </c>
      <c r="AF21" s="87">
        <v>0</v>
      </c>
      <c r="AG21" s="138">
        <f t="shared" ref="AG21:AG23" si="35">SUM(AD21:AF21)</f>
        <v>38</v>
      </c>
      <c r="AH21" s="108">
        <v>38</v>
      </c>
      <c r="AI21" s="87">
        <v>0</v>
      </c>
      <c r="AJ21" s="87">
        <v>0</v>
      </c>
      <c r="AK21" s="138">
        <f t="shared" ref="AK21:AK23" si="36">SUM(AH21:AJ21)</f>
        <v>38</v>
      </c>
      <c r="AL21" s="108">
        <v>38</v>
      </c>
      <c r="AM21" s="87">
        <v>0</v>
      </c>
      <c r="AN21" s="87">
        <v>0</v>
      </c>
      <c r="AO21" s="138">
        <f t="shared" ref="AO21:AO23" si="37">SUM(AL21:AN21)</f>
        <v>38</v>
      </c>
      <c r="AP21" s="108">
        <v>35</v>
      </c>
      <c r="AQ21" s="108">
        <v>0</v>
      </c>
      <c r="AR21" s="108">
        <v>0</v>
      </c>
      <c r="AS21" s="138">
        <f t="shared" ref="AS21:AS23" si="38">SUM(AP21:AR21)</f>
        <v>35</v>
      </c>
      <c r="AT21" s="108">
        <v>35</v>
      </c>
      <c r="AU21" s="108">
        <v>0</v>
      </c>
      <c r="AV21" s="108">
        <v>0</v>
      </c>
      <c r="AW21" s="138">
        <f t="shared" ref="AW21:AW23" si="39">SUM(AT21:AV21)</f>
        <v>35</v>
      </c>
      <c r="AX21" s="108">
        <v>35</v>
      </c>
      <c r="AY21" s="108">
        <v>0</v>
      </c>
      <c r="AZ21" s="108">
        <v>0</v>
      </c>
      <c r="BA21" s="138">
        <f t="shared" ref="BA21:BA23" si="40">SUM(AX21:AZ21)</f>
        <v>35</v>
      </c>
      <c r="BB21" s="108">
        <v>35</v>
      </c>
      <c r="BC21" s="108">
        <v>0</v>
      </c>
      <c r="BD21" s="108">
        <v>0</v>
      </c>
      <c r="BE21" s="138">
        <f t="shared" ref="BE21:BE23" si="41">SUM(BB21:BD21)</f>
        <v>35</v>
      </c>
      <c r="BF21" s="104">
        <f t="shared" si="15"/>
        <v>36.833333333333336</v>
      </c>
      <c r="BG21" s="104">
        <f t="shared" si="29"/>
        <v>0</v>
      </c>
      <c r="BH21" s="104">
        <f t="shared" si="30"/>
        <v>0</v>
      </c>
      <c r="BI21" s="301">
        <f t="shared" si="3"/>
        <v>36.833333333333336</v>
      </c>
    </row>
    <row r="22" spans="1:61" ht="30.75" customHeight="1" x14ac:dyDescent="0.25">
      <c r="A22" s="451"/>
      <c r="B22" s="454"/>
      <c r="C22" s="457"/>
      <c r="D22" s="457"/>
      <c r="E22" s="460"/>
      <c r="F22" s="463"/>
      <c r="G22" s="463"/>
      <c r="H22" s="465" t="s">
        <v>86</v>
      </c>
      <c r="I22" s="22" t="s">
        <v>82</v>
      </c>
      <c r="J22" s="87">
        <v>5</v>
      </c>
      <c r="K22" s="87">
        <v>0</v>
      </c>
      <c r="L22" s="87">
        <v>0</v>
      </c>
      <c r="M22" s="138">
        <f t="shared" ref="M22:M23" si="42">SUM(J22:L22)</f>
        <v>5</v>
      </c>
      <c r="N22" s="96">
        <v>4</v>
      </c>
      <c r="O22" s="87">
        <v>0</v>
      </c>
      <c r="P22" s="87">
        <v>0</v>
      </c>
      <c r="Q22" s="138">
        <f t="shared" si="31"/>
        <v>4</v>
      </c>
      <c r="R22" s="103">
        <v>4</v>
      </c>
      <c r="S22" s="87">
        <v>0</v>
      </c>
      <c r="T22" s="87">
        <v>0</v>
      </c>
      <c r="U22" s="138">
        <f t="shared" si="32"/>
        <v>4</v>
      </c>
      <c r="V22" s="108">
        <v>4</v>
      </c>
      <c r="W22" s="87">
        <v>0</v>
      </c>
      <c r="X22" s="87">
        <v>0</v>
      </c>
      <c r="Y22" s="138">
        <f t="shared" si="33"/>
        <v>4</v>
      </c>
      <c r="Z22" s="108">
        <v>4</v>
      </c>
      <c r="AA22" s="87">
        <v>0</v>
      </c>
      <c r="AB22" s="87">
        <v>0</v>
      </c>
      <c r="AC22" s="138">
        <f t="shared" si="34"/>
        <v>4</v>
      </c>
      <c r="AD22" s="108">
        <v>4</v>
      </c>
      <c r="AE22" s="87">
        <v>0</v>
      </c>
      <c r="AF22" s="87">
        <v>0</v>
      </c>
      <c r="AG22" s="138">
        <f t="shared" si="35"/>
        <v>4</v>
      </c>
      <c r="AH22" s="108">
        <v>4</v>
      </c>
      <c r="AI22" s="87">
        <v>0</v>
      </c>
      <c r="AJ22" s="87">
        <v>0</v>
      </c>
      <c r="AK22" s="138">
        <f t="shared" si="36"/>
        <v>4</v>
      </c>
      <c r="AL22" s="108">
        <v>4</v>
      </c>
      <c r="AM22" s="87">
        <v>0</v>
      </c>
      <c r="AN22" s="87">
        <v>0</v>
      </c>
      <c r="AO22" s="138">
        <f t="shared" si="37"/>
        <v>4</v>
      </c>
      <c r="AP22" s="108">
        <v>1</v>
      </c>
      <c r="AQ22" s="108">
        <v>0</v>
      </c>
      <c r="AR22" s="108">
        <v>0</v>
      </c>
      <c r="AS22" s="138">
        <f t="shared" si="38"/>
        <v>1</v>
      </c>
      <c r="AT22" s="108">
        <v>1</v>
      </c>
      <c r="AU22" s="108">
        <v>0</v>
      </c>
      <c r="AV22" s="108">
        <v>0</v>
      </c>
      <c r="AW22" s="138">
        <f t="shared" si="39"/>
        <v>1</v>
      </c>
      <c r="AX22" s="108">
        <v>1</v>
      </c>
      <c r="AY22" s="108">
        <v>0</v>
      </c>
      <c r="AZ22" s="108">
        <v>0</v>
      </c>
      <c r="BA22" s="138">
        <f t="shared" si="40"/>
        <v>1</v>
      </c>
      <c r="BB22" s="108">
        <v>1</v>
      </c>
      <c r="BC22" s="108">
        <v>0</v>
      </c>
      <c r="BD22" s="108">
        <v>0</v>
      </c>
      <c r="BE22" s="138">
        <f t="shared" si="41"/>
        <v>1</v>
      </c>
      <c r="BF22" s="104">
        <f t="shared" si="15"/>
        <v>3.0833333333333335</v>
      </c>
      <c r="BG22" s="104">
        <f t="shared" si="29"/>
        <v>0</v>
      </c>
      <c r="BH22" s="104">
        <f t="shared" si="30"/>
        <v>0</v>
      </c>
      <c r="BI22" s="301">
        <f t="shared" si="3"/>
        <v>3.0833333333333335</v>
      </c>
    </row>
    <row r="23" spans="1:61" ht="30.75" customHeight="1" thickBot="1" x14ac:dyDescent="0.3">
      <c r="A23" s="452"/>
      <c r="B23" s="455"/>
      <c r="C23" s="458"/>
      <c r="D23" s="458"/>
      <c r="E23" s="461"/>
      <c r="F23" s="464"/>
      <c r="G23" s="464"/>
      <c r="H23" s="464"/>
      <c r="I23" s="26" t="s">
        <v>83</v>
      </c>
      <c r="J23" s="87">
        <v>20</v>
      </c>
      <c r="K23" s="87">
        <v>0</v>
      </c>
      <c r="L23" s="87">
        <v>0</v>
      </c>
      <c r="M23" s="138">
        <f t="shared" si="42"/>
        <v>20</v>
      </c>
      <c r="N23" s="96">
        <v>20</v>
      </c>
      <c r="O23" s="87">
        <v>0</v>
      </c>
      <c r="P23" s="87">
        <v>0</v>
      </c>
      <c r="Q23" s="138">
        <f t="shared" si="31"/>
        <v>20</v>
      </c>
      <c r="R23" s="103">
        <v>21</v>
      </c>
      <c r="S23" s="87">
        <v>0</v>
      </c>
      <c r="T23" s="87">
        <v>0</v>
      </c>
      <c r="U23" s="138">
        <f t="shared" si="32"/>
        <v>21</v>
      </c>
      <c r="V23" s="108">
        <v>21</v>
      </c>
      <c r="W23" s="87">
        <v>0</v>
      </c>
      <c r="X23" s="87">
        <v>0</v>
      </c>
      <c r="Y23" s="138">
        <f t="shared" si="33"/>
        <v>21</v>
      </c>
      <c r="Z23" s="108">
        <v>21</v>
      </c>
      <c r="AA23" s="87">
        <v>0</v>
      </c>
      <c r="AB23" s="87">
        <v>0</v>
      </c>
      <c r="AC23" s="138">
        <f t="shared" si="34"/>
        <v>21</v>
      </c>
      <c r="AD23" s="108">
        <v>21</v>
      </c>
      <c r="AE23" s="87">
        <v>0</v>
      </c>
      <c r="AF23" s="87">
        <v>0</v>
      </c>
      <c r="AG23" s="138">
        <f t="shared" si="35"/>
        <v>21</v>
      </c>
      <c r="AH23" s="108">
        <v>21</v>
      </c>
      <c r="AI23" s="87">
        <v>0</v>
      </c>
      <c r="AJ23" s="87">
        <v>0</v>
      </c>
      <c r="AK23" s="138">
        <f t="shared" si="36"/>
        <v>21</v>
      </c>
      <c r="AL23" s="108">
        <v>21</v>
      </c>
      <c r="AM23" s="87">
        <v>0</v>
      </c>
      <c r="AN23" s="87">
        <v>0</v>
      </c>
      <c r="AO23" s="138">
        <f t="shared" si="37"/>
        <v>21</v>
      </c>
      <c r="AP23" s="108">
        <v>19</v>
      </c>
      <c r="AQ23" s="108">
        <v>0</v>
      </c>
      <c r="AR23" s="108">
        <v>0</v>
      </c>
      <c r="AS23" s="138">
        <f t="shared" si="38"/>
        <v>19</v>
      </c>
      <c r="AT23" s="108">
        <v>19</v>
      </c>
      <c r="AU23" s="108">
        <v>0</v>
      </c>
      <c r="AV23" s="108">
        <v>0</v>
      </c>
      <c r="AW23" s="138">
        <f t="shared" si="39"/>
        <v>19</v>
      </c>
      <c r="AX23" s="108">
        <v>19</v>
      </c>
      <c r="AY23" s="108">
        <v>0</v>
      </c>
      <c r="AZ23" s="108">
        <v>0</v>
      </c>
      <c r="BA23" s="138">
        <f t="shared" si="40"/>
        <v>19</v>
      </c>
      <c r="BB23" s="108">
        <v>19</v>
      </c>
      <c r="BC23" s="108">
        <v>0</v>
      </c>
      <c r="BD23" s="108">
        <v>0</v>
      </c>
      <c r="BE23" s="138">
        <f t="shared" si="41"/>
        <v>19</v>
      </c>
      <c r="BF23" s="104">
        <f t="shared" si="15"/>
        <v>20.166666666666668</v>
      </c>
      <c r="BG23" s="104">
        <f t="shared" si="29"/>
        <v>0</v>
      </c>
      <c r="BH23" s="104">
        <f t="shared" si="30"/>
        <v>0</v>
      </c>
      <c r="BI23" s="141">
        <f t="shared" si="3"/>
        <v>20.166666666666668</v>
      </c>
    </row>
    <row r="107" spans="13:61" x14ac:dyDescent="0.25">
      <c r="M107" s="356">
        <f>SUM(M20:M21)</f>
        <v>50</v>
      </c>
      <c r="Q107" s="356">
        <f>SUM(Q20:Q21)</f>
        <v>50</v>
      </c>
      <c r="U107" s="356">
        <f>SUM(U20:U21)</f>
        <v>50</v>
      </c>
      <c r="Y107" s="356">
        <f>SUM(Y20:Y21)</f>
        <v>50</v>
      </c>
      <c r="AC107" s="356">
        <f>SUM(AC20:AC21)</f>
        <v>50</v>
      </c>
      <c r="AG107" s="356">
        <f>SUM(AG20:AG21)</f>
        <v>50</v>
      </c>
      <c r="AK107" s="356">
        <f>SUM(AK20:AK21)</f>
        <v>50</v>
      </c>
      <c r="AO107" s="356">
        <f>SUM(AO20:AO21)</f>
        <v>50</v>
      </c>
      <c r="AS107" s="356">
        <f>SUM(AS20:AS21)</f>
        <v>45</v>
      </c>
      <c r="AW107" s="356">
        <f>SUM(AW20:AW21)</f>
        <v>45</v>
      </c>
      <c r="BA107" s="356">
        <f>SUM(BA20:BA21)</f>
        <v>45</v>
      </c>
      <c r="BE107" s="356">
        <f>SUM(BE20:BE21)</f>
        <v>45</v>
      </c>
      <c r="BI107" s="356">
        <f>SUM(BI20:BI21)</f>
        <v>48.333333333333336</v>
      </c>
    </row>
  </sheetData>
  <sheetProtection formatCells="0" formatColumns="0" formatRows="0"/>
  <protectedRanges>
    <protectedRange sqref="AQ14:AR18 G14:G23 V14:X14 V20:V23 V15:V18 Z14:AB14 Z15:Z18 AD14:AD18 AE14:AF14" name="Rango1"/>
    <protectedRange sqref="J14:L18 N14:P18 R14:T18 W15:X18 AA15:AB18 AE15:AF18" name="Rango1_1"/>
    <protectedRange sqref="J20:L23 N20:P23 R20:T23 W20:X23" name="Rango1_2"/>
    <protectedRange sqref="Z20:Z23 AD20:AD23" name="Rango1_3"/>
    <protectedRange sqref="AA20:AB23 AE20:AF23" name="Rango1_2_1"/>
    <protectedRange sqref="AH14:AH18 AI14:AJ14" name="Rango1_4"/>
    <protectedRange sqref="AI15:AJ18" name="Rango1_1_1"/>
    <protectedRange sqref="AI20:AJ23" name="Rango1_2_1_1"/>
    <protectedRange sqref="AH20:AH23" name="Rango1_3_1"/>
    <protectedRange sqref="AL14:AL18 AM14:AN14" name="Rango1_5"/>
    <protectedRange sqref="AM15:AN18" name="Rango1_1_2"/>
    <protectedRange sqref="AM20:AN23" name="Rango1_2_1_2"/>
    <protectedRange sqref="AL20:AL23" name="Rango1_3_1_1"/>
    <protectedRange sqref="AP14:AP18" name="Rango1_6"/>
    <protectedRange sqref="AU14:AV18" name="Rango1_7"/>
    <protectedRange sqref="AT14:AT18" name="Rango1_6_1"/>
    <protectedRange sqref="AX14:AX18" name="Rango1_6_1_1"/>
    <protectedRange sqref="BB14:BB18" name="Rango1_6_1_1_1"/>
  </protectedRanges>
  <mergeCells count="53">
    <mergeCell ref="B8:C8"/>
    <mergeCell ref="A1:BE1"/>
    <mergeCell ref="A2:BE2"/>
    <mergeCell ref="A3:BE3"/>
    <mergeCell ref="A6:D6"/>
    <mergeCell ref="B7:C7"/>
    <mergeCell ref="V11:Y11"/>
    <mergeCell ref="U9:BE9"/>
    <mergeCell ref="A10:BE10"/>
    <mergeCell ref="A11:A13"/>
    <mergeCell ref="B11:B13"/>
    <mergeCell ref="C11:C13"/>
    <mergeCell ref="D11:D13"/>
    <mergeCell ref="E11:E13"/>
    <mergeCell ref="F11:F13"/>
    <mergeCell ref="G11:G13"/>
    <mergeCell ref="H11:H13"/>
    <mergeCell ref="I11:I13"/>
    <mergeCell ref="J11:M11"/>
    <mergeCell ref="N11:Q11"/>
    <mergeCell ref="R11:U11"/>
    <mergeCell ref="AX11:BA11"/>
    <mergeCell ref="AL11:AO11"/>
    <mergeCell ref="AP11:AS11"/>
    <mergeCell ref="AT11:AW11"/>
    <mergeCell ref="AL12:AO12"/>
    <mergeCell ref="AP12:AS12"/>
    <mergeCell ref="AD12:AG12"/>
    <mergeCell ref="AH12:AK12"/>
    <mergeCell ref="Z11:AC11"/>
    <mergeCell ref="AD11:AG11"/>
    <mergeCell ref="AH11:AK11"/>
    <mergeCell ref="J12:M12"/>
    <mergeCell ref="N12:Q12"/>
    <mergeCell ref="R12:U12"/>
    <mergeCell ref="V12:Y12"/>
    <mergeCell ref="Z12:AC12"/>
    <mergeCell ref="BF11:BI11"/>
    <mergeCell ref="BF12:BI12"/>
    <mergeCell ref="A14:A23"/>
    <mergeCell ref="B14:B23"/>
    <mergeCell ref="C14:C23"/>
    <mergeCell ref="D14:D23"/>
    <mergeCell ref="E14:E23"/>
    <mergeCell ref="AT12:AW12"/>
    <mergeCell ref="AX12:BA12"/>
    <mergeCell ref="BB12:BE12"/>
    <mergeCell ref="F14:F23"/>
    <mergeCell ref="G14:G23"/>
    <mergeCell ref="H14:H19"/>
    <mergeCell ref="H20:H21"/>
    <mergeCell ref="H22:H23"/>
    <mergeCell ref="BB11:BE11"/>
  </mergeCells>
  <conditionalFormatting sqref="M19">
    <cfRule type="cellIs" dxfId="385" priority="14" operator="notEqual">
      <formula>$M$107</formula>
    </cfRule>
  </conditionalFormatting>
  <conditionalFormatting sqref="Q19">
    <cfRule type="cellIs" dxfId="384" priority="12" operator="notEqual">
      <formula>$Q$107</formula>
    </cfRule>
  </conditionalFormatting>
  <conditionalFormatting sqref="U19">
    <cfRule type="cellIs" dxfId="383" priority="11" operator="notEqual">
      <formula>$U$107</formula>
    </cfRule>
  </conditionalFormatting>
  <conditionalFormatting sqref="Y19">
    <cfRule type="cellIs" dxfId="382" priority="10" operator="notEqual">
      <formula>$Y$107</formula>
    </cfRule>
  </conditionalFormatting>
  <conditionalFormatting sqref="AC19">
    <cfRule type="cellIs" dxfId="381" priority="9" operator="notEqual">
      <formula>$AC$107</formula>
    </cfRule>
  </conditionalFormatting>
  <conditionalFormatting sqref="AK19">
    <cfRule type="cellIs" dxfId="380" priority="8" operator="notEqual">
      <formula>$AK$107</formula>
    </cfRule>
  </conditionalFormatting>
  <conditionalFormatting sqref="AO19">
    <cfRule type="cellIs" dxfId="379" priority="7" operator="notEqual">
      <formula>$AO$107</formula>
    </cfRule>
  </conditionalFormatting>
  <conditionalFormatting sqref="AS19">
    <cfRule type="cellIs" dxfId="378" priority="6" operator="notEqual">
      <formula>$AS$107</formula>
    </cfRule>
  </conditionalFormatting>
  <conditionalFormatting sqref="AW19">
    <cfRule type="cellIs" dxfId="377" priority="5" operator="notEqual">
      <formula>$AW$107</formula>
    </cfRule>
  </conditionalFormatting>
  <conditionalFormatting sqref="BA19">
    <cfRule type="cellIs" dxfId="376" priority="4" operator="notEqual">
      <formula>$BA$107</formula>
    </cfRule>
  </conditionalFormatting>
  <conditionalFormatting sqref="BE19">
    <cfRule type="cellIs" dxfId="375" priority="3" operator="notEqual">
      <formula>$BE$107</formula>
    </cfRule>
  </conditionalFormatting>
  <conditionalFormatting sqref="BI19">
    <cfRule type="cellIs" dxfId="374" priority="2" operator="notEqual">
      <formula>$BI$107</formula>
    </cfRule>
  </conditionalFormatting>
  <conditionalFormatting sqref="AG19">
    <cfRule type="cellIs" dxfId="373" priority="1" operator="notEqual">
      <formula>$AG$107</formula>
    </cfRule>
  </conditionalFormatting>
  <pageMargins left="0.7" right="0.7" top="0.75" bottom="0.75" header="0.3" footer="0.3"/>
  <pageSetup orientation="portrait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4"/>
  <sheetViews>
    <sheetView topLeftCell="A652" workbookViewId="0">
      <selection activeCell="H626" sqref="H626"/>
    </sheetView>
  </sheetViews>
  <sheetFormatPr baseColWidth="10" defaultRowHeight="15" x14ac:dyDescent="0.25"/>
  <sheetData>
    <row r="1" spans="1:13" x14ac:dyDescent="0.25">
      <c r="A1" s="483" t="s">
        <v>125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</row>
    <row r="2" spans="1:13" x14ac:dyDescent="0.25">
      <c r="A2" s="483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</row>
    <row r="40" spans="10:10" x14ac:dyDescent="0.25">
      <c r="J40" s="356">
        <f>(NUTRICIÓN!BI19-NUTRICIÓN!BI22)</f>
        <v>133.92424242424244</v>
      </c>
    </row>
    <row r="41" spans="10:10" x14ac:dyDescent="0.25">
      <c r="J41" s="1">
        <f>SUM(NUTRICIÓN!BF22:BH22)</f>
        <v>11.75</v>
      </c>
    </row>
    <row r="56" spans="3:3" x14ac:dyDescent="0.25">
      <c r="C56" s="356">
        <f>(NUTRICIÓN!BI19-NUTRICIÓN!BI23)</f>
        <v>134.34090909090909</v>
      </c>
    </row>
    <row r="57" spans="3:3" x14ac:dyDescent="0.25">
      <c r="C57" s="1">
        <f>SUM(NUTRICIÓN!BF23:BH23)</f>
        <v>11.333333333333334</v>
      </c>
    </row>
    <row r="90" spans="1:13" x14ac:dyDescent="0.25">
      <c r="A90" s="483" t="s">
        <v>126</v>
      </c>
      <c r="B90" s="483"/>
      <c r="C90" s="483"/>
      <c r="D90" s="483"/>
      <c r="E90" s="483"/>
      <c r="F90" s="483"/>
      <c r="G90" s="483"/>
      <c r="H90" s="483"/>
      <c r="I90" s="483"/>
      <c r="J90" s="483"/>
      <c r="K90" s="483"/>
      <c r="L90" s="483"/>
      <c r="M90" s="483"/>
    </row>
    <row r="91" spans="1:13" x14ac:dyDescent="0.25">
      <c r="A91" s="483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</row>
    <row r="129" spans="10:10" x14ac:dyDescent="0.25">
      <c r="J129" s="356">
        <f>(NUTRICIÓN!BI29-NUTRICIÓN!BI32)</f>
        <v>4455</v>
      </c>
    </row>
    <row r="130" spans="10:10" x14ac:dyDescent="0.25">
      <c r="J130" s="356">
        <f>SUM(NUTRICIÓN!BF32:BH32)</f>
        <v>28</v>
      </c>
    </row>
    <row r="146" spans="3:3" x14ac:dyDescent="0.25">
      <c r="C146" s="356">
        <f>(NUTRICIÓN!BI29-NUTRICIÓN!BI33)</f>
        <v>3142</v>
      </c>
    </row>
    <row r="147" spans="3:3" x14ac:dyDescent="0.25">
      <c r="C147" s="356">
        <f>SUM(NUTRICIÓN!BF33:BH33)</f>
        <v>1341</v>
      </c>
    </row>
    <row r="179" spans="1:13" x14ac:dyDescent="0.25">
      <c r="A179" s="483" t="s">
        <v>103</v>
      </c>
      <c r="B179" s="483"/>
      <c r="C179" s="483"/>
      <c r="D179" s="483"/>
      <c r="E179" s="483"/>
      <c r="F179" s="483"/>
      <c r="G179" s="483"/>
      <c r="H179" s="483"/>
      <c r="I179" s="483"/>
      <c r="J179" s="483"/>
      <c r="K179" s="483"/>
      <c r="L179" s="483"/>
      <c r="M179" s="483"/>
    </row>
    <row r="180" spans="1:13" x14ac:dyDescent="0.25">
      <c r="A180" s="483"/>
      <c r="B180" s="483"/>
      <c r="C180" s="483"/>
      <c r="D180" s="483"/>
      <c r="E180" s="483"/>
      <c r="F180" s="483"/>
      <c r="G180" s="483"/>
      <c r="H180" s="483"/>
      <c r="I180" s="483"/>
      <c r="J180" s="483"/>
      <c r="K180" s="483"/>
      <c r="L180" s="483"/>
      <c r="M180" s="483"/>
    </row>
    <row r="218" spans="10:10" x14ac:dyDescent="0.25">
      <c r="J218" s="356">
        <f>(NUTRICIÓN!BI39-NUTRICIÓN!BI42)</f>
        <v>59.180555555555557</v>
      </c>
    </row>
    <row r="219" spans="10:10" x14ac:dyDescent="0.25">
      <c r="J219" s="356">
        <f>SUM(NUTRICIÓN!BF42:BH42)</f>
        <v>5.4861111111111107</v>
      </c>
    </row>
    <row r="235" spans="3:3" x14ac:dyDescent="0.25">
      <c r="C235" s="356">
        <f>(NUTRICIÓN!BI39-NUTRICIÓN!BI43)</f>
        <v>61.222222222222229</v>
      </c>
    </row>
    <row r="236" spans="3:3" x14ac:dyDescent="0.25">
      <c r="C236" s="356">
        <f>SUM(NUTRICIÓN!BF43:BH43)</f>
        <v>3.4444444444444446</v>
      </c>
    </row>
    <row r="268" spans="1:13" x14ac:dyDescent="0.25">
      <c r="A268" s="483" t="s">
        <v>127</v>
      </c>
      <c r="B268" s="483"/>
      <c r="C268" s="483"/>
      <c r="D268" s="483"/>
      <c r="E268" s="483"/>
      <c r="F268" s="483"/>
      <c r="G268" s="483"/>
      <c r="H268" s="483"/>
      <c r="I268" s="483"/>
      <c r="J268" s="483"/>
      <c r="K268" s="483"/>
      <c r="L268" s="483"/>
      <c r="M268" s="483"/>
    </row>
    <row r="269" spans="1:13" x14ac:dyDescent="0.25">
      <c r="A269" s="483"/>
      <c r="B269" s="483"/>
      <c r="C269" s="483"/>
      <c r="D269" s="483"/>
      <c r="E269" s="483"/>
      <c r="F269" s="483"/>
      <c r="G269" s="483"/>
      <c r="H269" s="483"/>
      <c r="I269" s="483"/>
      <c r="J269" s="483"/>
      <c r="K269" s="483"/>
      <c r="L269" s="483"/>
      <c r="M269" s="483"/>
    </row>
    <row r="308" spans="10:10" x14ac:dyDescent="0.25">
      <c r="J308" s="356">
        <f>(NUTRICIÓN!BI49-NUTRICIÓN!BI52)</f>
        <v>4509</v>
      </c>
    </row>
    <row r="309" spans="10:10" x14ac:dyDescent="0.25">
      <c r="J309" s="1">
        <f>SUM(NUTRICIÓN!BF52:BH52)</f>
        <v>42</v>
      </c>
    </row>
    <row r="324" spans="3:3" x14ac:dyDescent="0.25">
      <c r="C324" s="356">
        <f>(NUTRICIÓN!BI49-NUTRICIÓN!BI53)</f>
        <v>4409</v>
      </c>
    </row>
    <row r="325" spans="3:3" x14ac:dyDescent="0.25">
      <c r="C325" s="1">
        <f>SUM(NUTRICIÓN!BF53:BH53)</f>
        <v>142</v>
      </c>
    </row>
    <row r="357" spans="1:13" x14ac:dyDescent="0.25">
      <c r="A357" s="483" t="s">
        <v>99</v>
      </c>
      <c r="B357" s="483"/>
      <c r="C357" s="483"/>
      <c r="D357" s="483"/>
      <c r="E357" s="483"/>
      <c r="F357" s="483"/>
      <c r="G357" s="483"/>
      <c r="H357" s="483"/>
      <c r="I357" s="483"/>
      <c r="J357" s="483"/>
      <c r="K357" s="483"/>
      <c r="L357" s="483"/>
      <c r="M357" s="483"/>
    </row>
    <row r="358" spans="1:13" x14ac:dyDescent="0.25">
      <c r="A358" s="483"/>
      <c r="B358" s="483"/>
      <c r="C358" s="483"/>
      <c r="D358" s="483"/>
      <c r="E358" s="483"/>
      <c r="F358" s="483"/>
      <c r="G358" s="483"/>
      <c r="H358" s="483"/>
      <c r="I358" s="483"/>
      <c r="J358" s="483"/>
      <c r="K358" s="483"/>
      <c r="L358" s="483"/>
      <c r="M358" s="483"/>
    </row>
    <row r="413" spans="3:10" x14ac:dyDescent="0.25">
      <c r="C413" s="356">
        <f>(NUTRICIÓN!BI59-NUTRICIÓN!BI62)</f>
        <v>3147</v>
      </c>
      <c r="J413" s="356">
        <f>(NUTRICIÓN!BI59-NUTRICIÓN!BI63)</f>
        <v>2706</v>
      </c>
    </row>
    <row r="414" spans="3:10" x14ac:dyDescent="0.25">
      <c r="C414" s="1">
        <f>SUM(NUTRICIÓN!BF62:BH62)</f>
        <v>61</v>
      </c>
      <c r="J414" s="1">
        <f>SUM(NUTRICIÓN!BF63:BH63)</f>
        <v>502</v>
      </c>
    </row>
    <row r="446" spans="1:13" x14ac:dyDescent="0.25">
      <c r="A446" s="483" t="s">
        <v>144</v>
      </c>
      <c r="B446" s="483"/>
      <c r="C446" s="483"/>
      <c r="D446" s="483"/>
      <c r="E446" s="483"/>
      <c r="F446" s="483"/>
      <c r="G446" s="483"/>
      <c r="H446" s="483"/>
      <c r="I446" s="483"/>
      <c r="J446" s="483"/>
      <c r="K446" s="483"/>
      <c r="L446" s="483"/>
      <c r="M446" s="483"/>
    </row>
    <row r="447" spans="1:13" x14ac:dyDescent="0.25">
      <c r="A447" s="483"/>
      <c r="B447" s="483"/>
      <c r="C447" s="483"/>
      <c r="D447" s="483"/>
      <c r="E447" s="483"/>
      <c r="F447" s="483"/>
      <c r="G447" s="483"/>
      <c r="H447" s="483"/>
      <c r="I447" s="483"/>
      <c r="J447" s="483"/>
      <c r="K447" s="483"/>
      <c r="L447" s="483"/>
      <c r="M447" s="483"/>
    </row>
    <row r="484" spans="3:10" x14ac:dyDescent="0.25">
      <c r="C484" s="356">
        <f>(NUTRICIÓN!BI69-NUTRICIÓN!BI72)</f>
        <v>30.75</v>
      </c>
    </row>
    <row r="485" spans="3:10" x14ac:dyDescent="0.25">
      <c r="C485" s="1">
        <f>SUM(NUTRICIÓN!BF72:BH72)</f>
        <v>0.5</v>
      </c>
      <c r="J485" s="356">
        <f>NUTRICIÓN!BI69-NUTRICIÓN!BI73</f>
        <v>30.333333333333332</v>
      </c>
    </row>
    <row r="486" spans="3:10" x14ac:dyDescent="0.25">
      <c r="J486" s="1">
        <f>SUM(NUTRICIÓN!BF73:BH73)</f>
        <v>0.91666666666666663</v>
      </c>
    </row>
    <row r="518" spans="1:13" x14ac:dyDescent="0.25">
      <c r="A518" s="483" t="s">
        <v>137</v>
      </c>
      <c r="B518" s="483"/>
      <c r="C518" s="483"/>
      <c r="D518" s="483"/>
      <c r="E518" s="483"/>
      <c r="F518" s="483"/>
      <c r="G518" s="483"/>
      <c r="H518" s="483"/>
      <c r="I518" s="483"/>
      <c r="J518" s="483"/>
      <c r="K518" s="483"/>
      <c r="L518" s="483"/>
      <c r="M518" s="483"/>
    </row>
    <row r="519" spans="1:13" x14ac:dyDescent="0.25">
      <c r="A519" s="483"/>
      <c r="B519" s="483"/>
      <c r="C519" s="483"/>
      <c r="D519" s="483"/>
      <c r="E519" s="483"/>
      <c r="F519" s="483"/>
      <c r="G519" s="483"/>
      <c r="H519" s="483"/>
      <c r="I519" s="483"/>
      <c r="J519" s="483"/>
      <c r="K519" s="483"/>
      <c r="L519" s="483"/>
      <c r="M519" s="483"/>
    </row>
    <row r="558" spans="10:10" x14ac:dyDescent="0.25">
      <c r="J558" s="356">
        <f>NUTRICIÓN!BI79-NUTRICIÓN!BI82</f>
        <v>2965</v>
      </c>
    </row>
    <row r="559" spans="10:10" x14ac:dyDescent="0.25">
      <c r="J559" s="1">
        <f>SUM(NUTRICIÓN!BF82:BH82)</f>
        <v>97</v>
      </c>
    </row>
    <row r="575" spans="3:3" x14ac:dyDescent="0.25">
      <c r="C575" s="356">
        <f>(NUTRICIÓN!BI79-NUTRICIÓN!BI83)</f>
        <v>3021</v>
      </c>
    </row>
    <row r="576" spans="3:3" x14ac:dyDescent="0.25">
      <c r="C576" s="1">
        <f>SUM(NUTRICIÓN!BF83:BH83)</f>
        <v>41</v>
      </c>
    </row>
    <row r="607" spans="1:13" x14ac:dyDescent="0.25">
      <c r="A607" s="483" t="s">
        <v>123</v>
      </c>
      <c r="B607" s="483"/>
      <c r="C607" s="483"/>
      <c r="D607" s="483"/>
      <c r="E607" s="483"/>
      <c r="F607" s="483"/>
      <c r="G607" s="483"/>
      <c r="H607" s="483"/>
      <c r="I607" s="483"/>
      <c r="J607" s="483"/>
      <c r="K607" s="483"/>
      <c r="L607" s="483"/>
      <c r="M607" s="483"/>
    </row>
    <row r="608" spans="1:13" x14ac:dyDescent="0.25">
      <c r="A608" s="483"/>
      <c r="B608" s="483"/>
      <c r="C608" s="483"/>
      <c r="D608" s="483"/>
      <c r="E608" s="483"/>
      <c r="F608" s="483"/>
      <c r="G608" s="483"/>
      <c r="H608" s="483"/>
      <c r="I608" s="483"/>
      <c r="J608" s="483"/>
      <c r="K608" s="483"/>
      <c r="L608" s="483"/>
      <c r="M608" s="483"/>
    </row>
    <row r="646" spans="10:10" x14ac:dyDescent="0.25">
      <c r="J646" s="356">
        <f>(NUTRICIÓN!BI89-NUTRICIÓN!BI92)</f>
        <v>3905</v>
      </c>
    </row>
    <row r="647" spans="10:10" x14ac:dyDescent="0.25">
      <c r="J647" s="1">
        <f>SUM(NUTRICIÓN!BF92:BH92)</f>
        <v>93</v>
      </c>
    </row>
    <row r="663" spans="3:3" x14ac:dyDescent="0.25">
      <c r="C663" s="356">
        <f>(NUTRICIÓN!BI89-NUTRICIÓN!BI93)</f>
        <v>3335</v>
      </c>
    </row>
    <row r="664" spans="3:3" x14ac:dyDescent="0.25">
      <c r="C664" s="1">
        <f>SUM(NUTRICIÓN!BF93:BH93)</f>
        <v>663</v>
      </c>
    </row>
  </sheetData>
  <mergeCells count="8">
    <mergeCell ref="A446:M447"/>
    <mergeCell ref="A518:M519"/>
    <mergeCell ref="A607:M608"/>
    <mergeCell ref="A1:M2"/>
    <mergeCell ref="A90:M91"/>
    <mergeCell ref="A179:M180"/>
    <mergeCell ref="A268:M269"/>
    <mergeCell ref="A357:M35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I143"/>
  <sheetViews>
    <sheetView topLeftCell="E10" zoomScale="50" zoomScaleNormal="50" workbookViewId="0">
      <pane xSplit="5" ySplit="4" topLeftCell="AV14" activePane="bottomRight" state="frozen"/>
      <selection activeCell="E10" sqref="E10"/>
      <selection pane="topRight" activeCell="J10" sqref="J10"/>
      <selection pane="bottomLeft" activeCell="E14" sqref="E14"/>
      <selection pane="bottomRight" activeCell="BB60" sqref="BB60:BD63"/>
    </sheetView>
  </sheetViews>
  <sheetFormatPr baseColWidth="10" defaultRowHeight="15" x14ac:dyDescent="0.25"/>
  <cols>
    <col min="1" max="1" width="41.140625" style="1" customWidth="1"/>
    <col min="2" max="2" width="17.140625" style="1" customWidth="1"/>
    <col min="3" max="3" width="36.28515625" style="1" customWidth="1"/>
    <col min="4" max="4" width="76.5703125" style="1" customWidth="1"/>
    <col min="5" max="5" width="23.140625" style="1" customWidth="1"/>
    <col min="6" max="6" width="21.5703125" style="1" bestFit="1" customWidth="1"/>
    <col min="7" max="8" width="21.5703125" style="1" customWidth="1"/>
    <col min="9" max="9" width="24" style="1" customWidth="1"/>
    <col min="10" max="61" width="13.28515625" style="1" customWidth="1"/>
    <col min="62" max="65" width="20.85546875" style="1" customWidth="1"/>
    <col min="66" max="293" width="11.42578125" style="1"/>
    <col min="294" max="294" width="41.140625" style="1" customWidth="1"/>
    <col min="295" max="295" width="17.140625" style="1" customWidth="1"/>
    <col min="296" max="296" width="36.28515625" style="1" customWidth="1"/>
    <col min="297" max="297" width="76.5703125" style="1" customWidth="1"/>
    <col min="298" max="298" width="23.140625" style="1" customWidth="1"/>
    <col min="299" max="299" width="20.42578125" style="1" customWidth="1"/>
    <col min="300" max="300" width="21.5703125" style="1" bestFit="1" customWidth="1"/>
    <col min="301" max="303" width="18" style="1" customWidth="1"/>
    <col min="304" max="304" width="16.5703125" style="1" customWidth="1"/>
    <col min="305" max="305" width="16.140625" style="1" customWidth="1"/>
    <col min="306" max="306" width="17.42578125" style="1" bestFit="1" customWidth="1"/>
    <col min="307" max="307" width="15.42578125" style="1" bestFit="1" customWidth="1"/>
    <col min="308" max="308" width="14.5703125" style="1" bestFit="1" customWidth="1"/>
    <col min="309" max="309" width="15.42578125" style="1" bestFit="1" customWidth="1"/>
    <col min="310" max="310" width="15.85546875" style="1" customWidth="1"/>
    <col min="311" max="311" width="13.7109375" style="1" customWidth="1"/>
    <col min="312" max="312" width="13.42578125" style="1" customWidth="1"/>
    <col min="313" max="313" width="22.7109375" style="1" customWidth="1"/>
    <col min="314" max="321" width="20.85546875" style="1" customWidth="1"/>
    <col min="322" max="549" width="11.42578125" style="1"/>
    <col min="550" max="550" width="41.140625" style="1" customWidth="1"/>
    <col min="551" max="551" width="17.140625" style="1" customWidth="1"/>
    <col min="552" max="552" width="36.28515625" style="1" customWidth="1"/>
    <col min="553" max="553" width="76.5703125" style="1" customWidth="1"/>
    <col min="554" max="554" width="23.140625" style="1" customWidth="1"/>
    <col min="555" max="555" width="20.42578125" style="1" customWidth="1"/>
    <col min="556" max="556" width="21.5703125" style="1" bestFit="1" customWidth="1"/>
    <col min="557" max="559" width="18" style="1" customWidth="1"/>
    <col min="560" max="560" width="16.5703125" style="1" customWidth="1"/>
    <col min="561" max="561" width="16.140625" style="1" customWidth="1"/>
    <col min="562" max="562" width="17.42578125" style="1" bestFit="1" customWidth="1"/>
    <col min="563" max="563" width="15.42578125" style="1" bestFit="1" customWidth="1"/>
    <col min="564" max="564" width="14.5703125" style="1" bestFit="1" customWidth="1"/>
    <col min="565" max="565" width="15.42578125" style="1" bestFit="1" customWidth="1"/>
    <col min="566" max="566" width="15.85546875" style="1" customWidth="1"/>
    <col min="567" max="567" width="13.7109375" style="1" customWidth="1"/>
    <col min="568" max="568" width="13.42578125" style="1" customWidth="1"/>
    <col min="569" max="569" width="22.7109375" style="1" customWidth="1"/>
    <col min="570" max="577" width="20.85546875" style="1" customWidth="1"/>
    <col min="578" max="805" width="11.42578125" style="1"/>
    <col min="806" max="806" width="41.140625" style="1" customWidth="1"/>
    <col min="807" max="807" width="17.140625" style="1" customWidth="1"/>
    <col min="808" max="808" width="36.28515625" style="1" customWidth="1"/>
    <col min="809" max="809" width="76.5703125" style="1" customWidth="1"/>
    <col min="810" max="810" width="23.140625" style="1" customWidth="1"/>
    <col min="811" max="811" width="20.42578125" style="1" customWidth="1"/>
    <col min="812" max="812" width="21.5703125" style="1" bestFit="1" customWidth="1"/>
    <col min="813" max="815" width="18" style="1" customWidth="1"/>
    <col min="816" max="816" width="16.5703125" style="1" customWidth="1"/>
    <col min="817" max="817" width="16.140625" style="1" customWidth="1"/>
    <col min="818" max="818" width="17.42578125" style="1" bestFit="1" customWidth="1"/>
    <col min="819" max="819" width="15.42578125" style="1" bestFit="1" customWidth="1"/>
    <col min="820" max="820" width="14.5703125" style="1" bestFit="1" customWidth="1"/>
    <col min="821" max="821" width="15.42578125" style="1" bestFit="1" customWidth="1"/>
    <col min="822" max="822" width="15.85546875" style="1" customWidth="1"/>
    <col min="823" max="823" width="13.7109375" style="1" customWidth="1"/>
    <col min="824" max="824" width="13.42578125" style="1" customWidth="1"/>
    <col min="825" max="825" width="22.7109375" style="1" customWidth="1"/>
    <col min="826" max="833" width="20.85546875" style="1" customWidth="1"/>
    <col min="834" max="1061" width="11.42578125" style="1"/>
    <col min="1062" max="1062" width="41.140625" style="1" customWidth="1"/>
    <col min="1063" max="1063" width="17.140625" style="1" customWidth="1"/>
    <col min="1064" max="1064" width="36.28515625" style="1" customWidth="1"/>
    <col min="1065" max="1065" width="76.5703125" style="1" customWidth="1"/>
    <col min="1066" max="1066" width="23.140625" style="1" customWidth="1"/>
    <col min="1067" max="1067" width="20.42578125" style="1" customWidth="1"/>
    <col min="1068" max="1068" width="21.5703125" style="1" bestFit="1" customWidth="1"/>
    <col min="1069" max="1071" width="18" style="1" customWidth="1"/>
    <col min="1072" max="1072" width="16.5703125" style="1" customWidth="1"/>
    <col min="1073" max="1073" width="16.140625" style="1" customWidth="1"/>
    <col min="1074" max="1074" width="17.42578125" style="1" bestFit="1" customWidth="1"/>
    <col min="1075" max="1075" width="15.42578125" style="1" bestFit="1" customWidth="1"/>
    <col min="1076" max="1076" width="14.5703125" style="1" bestFit="1" customWidth="1"/>
    <col min="1077" max="1077" width="15.42578125" style="1" bestFit="1" customWidth="1"/>
    <col min="1078" max="1078" width="15.85546875" style="1" customWidth="1"/>
    <col min="1079" max="1079" width="13.7109375" style="1" customWidth="1"/>
    <col min="1080" max="1080" width="13.42578125" style="1" customWidth="1"/>
    <col min="1081" max="1081" width="22.7109375" style="1" customWidth="1"/>
    <col min="1082" max="1089" width="20.85546875" style="1" customWidth="1"/>
    <col min="1090" max="1317" width="11.42578125" style="1"/>
    <col min="1318" max="1318" width="41.140625" style="1" customWidth="1"/>
    <col min="1319" max="1319" width="17.140625" style="1" customWidth="1"/>
    <col min="1320" max="1320" width="36.28515625" style="1" customWidth="1"/>
    <col min="1321" max="1321" width="76.5703125" style="1" customWidth="1"/>
    <col min="1322" max="1322" width="23.140625" style="1" customWidth="1"/>
    <col min="1323" max="1323" width="20.42578125" style="1" customWidth="1"/>
    <col min="1324" max="1324" width="21.5703125" style="1" bestFit="1" customWidth="1"/>
    <col min="1325" max="1327" width="18" style="1" customWidth="1"/>
    <col min="1328" max="1328" width="16.5703125" style="1" customWidth="1"/>
    <col min="1329" max="1329" width="16.140625" style="1" customWidth="1"/>
    <col min="1330" max="1330" width="17.42578125" style="1" bestFit="1" customWidth="1"/>
    <col min="1331" max="1331" width="15.42578125" style="1" bestFit="1" customWidth="1"/>
    <col min="1332" max="1332" width="14.5703125" style="1" bestFit="1" customWidth="1"/>
    <col min="1333" max="1333" width="15.42578125" style="1" bestFit="1" customWidth="1"/>
    <col min="1334" max="1334" width="15.85546875" style="1" customWidth="1"/>
    <col min="1335" max="1335" width="13.7109375" style="1" customWidth="1"/>
    <col min="1336" max="1336" width="13.42578125" style="1" customWidth="1"/>
    <col min="1337" max="1337" width="22.7109375" style="1" customWidth="1"/>
    <col min="1338" max="1345" width="20.85546875" style="1" customWidth="1"/>
    <col min="1346" max="1573" width="11.42578125" style="1"/>
    <col min="1574" max="1574" width="41.140625" style="1" customWidth="1"/>
    <col min="1575" max="1575" width="17.140625" style="1" customWidth="1"/>
    <col min="1576" max="1576" width="36.28515625" style="1" customWidth="1"/>
    <col min="1577" max="1577" width="76.5703125" style="1" customWidth="1"/>
    <col min="1578" max="1578" width="23.140625" style="1" customWidth="1"/>
    <col min="1579" max="1579" width="20.42578125" style="1" customWidth="1"/>
    <col min="1580" max="1580" width="21.5703125" style="1" bestFit="1" customWidth="1"/>
    <col min="1581" max="1583" width="18" style="1" customWidth="1"/>
    <col min="1584" max="1584" width="16.5703125" style="1" customWidth="1"/>
    <col min="1585" max="1585" width="16.140625" style="1" customWidth="1"/>
    <col min="1586" max="1586" width="17.42578125" style="1" bestFit="1" customWidth="1"/>
    <col min="1587" max="1587" width="15.42578125" style="1" bestFit="1" customWidth="1"/>
    <col min="1588" max="1588" width="14.5703125" style="1" bestFit="1" customWidth="1"/>
    <col min="1589" max="1589" width="15.42578125" style="1" bestFit="1" customWidth="1"/>
    <col min="1590" max="1590" width="15.85546875" style="1" customWidth="1"/>
    <col min="1591" max="1591" width="13.7109375" style="1" customWidth="1"/>
    <col min="1592" max="1592" width="13.42578125" style="1" customWidth="1"/>
    <col min="1593" max="1593" width="22.7109375" style="1" customWidth="1"/>
    <col min="1594" max="1601" width="20.85546875" style="1" customWidth="1"/>
    <col min="1602" max="1829" width="11.42578125" style="1"/>
    <col min="1830" max="1830" width="41.140625" style="1" customWidth="1"/>
    <col min="1831" max="1831" width="17.140625" style="1" customWidth="1"/>
    <col min="1832" max="1832" width="36.28515625" style="1" customWidth="1"/>
    <col min="1833" max="1833" width="76.5703125" style="1" customWidth="1"/>
    <col min="1834" max="1834" width="23.140625" style="1" customWidth="1"/>
    <col min="1835" max="1835" width="20.42578125" style="1" customWidth="1"/>
    <col min="1836" max="1836" width="21.5703125" style="1" bestFit="1" customWidth="1"/>
    <col min="1837" max="1839" width="18" style="1" customWidth="1"/>
    <col min="1840" max="1840" width="16.5703125" style="1" customWidth="1"/>
    <col min="1841" max="1841" width="16.140625" style="1" customWidth="1"/>
    <col min="1842" max="1842" width="17.42578125" style="1" bestFit="1" customWidth="1"/>
    <col min="1843" max="1843" width="15.42578125" style="1" bestFit="1" customWidth="1"/>
    <col min="1844" max="1844" width="14.5703125" style="1" bestFit="1" customWidth="1"/>
    <col min="1845" max="1845" width="15.42578125" style="1" bestFit="1" customWidth="1"/>
    <col min="1846" max="1846" width="15.85546875" style="1" customWidth="1"/>
    <col min="1847" max="1847" width="13.7109375" style="1" customWidth="1"/>
    <col min="1848" max="1848" width="13.42578125" style="1" customWidth="1"/>
    <col min="1849" max="1849" width="22.7109375" style="1" customWidth="1"/>
    <col min="1850" max="1857" width="20.85546875" style="1" customWidth="1"/>
    <col min="1858" max="2085" width="11.42578125" style="1"/>
    <col min="2086" max="2086" width="41.140625" style="1" customWidth="1"/>
    <col min="2087" max="2087" width="17.140625" style="1" customWidth="1"/>
    <col min="2088" max="2088" width="36.28515625" style="1" customWidth="1"/>
    <col min="2089" max="2089" width="76.5703125" style="1" customWidth="1"/>
    <col min="2090" max="2090" width="23.140625" style="1" customWidth="1"/>
    <col min="2091" max="2091" width="20.42578125" style="1" customWidth="1"/>
    <col min="2092" max="2092" width="21.5703125" style="1" bestFit="1" customWidth="1"/>
    <col min="2093" max="2095" width="18" style="1" customWidth="1"/>
    <col min="2096" max="2096" width="16.5703125" style="1" customWidth="1"/>
    <col min="2097" max="2097" width="16.140625" style="1" customWidth="1"/>
    <col min="2098" max="2098" width="17.42578125" style="1" bestFit="1" customWidth="1"/>
    <col min="2099" max="2099" width="15.42578125" style="1" bestFit="1" customWidth="1"/>
    <col min="2100" max="2100" width="14.5703125" style="1" bestFit="1" customWidth="1"/>
    <col min="2101" max="2101" width="15.42578125" style="1" bestFit="1" customWidth="1"/>
    <col min="2102" max="2102" width="15.85546875" style="1" customWidth="1"/>
    <col min="2103" max="2103" width="13.7109375" style="1" customWidth="1"/>
    <col min="2104" max="2104" width="13.42578125" style="1" customWidth="1"/>
    <col min="2105" max="2105" width="22.7109375" style="1" customWidth="1"/>
    <col min="2106" max="2113" width="20.85546875" style="1" customWidth="1"/>
    <col min="2114" max="2341" width="11.42578125" style="1"/>
    <col min="2342" max="2342" width="41.140625" style="1" customWidth="1"/>
    <col min="2343" max="2343" width="17.140625" style="1" customWidth="1"/>
    <col min="2344" max="2344" width="36.28515625" style="1" customWidth="1"/>
    <col min="2345" max="2345" width="76.5703125" style="1" customWidth="1"/>
    <col min="2346" max="2346" width="23.140625" style="1" customWidth="1"/>
    <col min="2347" max="2347" width="20.42578125" style="1" customWidth="1"/>
    <col min="2348" max="2348" width="21.5703125" style="1" bestFit="1" customWidth="1"/>
    <col min="2349" max="2351" width="18" style="1" customWidth="1"/>
    <col min="2352" max="2352" width="16.5703125" style="1" customWidth="1"/>
    <col min="2353" max="2353" width="16.140625" style="1" customWidth="1"/>
    <col min="2354" max="2354" width="17.42578125" style="1" bestFit="1" customWidth="1"/>
    <col min="2355" max="2355" width="15.42578125" style="1" bestFit="1" customWidth="1"/>
    <col min="2356" max="2356" width="14.5703125" style="1" bestFit="1" customWidth="1"/>
    <col min="2357" max="2357" width="15.42578125" style="1" bestFit="1" customWidth="1"/>
    <col min="2358" max="2358" width="15.85546875" style="1" customWidth="1"/>
    <col min="2359" max="2359" width="13.7109375" style="1" customWidth="1"/>
    <col min="2360" max="2360" width="13.42578125" style="1" customWidth="1"/>
    <col min="2361" max="2361" width="22.7109375" style="1" customWidth="1"/>
    <col min="2362" max="2369" width="20.85546875" style="1" customWidth="1"/>
    <col min="2370" max="2597" width="11.42578125" style="1"/>
    <col min="2598" max="2598" width="41.140625" style="1" customWidth="1"/>
    <col min="2599" max="2599" width="17.140625" style="1" customWidth="1"/>
    <col min="2600" max="2600" width="36.28515625" style="1" customWidth="1"/>
    <col min="2601" max="2601" width="76.5703125" style="1" customWidth="1"/>
    <col min="2602" max="2602" width="23.140625" style="1" customWidth="1"/>
    <col min="2603" max="2603" width="20.42578125" style="1" customWidth="1"/>
    <col min="2604" max="2604" width="21.5703125" style="1" bestFit="1" customWidth="1"/>
    <col min="2605" max="2607" width="18" style="1" customWidth="1"/>
    <col min="2608" max="2608" width="16.5703125" style="1" customWidth="1"/>
    <col min="2609" max="2609" width="16.140625" style="1" customWidth="1"/>
    <col min="2610" max="2610" width="17.42578125" style="1" bestFit="1" customWidth="1"/>
    <col min="2611" max="2611" width="15.42578125" style="1" bestFit="1" customWidth="1"/>
    <col min="2612" max="2612" width="14.5703125" style="1" bestFit="1" customWidth="1"/>
    <col min="2613" max="2613" width="15.42578125" style="1" bestFit="1" customWidth="1"/>
    <col min="2614" max="2614" width="15.85546875" style="1" customWidth="1"/>
    <col min="2615" max="2615" width="13.7109375" style="1" customWidth="1"/>
    <col min="2616" max="2616" width="13.42578125" style="1" customWidth="1"/>
    <col min="2617" max="2617" width="22.7109375" style="1" customWidth="1"/>
    <col min="2618" max="2625" width="20.85546875" style="1" customWidth="1"/>
    <col min="2626" max="2853" width="11.42578125" style="1"/>
    <col min="2854" max="2854" width="41.140625" style="1" customWidth="1"/>
    <col min="2855" max="2855" width="17.140625" style="1" customWidth="1"/>
    <col min="2856" max="2856" width="36.28515625" style="1" customWidth="1"/>
    <col min="2857" max="2857" width="76.5703125" style="1" customWidth="1"/>
    <col min="2858" max="2858" width="23.140625" style="1" customWidth="1"/>
    <col min="2859" max="2859" width="20.42578125" style="1" customWidth="1"/>
    <col min="2860" max="2860" width="21.5703125" style="1" bestFit="1" customWidth="1"/>
    <col min="2861" max="2863" width="18" style="1" customWidth="1"/>
    <col min="2864" max="2864" width="16.5703125" style="1" customWidth="1"/>
    <col min="2865" max="2865" width="16.140625" style="1" customWidth="1"/>
    <col min="2866" max="2866" width="17.42578125" style="1" bestFit="1" customWidth="1"/>
    <col min="2867" max="2867" width="15.42578125" style="1" bestFit="1" customWidth="1"/>
    <col min="2868" max="2868" width="14.5703125" style="1" bestFit="1" customWidth="1"/>
    <col min="2869" max="2869" width="15.42578125" style="1" bestFit="1" customWidth="1"/>
    <col min="2870" max="2870" width="15.85546875" style="1" customWidth="1"/>
    <col min="2871" max="2871" width="13.7109375" style="1" customWidth="1"/>
    <col min="2872" max="2872" width="13.42578125" style="1" customWidth="1"/>
    <col min="2873" max="2873" width="22.7109375" style="1" customWidth="1"/>
    <col min="2874" max="2881" width="20.85546875" style="1" customWidth="1"/>
    <col min="2882" max="3109" width="11.42578125" style="1"/>
    <col min="3110" max="3110" width="41.140625" style="1" customWidth="1"/>
    <col min="3111" max="3111" width="17.140625" style="1" customWidth="1"/>
    <col min="3112" max="3112" width="36.28515625" style="1" customWidth="1"/>
    <col min="3113" max="3113" width="76.5703125" style="1" customWidth="1"/>
    <col min="3114" max="3114" width="23.140625" style="1" customWidth="1"/>
    <col min="3115" max="3115" width="20.42578125" style="1" customWidth="1"/>
    <col min="3116" max="3116" width="21.5703125" style="1" bestFit="1" customWidth="1"/>
    <col min="3117" max="3119" width="18" style="1" customWidth="1"/>
    <col min="3120" max="3120" width="16.5703125" style="1" customWidth="1"/>
    <col min="3121" max="3121" width="16.140625" style="1" customWidth="1"/>
    <col min="3122" max="3122" width="17.42578125" style="1" bestFit="1" customWidth="1"/>
    <col min="3123" max="3123" width="15.42578125" style="1" bestFit="1" customWidth="1"/>
    <col min="3124" max="3124" width="14.5703125" style="1" bestFit="1" customWidth="1"/>
    <col min="3125" max="3125" width="15.42578125" style="1" bestFit="1" customWidth="1"/>
    <col min="3126" max="3126" width="15.85546875" style="1" customWidth="1"/>
    <col min="3127" max="3127" width="13.7109375" style="1" customWidth="1"/>
    <col min="3128" max="3128" width="13.42578125" style="1" customWidth="1"/>
    <col min="3129" max="3129" width="22.7109375" style="1" customWidth="1"/>
    <col min="3130" max="3137" width="20.85546875" style="1" customWidth="1"/>
    <col min="3138" max="3365" width="11.42578125" style="1"/>
    <col min="3366" max="3366" width="41.140625" style="1" customWidth="1"/>
    <col min="3367" max="3367" width="17.140625" style="1" customWidth="1"/>
    <col min="3368" max="3368" width="36.28515625" style="1" customWidth="1"/>
    <col min="3369" max="3369" width="76.5703125" style="1" customWidth="1"/>
    <col min="3370" max="3370" width="23.140625" style="1" customWidth="1"/>
    <col min="3371" max="3371" width="20.42578125" style="1" customWidth="1"/>
    <col min="3372" max="3372" width="21.5703125" style="1" bestFit="1" customWidth="1"/>
    <col min="3373" max="3375" width="18" style="1" customWidth="1"/>
    <col min="3376" max="3376" width="16.5703125" style="1" customWidth="1"/>
    <col min="3377" max="3377" width="16.140625" style="1" customWidth="1"/>
    <col min="3378" max="3378" width="17.42578125" style="1" bestFit="1" customWidth="1"/>
    <col min="3379" max="3379" width="15.42578125" style="1" bestFit="1" customWidth="1"/>
    <col min="3380" max="3380" width="14.5703125" style="1" bestFit="1" customWidth="1"/>
    <col min="3381" max="3381" width="15.42578125" style="1" bestFit="1" customWidth="1"/>
    <col min="3382" max="3382" width="15.85546875" style="1" customWidth="1"/>
    <col min="3383" max="3383" width="13.7109375" style="1" customWidth="1"/>
    <col min="3384" max="3384" width="13.42578125" style="1" customWidth="1"/>
    <col min="3385" max="3385" width="22.7109375" style="1" customWidth="1"/>
    <col min="3386" max="3393" width="20.85546875" style="1" customWidth="1"/>
    <col min="3394" max="3621" width="11.42578125" style="1"/>
    <col min="3622" max="3622" width="41.140625" style="1" customWidth="1"/>
    <col min="3623" max="3623" width="17.140625" style="1" customWidth="1"/>
    <col min="3624" max="3624" width="36.28515625" style="1" customWidth="1"/>
    <col min="3625" max="3625" width="76.5703125" style="1" customWidth="1"/>
    <col min="3626" max="3626" width="23.140625" style="1" customWidth="1"/>
    <col min="3627" max="3627" width="20.42578125" style="1" customWidth="1"/>
    <col min="3628" max="3628" width="21.5703125" style="1" bestFit="1" customWidth="1"/>
    <col min="3629" max="3631" width="18" style="1" customWidth="1"/>
    <col min="3632" max="3632" width="16.5703125" style="1" customWidth="1"/>
    <col min="3633" max="3633" width="16.140625" style="1" customWidth="1"/>
    <col min="3634" max="3634" width="17.42578125" style="1" bestFit="1" customWidth="1"/>
    <col min="3635" max="3635" width="15.42578125" style="1" bestFit="1" customWidth="1"/>
    <col min="3636" max="3636" width="14.5703125" style="1" bestFit="1" customWidth="1"/>
    <col min="3637" max="3637" width="15.42578125" style="1" bestFit="1" customWidth="1"/>
    <col min="3638" max="3638" width="15.85546875" style="1" customWidth="1"/>
    <col min="3639" max="3639" width="13.7109375" style="1" customWidth="1"/>
    <col min="3640" max="3640" width="13.42578125" style="1" customWidth="1"/>
    <col min="3641" max="3641" width="22.7109375" style="1" customWidth="1"/>
    <col min="3642" max="3649" width="20.85546875" style="1" customWidth="1"/>
    <col min="3650" max="3877" width="11.42578125" style="1"/>
    <col min="3878" max="3878" width="41.140625" style="1" customWidth="1"/>
    <col min="3879" max="3879" width="17.140625" style="1" customWidth="1"/>
    <col min="3880" max="3880" width="36.28515625" style="1" customWidth="1"/>
    <col min="3881" max="3881" width="76.5703125" style="1" customWidth="1"/>
    <col min="3882" max="3882" width="23.140625" style="1" customWidth="1"/>
    <col min="3883" max="3883" width="20.42578125" style="1" customWidth="1"/>
    <col min="3884" max="3884" width="21.5703125" style="1" bestFit="1" customWidth="1"/>
    <col min="3885" max="3887" width="18" style="1" customWidth="1"/>
    <col min="3888" max="3888" width="16.5703125" style="1" customWidth="1"/>
    <col min="3889" max="3889" width="16.140625" style="1" customWidth="1"/>
    <col min="3890" max="3890" width="17.42578125" style="1" bestFit="1" customWidth="1"/>
    <col min="3891" max="3891" width="15.42578125" style="1" bestFit="1" customWidth="1"/>
    <col min="3892" max="3892" width="14.5703125" style="1" bestFit="1" customWidth="1"/>
    <col min="3893" max="3893" width="15.42578125" style="1" bestFit="1" customWidth="1"/>
    <col min="3894" max="3894" width="15.85546875" style="1" customWidth="1"/>
    <col min="3895" max="3895" width="13.7109375" style="1" customWidth="1"/>
    <col min="3896" max="3896" width="13.42578125" style="1" customWidth="1"/>
    <col min="3897" max="3897" width="22.7109375" style="1" customWidth="1"/>
    <col min="3898" max="3905" width="20.85546875" style="1" customWidth="1"/>
    <col min="3906" max="4133" width="11.42578125" style="1"/>
    <col min="4134" max="4134" width="41.140625" style="1" customWidth="1"/>
    <col min="4135" max="4135" width="17.140625" style="1" customWidth="1"/>
    <col min="4136" max="4136" width="36.28515625" style="1" customWidth="1"/>
    <col min="4137" max="4137" width="76.5703125" style="1" customWidth="1"/>
    <col min="4138" max="4138" width="23.140625" style="1" customWidth="1"/>
    <col min="4139" max="4139" width="20.42578125" style="1" customWidth="1"/>
    <col min="4140" max="4140" width="21.5703125" style="1" bestFit="1" customWidth="1"/>
    <col min="4141" max="4143" width="18" style="1" customWidth="1"/>
    <col min="4144" max="4144" width="16.5703125" style="1" customWidth="1"/>
    <col min="4145" max="4145" width="16.140625" style="1" customWidth="1"/>
    <col min="4146" max="4146" width="17.42578125" style="1" bestFit="1" customWidth="1"/>
    <col min="4147" max="4147" width="15.42578125" style="1" bestFit="1" customWidth="1"/>
    <col min="4148" max="4148" width="14.5703125" style="1" bestFit="1" customWidth="1"/>
    <col min="4149" max="4149" width="15.42578125" style="1" bestFit="1" customWidth="1"/>
    <col min="4150" max="4150" width="15.85546875" style="1" customWidth="1"/>
    <col min="4151" max="4151" width="13.7109375" style="1" customWidth="1"/>
    <col min="4152" max="4152" width="13.42578125" style="1" customWidth="1"/>
    <col min="4153" max="4153" width="22.7109375" style="1" customWidth="1"/>
    <col min="4154" max="4161" width="20.85546875" style="1" customWidth="1"/>
    <col min="4162" max="4389" width="11.42578125" style="1"/>
    <col min="4390" max="4390" width="41.140625" style="1" customWidth="1"/>
    <col min="4391" max="4391" width="17.140625" style="1" customWidth="1"/>
    <col min="4392" max="4392" width="36.28515625" style="1" customWidth="1"/>
    <col min="4393" max="4393" width="76.5703125" style="1" customWidth="1"/>
    <col min="4394" max="4394" width="23.140625" style="1" customWidth="1"/>
    <col min="4395" max="4395" width="20.42578125" style="1" customWidth="1"/>
    <col min="4396" max="4396" width="21.5703125" style="1" bestFit="1" customWidth="1"/>
    <col min="4397" max="4399" width="18" style="1" customWidth="1"/>
    <col min="4400" max="4400" width="16.5703125" style="1" customWidth="1"/>
    <col min="4401" max="4401" width="16.140625" style="1" customWidth="1"/>
    <col min="4402" max="4402" width="17.42578125" style="1" bestFit="1" customWidth="1"/>
    <col min="4403" max="4403" width="15.42578125" style="1" bestFit="1" customWidth="1"/>
    <col min="4404" max="4404" width="14.5703125" style="1" bestFit="1" customWidth="1"/>
    <col min="4405" max="4405" width="15.42578125" style="1" bestFit="1" customWidth="1"/>
    <col min="4406" max="4406" width="15.85546875" style="1" customWidth="1"/>
    <col min="4407" max="4407" width="13.7109375" style="1" customWidth="1"/>
    <col min="4408" max="4408" width="13.42578125" style="1" customWidth="1"/>
    <col min="4409" max="4409" width="22.7109375" style="1" customWidth="1"/>
    <col min="4410" max="4417" width="20.85546875" style="1" customWidth="1"/>
    <col min="4418" max="4645" width="11.42578125" style="1"/>
    <col min="4646" max="4646" width="41.140625" style="1" customWidth="1"/>
    <col min="4647" max="4647" width="17.140625" style="1" customWidth="1"/>
    <col min="4648" max="4648" width="36.28515625" style="1" customWidth="1"/>
    <col min="4649" max="4649" width="76.5703125" style="1" customWidth="1"/>
    <col min="4650" max="4650" width="23.140625" style="1" customWidth="1"/>
    <col min="4651" max="4651" width="20.42578125" style="1" customWidth="1"/>
    <col min="4652" max="4652" width="21.5703125" style="1" bestFit="1" customWidth="1"/>
    <col min="4653" max="4655" width="18" style="1" customWidth="1"/>
    <col min="4656" max="4656" width="16.5703125" style="1" customWidth="1"/>
    <col min="4657" max="4657" width="16.140625" style="1" customWidth="1"/>
    <col min="4658" max="4658" width="17.42578125" style="1" bestFit="1" customWidth="1"/>
    <col min="4659" max="4659" width="15.42578125" style="1" bestFit="1" customWidth="1"/>
    <col min="4660" max="4660" width="14.5703125" style="1" bestFit="1" customWidth="1"/>
    <col min="4661" max="4661" width="15.42578125" style="1" bestFit="1" customWidth="1"/>
    <col min="4662" max="4662" width="15.85546875" style="1" customWidth="1"/>
    <col min="4663" max="4663" width="13.7109375" style="1" customWidth="1"/>
    <col min="4664" max="4664" width="13.42578125" style="1" customWidth="1"/>
    <col min="4665" max="4665" width="22.7109375" style="1" customWidth="1"/>
    <col min="4666" max="4673" width="20.85546875" style="1" customWidth="1"/>
    <col min="4674" max="4901" width="11.42578125" style="1"/>
    <col min="4902" max="4902" width="41.140625" style="1" customWidth="1"/>
    <col min="4903" max="4903" width="17.140625" style="1" customWidth="1"/>
    <col min="4904" max="4904" width="36.28515625" style="1" customWidth="1"/>
    <col min="4905" max="4905" width="76.5703125" style="1" customWidth="1"/>
    <col min="4906" max="4906" width="23.140625" style="1" customWidth="1"/>
    <col min="4907" max="4907" width="20.42578125" style="1" customWidth="1"/>
    <col min="4908" max="4908" width="21.5703125" style="1" bestFit="1" customWidth="1"/>
    <col min="4909" max="4911" width="18" style="1" customWidth="1"/>
    <col min="4912" max="4912" width="16.5703125" style="1" customWidth="1"/>
    <col min="4913" max="4913" width="16.140625" style="1" customWidth="1"/>
    <col min="4914" max="4914" width="17.42578125" style="1" bestFit="1" customWidth="1"/>
    <col min="4915" max="4915" width="15.42578125" style="1" bestFit="1" customWidth="1"/>
    <col min="4916" max="4916" width="14.5703125" style="1" bestFit="1" customWidth="1"/>
    <col min="4917" max="4917" width="15.42578125" style="1" bestFit="1" customWidth="1"/>
    <col min="4918" max="4918" width="15.85546875" style="1" customWidth="1"/>
    <col min="4919" max="4919" width="13.7109375" style="1" customWidth="1"/>
    <col min="4920" max="4920" width="13.42578125" style="1" customWidth="1"/>
    <col min="4921" max="4921" width="22.7109375" style="1" customWidth="1"/>
    <col min="4922" max="4929" width="20.85546875" style="1" customWidth="1"/>
    <col min="4930" max="5157" width="11.42578125" style="1"/>
    <col min="5158" max="5158" width="41.140625" style="1" customWidth="1"/>
    <col min="5159" max="5159" width="17.140625" style="1" customWidth="1"/>
    <col min="5160" max="5160" width="36.28515625" style="1" customWidth="1"/>
    <col min="5161" max="5161" width="76.5703125" style="1" customWidth="1"/>
    <col min="5162" max="5162" width="23.140625" style="1" customWidth="1"/>
    <col min="5163" max="5163" width="20.42578125" style="1" customWidth="1"/>
    <col min="5164" max="5164" width="21.5703125" style="1" bestFit="1" customWidth="1"/>
    <col min="5165" max="5167" width="18" style="1" customWidth="1"/>
    <col min="5168" max="5168" width="16.5703125" style="1" customWidth="1"/>
    <col min="5169" max="5169" width="16.140625" style="1" customWidth="1"/>
    <col min="5170" max="5170" width="17.42578125" style="1" bestFit="1" customWidth="1"/>
    <col min="5171" max="5171" width="15.42578125" style="1" bestFit="1" customWidth="1"/>
    <col min="5172" max="5172" width="14.5703125" style="1" bestFit="1" customWidth="1"/>
    <col min="5173" max="5173" width="15.42578125" style="1" bestFit="1" customWidth="1"/>
    <col min="5174" max="5174" width="15.85546875" style="1" customWidth="1"/>
    <col min="5175" max="5175" width="13.7109375" style="1" customWidth="1"/>
    <col min="5176" max="5176" width="13.42578125" style="1" customWidth="1"/>
    <col min="5177" max="5177" width="22.7109375" style="1" customWidth="1"/>
    <col min="5178" max="5185" width="20.85546875" style="1" customWidth="1"/>
    <col min="5186" max="5413" width="11.42578125" style="1"/>
    <col min="5414" max="5414" width="41.140625" style="1" customWidth="1"/>
    <col min="5415" max="5415" width="17.140625" style="1" customWidth="1"/>
    <col min="5416" max="5416" width="36.28515625" style="1" customWidth="1"/>
    <col min="5417" max="5417" width="76.5703125" style="1" customWidth="1"/>
    <col min="5418" max="5418" width="23.140625" style="1" customWidth="1"/>
    <col min="5419" max="5419" width="20.42578125" style="1" customWidth="1"/>
    <col min="5420" max="5420" width="21.5703125" style="1" bestFit="1" customWidth="1"/>
    <col min="5421" max="5423" width="18" style="1" customWidth="1"/>
    <col min="5424" max="5424" width="16.5703125" style="1" customWidth="1"/>
    <col min="5425" max="5425" width="16.140625" style="1" customWidth="1"/>
    <col min="5426" max="5426" width="17.42578125" style="1" bestFit="1" customWidth="1"/>
    <col min="5427" max="5427" width="15.42578125" style="1" bestFit="1" customWidth="1"/>
    <col min="5428" max="5428" width="14.5703125" style="1" bestFit="1" customWidth="1"/>
    <col min="5429" max="5429" width="15.42578125" style="1" bestFit="1" customWidth="1"/>
    <col min="5430" max="5430" width="15.85546875" style="1" customWidth="1"/>
    <col min="5431" max="5431" width="13.7109375" style="1" customWidth="1"/>
    <col min="5432" max="5432" width="13.42578125" style="1" customWidth="1"/>
    <col min="5433" max="5433" width="22.7109375" style="1" customWidth="1"/>
    <col min="5434" max="5441" width="20.85546875" style="1" customWidth="1"/>
    <col min="5442" max="5669" width="11.42578125" style="1"/>
    <col min="5670" max="5670" width="41.140625" style="1" customWidth="1"/>
    <col min="5671" max="5671" width="17.140625" style="1" customWidth="1"/>
    <col min="5672" max="5672" width="36.28515625" style="1" customWidth="1"/>
    <col min="5673" max="5673" width="76.5703125" style="1" customWidth="1"/>
    <col min="5674" max="5674" width="23.140625" style="1" customWidth="1"/>
    <col min="5675" max="5675" width="20.42578125" style="1" customWidth="1"/>
    <col min="5676" max="5676" width="21.5703125" style="1" bestFit="1" customWidth="1"/>
    <col min="5677" max="5679" width="18" style="1" customWidth="1"/>
    <col min="5680" max="5680" width="16.5703125" style="1" customWidth="1"/>
    <col min="5681" max="5681" width="16.140625" style="1" customWidth="1"/>
    <col min="5682" max="5682" width="17.42578125" style="1" bestFit="1" customWidth="1"/>
    <col min="5683" max="5683" width="15.42578125" style="1" bestFit="1" customWidth="1"/>
    <col min="5684" max="5684" width="14.5703125" style="1" bestFit="1" customWidth="1"/>
    <col min="5685" max="5685" width="15.42578125" style="1" bestFit="1" customWidth="1"/>
    <col min="5686" max="5686" width="15.85546875" style="1" customWidth="1"/>
    <col min="5687" max="5687" width="13.7109375" style="1" customWidth="1"/>
    <col min="5688" max="5688" width="13.42578125" style="1" customWidth="1"/>
    <col min="5689" max="5689" width="22.7109375" style="1" customWidth="1"/>
    <col min="5690" max="5697" width="20.85546875" style="1" customWidth="1"/>
    <col min="5698" max="5925" width="11.42578125" style="1"/>
    <col min="5926" max="5926" width="41.140625" style="1" customWidth="1"/>
    <col min="5927" max="5927" width="17.140625" style="1" customWidth="1"/>
    <col min="5928" max="5928" width="36.28515625" style="1" customWidth="1"/>
    <col min="5929" max="5929" width="76.5703125" style="1" customWidth="1"/>
    <col min="5930" max="5930" width="23.140625" style="1" customWidth="1"/>
    <col min="5931" max="5931" width="20.42578125" style="1" customWidth="1"/>
    <col min="5932" max="5932" width="21.5703125" style="1" bestFit="1" customWidth="1"/>
    <col min="5933" max="5935" width="18" style="1" customWidth="1"/>
    <col min="5936" max="5936" width="16.5703125" style="1" customWidth="1"/>
    <col min="5937" max="5937" width="16.140625" style="1" customWidth="1"/>
    <col min="5938" max="5938" width="17.42578125" style="1" bestFit="1" customWidth="1"/>
    <col min="5939" max="5939" width="15.42578125" style="1" bestFit="1" customWidth="1"/>
    <col min="5940" max="5940" width="14.5703125" style="1" bestFit="1" customWidth="1"/>
    <col min="5941" max="5941" width="15.42578125" style="1" bestFit="1" customWidth="1"/>
    <col min="5942" max="5942" width="15.85546875" style="1" customWidth="1"/>
    <col min="5943" max="5943" width="13.7109375" style="1" customWidth="1"/>
    <col min="5944" max="5944" width="13.42578125" style="1" customWidth="1"/>
    <col min="5945" max="5945" width="22.7109375" style="1" customWidth="1"/>
    <col min="5946" max="5953" width="20.85546875" style="1" customWidth="1"/>
    <col min="5954" max="6181" width="11.42578125" style="1"/>
    <col min="6182" max="6182" width="41.140625" style="1" customWidth="1"/>
    <col min="6183" max="6183" width="17.140625" style="1" customWidth="1"/>
    <col min="6184" max="6184" width="36.28515625" style="1" customWidth="1"/>
    <col min="6185" max="6185" width="76.5703125" style="1" customWidth="1"/>
    <col min="6186" max="6186" width="23.140625" style="1" customWidth="1"/>
    <col min="6187" max="6187" width="20.42578125" style="1" customWidth="1"/>
    <col min="6188" max="6188" width="21.5703125" style="1" bestFit="1" customWidth="1"/>
    <col min="6189" max="6191" width="18" style="1" customWidth="1"/>
    <col min="6192" max="6192" width="16.5703125" style="1" customWidth="1"/>
    <col min="6193" max="6193" width="16.140625" style="1" customWidth="1"/>
    <col min="6194" max="6194" width="17.42578125" style="1" bestFit="1" customWidth="1"/>
    <col min="6195" max="6195" width="15.42578125" style="1" bestFit="1" customWidth="1"/>
    <col min="6196" max="6196" width="14.5703125" style="1" bestFit="1" customWidth="1"/>
    <col min="6197" max="6197" width="15.42578125" style="1" bestFit="1" customWidth="1"/>
    <col min="6198" max="6198" width="15.85546875" style="1" customWidth="1"/>
    <col min="6199" max="6199" width="13.7109375" style="1" customWidth="1"/>
    <col min="6200" max="6200" width="13.42578125" style="1" customWidth="1"/>
    <col min="6201" max="6201" width="22.7109375" style="1" customWidth="1"/>
    <col min="6202" max="6209" width="20.85546875" style="1" customWidth="1"/>
    <col min="6210" max="6437" width="11.42578125" style="1"/>
    <col min="6438" max="6438" width="41.140625" style="1" customWidth="1"/>
    <col min="6439" max="6439" width="17.140625" style="1" customWidth="1"/>
    <col min="6440" max="6440" width="36.28515625" style="1" customWidth="1"/>
    <col min="6441" max="6441" width="76.5703125" style="1" customWidth="1"/>
    <col min="6442" max="6442" width="23.140625" style="1" customWidth="1"/>
    <col min="6443" max="6443" width="20.42578125" style="1" customWidth="1"/>
    <col min="6444" max="6444" width="21.5703125" style="1" bestFit="1" customWidth="1"/>
    <col min="6445" max="6447" width="18" style="1" customWidth="1"/>
    <col min="6448" max="6448" width="16.5703125" style="1" customWidth="1"/>
    <col min="6449" max="6449" width="16.140625" style="1" customWidth="1"/>
    <col min="6450" max="6450" width="17.42578125" style="1" bestFit="1" customWidth="1"/>
    <col min="6451" max="6451" width="15.42578125" style="1" bestFit="1" customWidth="1"/>
    <col min="6452" max="6452" width="14.5703125" style="1" bestFit="1" customWidth="1"/>
    <col min="6453" max="6453" width="15.42578125" style="1" bestFit="1" customWidth="1"/>
    <col min="6454" max="6454" width="15.85546875" style="1" customWidth="1"/>
    <col min="6455" max="6455" width="13.7109375" style="1" customWidth="1"/>
    <col min="6456" max="6456" width="13.42578125" style="1" customWidth="1"/>
    <col min="6457" max="6457" width="22.7109375" style="1" customWidth="1"/>
    <col min="6458" max="6465" width="20.85546875" style="1" customWidth="1"/>
    <col min="6466" max="6693" width="11.42578125" style="1"/>
    <col min="6694" max="6694" width="41.140625" style="1" customWidth="1"/>
    <col min="6695" max="6695" width="17.140625" style="1" customWidth="1"/>
    <col min="6696" max="6696" width="36.28515625" style="1" customWidth="1"/>
    <col min="6697" max="6697" width="76.5703125" style="1" customWidth="1"/>
    <col min="6698" max="6698" width="23.140625" style="1" customWidth="1"/>
    <col min="6699" max="6699" width="20.42578125" style="1" customWidth="1"/>
    <col min="6700" max="6700" width="21.5703125" style="1" bestFit="1" customWidth="1"/>
    <col min="6701" max="6703" width="18" style="1" customWidth="1"/>
    <col min="6704" max="6704" width="16.5703125" style="1" customWidth="1"/>
    <col min="6705" max="6705" width="16.140625" style="1" customWidth="1"/>
    <col min="6706" max="6706" width="17.42578125" style="1" bestFit="1" customWidth="1"/>
    <col min="6707" max="6707" width="15.42578125" style="1" bestFit="1" customWidth="1"/>
    <col min="6708" max="6708" width="14.5703125" style="1" bestFit="1" customWidth="1"/>
    <col min="6709" max="6709" width="15.42578125" style="1" bestFit="1" customWidth="1"/>
    <col min="6710" max="6710" width="15.85546875" style="1" customWidth="1"/>
    <col min="6711" max="6711" width="13.7109375" style="1" customWidth="1"/>
    <col min="6712" max="6712" width="13.42578125" style="1" customWidth="1"/>
    <col min="6713" max="6713" width="22.7109375" style="1" customWidth="1"/>
    <col min="6714" max="6721" width="20.85546875" style="1" customWidth="1"/>
    <col min="6722" max="6949" width="11.42578125" style="1"/>
    <col min="6950" max="6950" width="41.140625" style="1" customWidth="1"/>
    <col min="6951" max="6951" width="17.140625" style="1" customWidth="1"/>
    <col min="6952" max="6952" width="36.28515625" style="1" customWidth="1"/>
    <col min="6953" max="6953" width="76.5703125" style="1" customWidth="1"/>
    <col min="6954" max="6954" width="23.140625" style="1" customWidth="1"/>
    <col min="6955" max="6955" width="20.42578125" style="1" customWidth="1"/>
    <col min="6956" max="6956" width="21.5703125" style="1" bestFit="1" customWidth="1"/>
    <col min="6957" max="6959" width="18" style="1" customWidth="1"/>
    <col min="6960" max="6960" width="16.5703125" style="1" customWidth="1"/>
    <col min="6961" max="6961" width="16.140625" style="1" customWidth="1"/>
    <col min="6962" max="6962" width="17.42578125" style="1" bestFit="1" customWidth="1"/>
    <col min="6963" max="6963" width="15.42578125" style="1" bestFit="1" customWidth="1"/>
    <col min="6964" max="6964" width="14.5703125" style="1" bestFit="1" customWidth="1"/>
    <col min="6965" max="6965" width="15.42578125" style="1" bestFit="1" customWidth="1"/>
    <col min="6966" max="6966" width="15.85546875" style="1" customWidth="1"/>
    <col min="6967" max="6967" width="13.7109375" style="1" customWidth="1"/>
    <col min="6968" max="6968" width="13.42578125" style="1" customWidth="1"/>
    <col min="6969" max="6969" width="22.7109375" style="1" customWidth="1"/>
    <col min="6970" max="6977" width="20.85546875" style="1" customWidth="1"/>
    <col min="6978" max="7205" width="11.42578125" style="1"/>
    <col min="7206" max="7206" width="41.140625" style="1" customWidth="1"/>
    <col min="7207" max="7207" width="17.140625" style="1" customWidth="1"/>
    <col min="7208" max="7208" width="36.28515625" style="1" customWidth="1"/>
    <col min="7209" max="7209" width="76.5703125" style="1" customWidth="1"/>
    <col min="7210" max="7210" width="23.140625" style="1" customWidth="1"/>
    <col min="7211" max="7211" width="20.42578125" style="1" customWidth="1"/>
    <col min="7212" max="7212" width="21.5703125" style="1" bestFit="1" customWidth="1"/>
    <col min="7213" max="7215" width="18" style="1" customWidth="1"/>
    <col min="7216" max="7216" width="16.5703125" style="1" customWidth="1"/>
    <col min="7217" max="7217" width="16.140625" style="1" customWidth="1"/>
    <col min="7218" max="7218" width="17.42578125" style="1" bestFit="1" customWidth="1"/>
    <col min="7219" max="7219" width="15.42578125" style="1" bestFit="1" customWidth="1"/>
    <col min="7220" max="7220" width="14.5703125" style="1" bestFit="1" customWidth="1"/>
    <col min="7221" max="7221" width="15.42578125" style="1" bestFit="1" customWidth="1"/>
    <col min="7222" max="7222" width="15.85546875" style="1" customWidth="1"/>
    <col min="7223" max="7223" width="13.7109375" style="1" customWidth="1"/>
    <col min="7224" max="7224" width="13.42578125" style="1" customWidth="1"/>
    <col min="7225" max="7225" width="22.7109375" style="1" customWidth="1"/>
    <col min="7226" max="7233" width="20.85546875" style="1" customWidth="1"/>
    <col min="7234" max="7461" width="11.42578125" style="1"/>
    <col min="7462" max="7462" width="41.140625" style="1" customWidth="1"/>
    <col min="7463" max="7463" width="17.140625" style="1" customWidth="1"/>
    <col min="7464" max="7464" width="36.28515625" style="1" customWidth="1"/>
    <col min="7465" max="7465" width="76.5703125" style="1" customWidth="1"/>
    <col min="7466" max="7466" width="23.140625" style="1" customWidth="1"/>
    <col min="7467" max="7467" width="20.42578125" style="1" customWidth="1"/>
    <col min="7468" max="7468" width="21.5703125" style="1" bestFit="1" customWidth="1"/>
    <col min="7469" max="7471" width="18" style="1" customWidth="1"/>
    <col min="7472" max="7472" width="16.5703125" style="1" customWidth="1"/>
    <col min="7473" max="7473" width="16.140625" style="1" customWidth="1"/>
    <col min="7474" max="7474" width="17.42578125" style="1" bestFit="1" customWidth="1"/>
    <col min="7475" max="7475" width="15.42578125" style="1" bestFit="1" customWidth="1"/>
    <col min="7476" max="7476" width="14.5703125" style="1" bestFit="1" customWidth="1"/>
    <col min="7477" max="7477" width="15.42578125" style="1" bestFit="1" customWidth="1"/>
    <col min="7478" max="7478" width="15.85546875" style="1" customWidth="1"/>
    <col min="7479" max="7479" width="13.7109375" style="1" customWidth="1"/>
    <col min="7480" max="7480" width="13.42578125" style="1" customWidth="1"/>
    <col min="7481" max="7481" width="22.7109375" style="1" customWidth="1"/>
    <col min="7482" max="7489" width="20.85546875" style="1" customWidth="1"/>
    <col min="7490" max="7717" width="11.42578125" style="1"/>
    <col min="7718" max="7718" width="41.140625" style="1" customWidth="1"/>
    <col min="7719" max="7719" width="17.140625" style="1" customWidth="1"/>
    <col min="7720" max="7720" width="36.28515625" style="1" customWidth="1"/>
    <col min="7721" max="7721" width="76.5703125" style="1" customWidth="1"/>
    <col min="7722" max="7722" width="23.140625" style="1" customWidth="1"/>
    <col min="7723" max="7723" width="20.42578125" style="1" customWidth="1"/>
    <col min="7724" max="7724" width="21.5703125" style="1" bestFit="1" customWidth="1"/>
    <col min="7725" max="7727" width="18" style="1" customWidth="1"/>
    <col min="7728" max="7728" width="16.5703125" style="1" customWidth="1"/>
    <col min="7729" max="7729" width="16.140625" style="1" customWidth="1"/>
    <col min="7730" max="7730" width="17.42578125" style="1" bestFit="1" customWidth="1"/>
    <col min="7731" max="7731" width="15.42578125" style="1" bestFit="1" customWidth="1"/>
    <col min="7732" max="7732" width="14.5703125" style="1" bestFit="1" customWidth="1"/>
    <col min="7733" max="7733" width="15.42578125" style="1" bestFit="1" customWidth="1"/>
    <col min="7734" max="7734" width="15.85546875" style="1" customWidth="1"/>
    <col min="7735" max="7735" width="13.7109375" style="1" customWidth="1"/>
    <col min="7736" max="7736" width="13.42578125" style="1" customWidth="1"/>
    <col min="7737" max="7737" width="22.7109375" style="1" customWidth="1"/>
    <col min="7738" max="7745" width="20.85546875" style="1" customWidth="1"/>
    <col min="7746" max="7973" width="11.42578125" style="1"/>
    <col min="7974" max="7974" width="41.140625" style="1" customWidth="1"/>
    <col min="7975" max="7975" width="17.140625" style="1" customWidth="1"/>
    <col min="7976" max="7976" width="36.28515625" style="1" customWidth="1"/>
    <col min="7977" max="7977" width="76.5703125" style="1" customWidth="1"/>
    <col min="7978" max="7978" width="23.140625" style="1" customWidth="1"/>
    <col min="7979" max="7979" width="20.42578125" style="1" customWidth="1"/>
    <col min="7980" max="7980" width="21.5703125" style="1" bestFit="1" customWidth="1"/>
    <col min="7981" max="7983" width="18" style="1" customWidth="1"/>
    <col min="7984" max="7984" width="16.5703125" style="1" customWidth="1"/>
    <col min="7985" max="7985" width="16.140625" style="1" customWidth="1"/>
    <col min="7986" max="7986" width="17.42578125" style="1" bestFit="1" customWidth="1"/>
    <col min="7987" max="7987" width="15.42578125" style="1" bestFit="1" customWidth="1"/>
    <col min="7988" max="7988" width="14.5703125" style="1" bestFit="1" customWidth="1"/>
    <col min="7989" max="7989" width="15.42578125" style="1" bestFit="1" customWidth="1"/>
    <col min="7990" max="7990" width="15.85546875" style="1" customWidth="1"/>
    <col min="7991" max="7991" width="13.7109375" style="1" customWidth="1"/>
    <col min="7992" max="7992" width="13.42578125" style="1" customWidth="1"/>
    <col min="7993" max="7993" width="22.7109375" style="1" customWidth="1"/>
    <col min="7994" max="8001" width="20.85546875" style="1" customWidth="1"/>
    <col min="8002" max="8229" width="11.42578125" style="1"/>
    <col min="8230" max="8230" width="41.140625" style="1" customWidth="1"/>
    <col min="8231" max="8231" width="17.140625" style="1" customWidth="1"/>
    <col min="8232" max="8232" width="36.28515625" style="1" customWidth="1"/>
    <col min="8233" max="8233" width="76.5703125" style="1" customWidth="1"/>
    <col min="8234" max="8234" width="23.140625" style="1" customWidth="1"/>
    <col min="8235" max="8235" width="20.42578125" style="1" customWidth="1"/>
    <col min="8236" max="8236" width="21.5703125" style="1" bestFit="1" customWidth="1"/>
    <col min="8237" max="8239" width="18" style="1" customWidth="1"/>
    <col min="8240" max="8240" width="16.5703125" style="1" customWidth="1"/>
    <col min="8241" max="8241" width="16.140625" style="1" customWidth="1"/>
    <col min="8242" max="8242" width="17.42578125" style="1" bestFit="1" customWidth="1"/>
    <col min="8243" max="8243" width="15.42578125" style="1" bestFit="1" customWidth="1"/>
    <col min="8244" max="8244" width="14.5703125" style="1" bestFit="1" customWidth="1"/>
    <col min="8245" max="8245" width="15.42578125" style="1" bestFit="1" customWidth="1"/>
    <col min="8246" max="8246" width="15.85546875" style="1" customWidth="1"/>
    <col min="8247" max="8247" width="13.7109375" style="1" customWidth="1"/>
    <col min="8248" max="8248" width="13.42578125" style="1" customWidth="1"/>
    <col min="8249" max="8249" width="22.7109375" style="1" customWidth="1"/>
    <col min="8250" max="8257" width="20.85546875" style="1" customWidth="1"/>
    <col min="8258" max="8485" width="11.42578125" style="1"/>
    <col min="8486" max="8486" width="41.140625" style="1" customWidth="1"/>
    <col min="8487" max="8487" width="17.140625" style="1" customWidth="1"/>
    <col min="8488" max="8488" width="36.28515625" style="1" customWidth="1"/>
    <col min="8489" max="8489" width="76.5703125" style="1" customWidth="1"/>
    <col min="8490" max="8490" width="23.140625" style="1" customWidth="1"/>
    <col min="8491" max="8491" width="20.42578125" style="1" customWidth="1"/>
    <col min="8492" max="8492" width="21.5703125" style="1" bestFit="1" customWidth="1"/>
    <col min="8493" max="8495" width="18" style="1" customWidth="1"/>
    <col min="8496" max="8496" width="16.5703125" style="1" customWidth="1"/>
    <col min="8497" max="8497" width="16.140625" style="1" customWidth="1"/>
    <col min="8498" max="8498" width="17.42578125" style="1" bestFit="1" customWidth="1"/>
    <col min="8499" max="8499" width="15.42578125" style="1" bestFit="1" customWidth="1"/>
    <col min="8500" max="8500" width="14.5703125" style="1" bestFit="1" customWidth="1"/>
    <col min="8501" max="8501" width="15.42578125" style="1" bestFit="1" customWidth="1"/>
    <col min="8502" max="8502" width="15.85546875" style="1" customWidth="1"/>
    <col min="8503" max="8503" width="13.7109375" style="1" customWidth="1"/>
    <col min="8504" max="8504" width="13.42578125" style="1" customWidth="1"/>
    <col min="8505" max="8505" width="22.7109375" style="1" customWidth="1"/>
    <col min="8506" max="8513" width="20.85546875" style="1" customWidth="1"/>
    <col min="8514" max="8741" width="11.42578125" style="1"/>
    <col min="8742" max="8742" width="41.140625" style="1" customWidth="1"/>
    <col min="8743" max="8743" width="17.140625" style="1" customWidth="1"/>
    <col min="8744" max="8744" width="36.28515625" style="1" customWidth="1"/>
    <col min="8745" max="8745" width="76.5703125" style="1" customWidth="1"/>
    <col min="8746" max="8746" width="23.140625" style="1" customWidth="1"/>
    <col min="8747" max="8747" width="20.42578125" style="1" customWidth="1"/>
    <col min="8748" max="8748" width="21.5703125" style="1" bestFit="1" customWidth="1"/>
    <col min="8749" max="8751" width="18" style="1" customWidth="1"/>
    <col min="8752" max="8752" width="16.5703125" style="1" customWidth="1"/>
    <col min="8753" max="8753" width="16.140625" style="1" customWidth="1"/>
    <col min="8754" max="8754" width="17.42578125" style="1" bestFit="1" customWidth="1"/>
    <col min="8755" max="8755" width="15.42578125" style="1" bestFit="1" customWidth="1"/>
    <col min="8756" max="8756" width="14.5703125" style="1" bestFit="1" customWidth="1"/>
    <col min="8757" max="8757" width="15.42578125" style="1" bestFit="1" customWidth="1"/>
    <col min="8758" max="8758" width="15.85546875" style="1" customWidth="1"/>
    <col min="8759" max="8759" width="13.7109375" style="1" customWidth="1"/>
    <col min="8760" max="8760" width="13.42578125" style="1" customWidth="1"/>
    <col min="8761" max="8761" width="22.7109375" style="1" customWidth="1"/>
    <col min="8762" max="8769" width="20.85546875" style="1" customWidth="1"/>
    <col min="8770" max="8997" width="11.42578125" style="1"/>
    <col min="8998" max="8998" width="41.140625" style="1" customWidth="1"/>
    <col min="8999" max="8999" width="17.140625" style="1" customWidth="1"/>
    <col min="9000" max="9000" width="36.28515625" style="1" customWidth="1"/>
    <col min="9001" max="9001" width="76.5703125" style="1" customWidth="1"/>
    <col min="9002" max="9002" width="23.140625" style="1" customWidth="1"/>
    <col min="9003" max="9003" width="20.42578125" style="1" customWidth="1"/>
    <col min="9004" max="9004" width="21.5703125" style="1" bestFit="1" customWidth="1"/>
    <col min="9005" max="9007" width="18" style="1" customWidth="1"/>
    <col min="9008" max="9008" width="16.5703125" style="1" customWidth="1"/>
    <col min="9009" max="9009" width="16.140625" style="1" customWidth="1"/>
    <col min="9010" max="9010" width="17.42578125" style="1" bestFit="1" customWidth="1"/>
    <col min="9011" max="9011" width="15.42578125" style="1" bestFit="1" customWidth="1"/>
    <col min="9012" max="9012" width="14.5703125" style="1" bestFit="1" customWidth="1"/>
    <col min="9013" max="9013" width="15.42578125" style="1" bestFit="1" customWidth="1"/>
    <col min="9014" max="9014" width="15.85546875" style="1" customWidth="1"/>
    <col min="9015" max="9015" width="13.7109375" style="1" customWidth="1"/>
    <col min="9016" max="9016" width="13.42578125" style="1" customWidth="1"/>
    <col min="9017" max="9017" width="22.7109375" style="1" customWidth="1"/>
    <col min="9018" max="9025" width="20.85546875" style="1" customWidth="1"/>
    <col min="9026" max="9253" width="11.42578125" style="1"/>
    <col min="9254" max="9254" width="41.140625" style="1" customWidth="1"/>
    <col min="9255" max="9255" width="17.140625" style="1" customWidth="1"/>
    <col min="9256" max="9256" width="36.28515625" style="1" customWidth="1"/>
    <col min="9257" max="9257" width="76.5703125" style="1" customWidth="1"/>
    <col min="9258" max="9258" width="23.140625" style="1" customWidth="1"/>
    <col min="9259" max="9259" width="20.42578125" style="1" customWidth="1"/>
    <col min="9260" max="9260" width="21.5703125" style="1" bestFit="1" customWidth="1"/>
    <col min="9261" max="9263" width="18" style="1" customWidth="1"/>
    <col min="9264" max="9264" width="16.5703125" style="1" customWidth="1"/>
    <col min="9265" max="9265" width="16.140625" style="1" customWidth="1"/>
    <col min="9266" max="9266" width="17.42578125" style="1" bestFit="1" customWidth="1"/>
    <col min="9267" max="9267" width="15.42578125" style="1" bestFit="1" customWidth="1"/>
    <col min="9268" max="9268" width="14.5703125" style="1" bestFit="1" customWidth="1"/>
    <col min="9269" max="9269" width="15.42578125" style="1" bestFit="1" customWidth="1"/>
    <col min="9270" max="9270" width="15.85546875" style="1" customWidth="1"/>
    <col min="9271" max="9271" width="13.7109375" style="1" customWidth="1"/>
    <col min="9272" max="9272" width="13.42578125" style="1" customWidth="1"/>
    <col min="9273" max="9273" width="22.7109375" style="1" customWidth="1"/>
    <col min="9274" max="9281" width="20.85546875" style="1" customWidth="1"/>
    <col min="9282" max="9509" width="11.42578125" style="1"/>
    <col min="9510" max="9510" width="41.140625" style="1" customWidth="1"/>
    <col min="9511" max="9511" width="17.140625" style="1" customWidth="1"/>
    <col min="9512" max="9512" width="36.28515625" style="1" customWidth="1"/>
    <col min="9513" max="9513" width="76.5703125" style="1" customWidth="1"/>
    <col min="9514" max="9514" width="23.140625" style="1" customWidth="1"/>
    <col min="9515" max="9515" width="20.42578125" style="1" customWidth="1"/>
    <col min="9516" max="9516" width="21.5703125" style="1" bestFit="1" customWidth="1"/>
    <col min="9517" max="9519" width="18" style="1" customWidth="1"/>
    <col min="9520" max="9520" width="16.5703125" style="1" customWidth="1"/>
    <col min="9521" max="9521" width="16.140625" style="1" customWidth="1"/>
    <col min="9522" max="9522" width="17.42578125" style="1" bestFit="1" customWidth="1"/>
    <col min="9523" max="9523" width="15.42578125" style="1" bestFit="1" customWidth="1"/>
    <col min="9524" max="9524" width="14.5703125" style="1" bestFit="1" customWidth="1"/>
    <col min="9525" max="9525" width="15.42578125" style="1" bestFit="1" customWidth="1"/>
    <col min="9526" max="9526" width="15.85546875" style="1" customWidth="1"/>
    <col min="9527" max="9527" width="13.7109375" style="1" customWidth="1"/>
    <col min="9528" max="9528" width="13.42578125" style="1" customWidth="1"/>
    <col min="9529" max="9529" width="22.7109375" style="1" customWidth="1"/>
    <col min="9530" max="9537" width="20.85546875" style="1" customWidth="1"/>
    <col min="9538" max="9765" width="11.42578125" style="1"/>
    <col min="9766" max="9766" width="41.140625" style="1" customWidth="1"/>
    <col min="9767" max="9767" width="17.140625" style="1" customWidth="1"/>
    <col min="9768" max="9768" width="36.28515625" style="1" customWidth="1"/>
    <col min="9769" max="9769" width="76.5703125" style="1" customWidth="1"/>
    <col min="9770" max="9770" width="23.140625" style="1" customWidth="1"/>
    <col min="9771" max="9771" width="20.42578125" style="1" customWidth="1"/>
    <col min="9772" max="9772" width="21.5703125" style="1" bestFit="1" customWidth="1"/>
    <col min="9773" max="9775" width="18" style="1" customWidth="1"/>
    <col min="9776" max="9776" width="16.5703125" style="1" customWidth="1"/>
    <col min="9777" max="9777" width="16.140625" style="1" customWidth="1"/>
    <col min="9778" max="9778" width="17.42578125" style="1" bestFit="1" customWidth="1"/>
    <col min="9779" max="9779" width="15.42578125" style="1" bestFit="1" customWidth="1"/>
    <col min="9780" max="9780" width="14.5703125" style="1" bestFit="1" customWidth="1"/>
    <col min="9781" max="9781" width="15.42578125" style="1" bestFit="1" customWidth="1"/>
    <col min="9782" max="9782" width="15.85546875" style="1" customWidth="1"/>
    <col min="9783" max="9783" width="13.7109375" style="1" customWidth="1"/>
    <col min="9784" max="9784" width="13.42578125" style="1" customWidth="1"/>
    <col min="9785" max="9785" width="22.7109375" style="1" customWidth="1"/>
    <col min="9786" max="9793" width="20.85546875" style="1" customWidth="1"/>
    <col min="9794" max="10021" width="11.42578125" style="1"/>
    <col min="10022" max="10022" width="41.140625" style="1" customWidth="1"/>
    <col min="10023" max="10023" width="17.140625" style="1" customWidth="1"/>
    <col min="10024" max="10024" width="36.28515625" style="1" customWidth="1"/>
    <col min="10025" max="10025" width="76.5703125" style="1" customWidth="1"/>
    <col min="10026" max="10026" width="23.140625" style="1" customWidth="1"/>
    <col min="10027" max="10027" width="20.42578125" style="1" customWidth="1"/>
    <col min="10028" max="10028" width="21.5703125" style="1" bestFit="1" customWidth="1"/>
    <col min="10029" max="10031" width="18" style="1" customWidth="1"/>
    <col min="10032" max="10032" width="16.5703125" style="1" customWidth="1"/>
    <col min="10033" max="10033" width="16.140625" style="1" customWidth="1"/>
    <col min="10034" max="10034" width="17.42578125" style="1" bestFit="1" customWidth="1"/>
    <col min="10035" max="10035" width="15.42578125" style="1" bestFit="1" customWidth="1"/>
    <col min="10036" max="10036" width="14.5703125" style="1" bestFit="1" customWidth="1"/>
    <col min="10037" max="10037" width="15.42578125" style="1" bestFit="1" customWidth="1"/>
    <col min="10038" max="10038" width="15.85546875" style="1" customWidth="1"/>
    <col min="10039" max="10039" width="13.7109375" style="1" customWidth="1"/>
    <col min="10040" max="10040" width="13.42578125" style="1" customWidth="1"/>
    <col min="10041" max="10041" width="22.7109375" style="1" customWidth="1"/>
    <col min="10042" max="10049" width="20.85546875" style="1" customWidth="1"/>
    <col min="10050" max="10277" width="11.42578125" style="1"/>
    <col min="10278" max="10278" width="41.140625" style="1" customWidth="1"/>
    <col min="10279" max="10279" width="17.140625" style="1" customWidth="1"/>
    <col min="10280" max="10280" width="36.28515625" style="1" customWidth="1"/>
    <col min="10281" max="10281" width="76.5703125" style="1" customWidth="1"/>
    <col min="10282" max="10282" width="23.140625" style="1" customWidth="1"/>
    <col min="10283" max="10283" width="20.42578125" style="1" customWidth="1"/>
    <col min="10284" max="10284" width="21.5703125" style="1" bestFit="1" customWidth="1"/>
    <col min="10285" max="10287" width="18" style="1" customWidth="1"/>
    <col min="10288" max="10288" width="16.5703125" style="1" customWidth="1"/>
    <col min="10289" max="10289" width="16.140625" style="1" customWidth="1"/>
    <col min="10290" max="10290" width="17.42578125" style="1" bestFit="1" customWidth="1"/>
    <col min="10291" max="10291" width="15.42578125" style="1" bestFit="1" customWidth="1"/>
    <col min="10292" max="10292" width="14.5703125" style="1" bestFit="1" customWidth="1"/>
    <col min="10293" max="10293" width="15.42578125" style="1" bestFit="1" customWidth="1"/>
    <col min="10294" max="10294" width="15.85546875" style="1" customWidth="1"/>
    <col min="10295" max="10295" width="13.7109375" style="1" customWidth="1"/>
    <col min="10296" max="10296" width="13.42578125" style="1" customWidth="1"/>
    <col min="10297" max="10297" width="22.7109375" style="1" customWidth="1"/>
    <col min="10298" max="10305" width="20.85546875" style="1" customWidth="1"/>
    <col min="10306" max="10533" width="11.42578125" style="1"/>
    <col min="10534" max="10534" width="41.140625" style="1" customWidth="1"/>
    <col min="10535" max="10535" width="17.140625" style="1" customWidth="1"/>
    <col min="10536" max="10536" width="36.28515625" style="1" customWidth="1"/>
    <col min="10537" max="10537" width="76.5703125" style="1" customWidth="1"/>
    <col min="10538" max="10538" width="23.140625" style="1" customWidth="1"/>
    <col min="10539" max="10539" width="20.42578125" style="1" customWidth="1"/>
    <col min="10540" max="10540" width="21.5703125" style="1" bestFit="1" customWidth="1"/>
    <col min="10541" max="10543" width="18" style="1" customWidth="1"/>
    <col min="10544" max="10544" width="16.5703125" style="1" customWidth="1"/>
    <col min="10545" max="10545" width="16.140625" style="1" customWidth="1"/>
    <col min="10546" max="10546" width="17.42578125" style="1" bestFit="1" customWidth="1"/>
    <col min="10547" max="10547" width="15.42578125" style="1" bestFit="1" customWidth="1"/>
    <col min="10548" max="10548" width="14.5703125" style="1" bestFit="1" customWidth="1"/>
    <col min="10549" max="10549" width="15.42578125" style="1" bestFit="1" customWidth="1"/>
    <col min="10550" max="10550" width="15.85546875" style="1" customWidth="1"/>
    <col min="10551" max="10551" width="13.7109375" style="1" customWidth="1"/>
    <col min="10552" max="10552" width="13.42578125" style="1" customWidth="1"/>
    <col min="10553" max="10553" width="22.7109375" style="1" customWidth="1"/>
    <col min="10554" max="10561" width="20.85546875" style="1" customWidth="1"/>
    <col min="10562" max="10789" width="11.42578125" style="1"/>
    <col min="10790" max="10790" width="41.140625" style="1" customWidth="1"/>
    <col min="10791" max="10791" width="17.140625" style="1" customWidth="1"/>
    <col min="10792" max="10792" width="36.28515625" style="1" customWidth="1"/>
    <col min="10793" max="10793" width="76.5703125" style="1" customWidth="1"/>
    <col min="10794" max="10794" width="23.140625" style="1" customWidth="1"/>
    <col min="10795" max="10795" width="20.42578125" style="1" customWidth="1"/>
    <col min="10796" max="10796" width="21.5703125" style="1" bestFit="1" customWidth="1"/>
    <col min="10797" max="10799" width="18" style="1" customWidth="1"/>
    <col min="10800" max="10800" width="16.5703125" style="1" customWidth="1"/>
    <col min="10801" max="10801" width="16.140625" style="1" customWidth="1"/>
    <col min="10802" max="10802" width="17.42578125" style="1" bestFit="1" customWidth="1"/>
    <col min="10803" max="10803" width="15.42578125" style="1" bestFit="1" customWidth="1"/>
    <col min="10804" max="10804" width="14.5703125" style="1" bestFit="1" customWidth="1"/>
    <col min="10805" max="10805" width="15.42578125" style="1" bestFit="1" customWidth="1"/>
    <col min="10806" max="10806" width="15.85546875" style="1" customWidth="1"/>
    <col min="10807" max="10807" width="13.7109375" style="1" customWidth="1"/>
    <col min="10808" max="10808" width="13.42578125" style="1" customWidth="1"/>
    <col min="10809" max="10809" width="22.7109375" style="1" customWidth="1"/>
    <col min="10810" max="10817" width="20.85546875" style="1" customWidth="1"/>
    <col min="10818" max="11045" width="11.42578125" style="1"/>
    <col min="11046" max="11046" width="41.140625" style="1" customWidth="1"/>
    <col min="11047" max="11047" width="17.140625" style="1" customWidth="1"/>
    <col min="11048" max="11048" width="36.28515625" style="1" customWidth="1"/>
    <col min="11049" max="11049" width="76.5703125" style="1" customWidth="1"/>
    <col min="11050" max="11050" width="23.140625" style="1" customWidth="1"/>
    <col min="11051" max="11051" width="20.42578125" style="1" customWidth="1"/>
    <col min="11052" max="11052" width="21.5703125" style="1" bestFit="1" customWidth="1"/>
    <col min="11053" max="11055" width="18" style="1" customWidth="1"/>
    <col min="11056" max="11056" width="16.5703125" style="1" customWidth="1"/>
    <col min="11057" max="11057" width="16.140625" style="1" customWidth="1"/>
    <col min="11058" max="11058" width="17.42578125" style="1" bestFit="1" customWidth="1"/>
    <col min="11059" max="11059" width="15.42578125" style="1" bestFit="1" customWidth="1"/>
    <col min="11060" max="11060" width="14.5703125" style="1" bestFit="1" customWidth="1"/>
    <col min="11061" max="11061" width="15.42578125" style="1" bestFit="1" customWidth="1"/>
    <col min="11062" max="11062" width="15.85546875" style="1" customWidth="1"/>
    <col min="11063" max="11063" width="13.7109375" style="1" customWidth="1"/>
    <col min="11064" max="11064" width="13.42578125" style="1" customWidth="1"/>
    <col min="11065" max="11065" width="22.7109375" style="1" customWidth="1"/>
    <col min="11066" max="11073" width="20.85546875" style="1" customWidth="1"/>
    <col min="11074" max="11301" width="11.42578125" style="1"/>
    <col min="11302" max="11302" width="41.140625" style="1" customWidth="1"/>
    <col min="11303" max="11303" width="17.140625" style="1" customWidth="1"/>
    <col min="11304" max="11304" width="36.28515625" style="1" customWidth="1"/>
    <col min="11305" max="11305" width="76.5703125" style="1" customWidth="1"/>
    <col min="11306" max="11306" width="23.140625" style="1" customWidth="1"/>
    <col min="11307" max="11307" width="20.42578125" style="1" customWidth="1"/>
    <col min="11308" max="11308" width="21.5703125" style="1" bestFit="1" customWidth="1"/>
    <col min="11309" max="11311" width="18" style="1" customWidth="1"/>
    <col min="11312" max="11312" width="16.5703125" style="1" customWidth="1"/>
    <col min="11313" max="11313" width="16.140625" style="1" customWidth="1"/>
    <col min="11314" max="11314" width="17.42578125" style="1" bestFit="1" customWidth="1"/>
    <col min="11315" max="11315" width="15.42578125" style="1" bestFit="1" customWidth="1"/>
    <col min="11316" max="11316" width="14.5703125" style="1" bestFit="1" customWidth="1"/>
    <col min="11317" max="11317" width="15.42578125" style="1" bestFit="1" customWidth="1"/>
    <col min="11318" max="11318" width="15.85546875" style="1" customWidth="1"/>
    <col min="11319" max="11319" width="13.7109375" style="1" customWidth="1"/>
    <col min="11320" max="11320" width="13.42578125" style="1" customWidth="1"/>
    <col min="11321" max="11321" width="22.7109375" style="1" customWidth="1"/>
    <col min="11322" max="11329" width="20.85546875" style="1" customWidth="1"/>
    <col min="11330" max="11557" width="11.42578125" style="1"/>
    <col min="11558" max="11558" width="41.140625" style="1" customWidth="1"/>
    <col min="11559" max="11559" width="17.140625" style="1" customWidth="1"/>
    <col min="11560" max="11560" width="36.28515625" style="1" customWidth="1"/>
    <col min="11561" max="11561" width="76.5703125" style="1" customWidth="1"/>
    <col min="11562" max="11562" width="23.140625" style="1" customWidth="1"/>
    <col min="11563" max="11563" width="20.42578125" style="1" customWidth="1"/>
    <col min="11564" max="11564" width="21.5703125" style="1" bestFit="1" customWidth="1"/>
    <col min="11565" max="11567" width="18" style="1" customWidth="1"/>
    <col min="11568" max="11568" width="16.5703125" style="1" customWidth="1"/>
    <col min="11569" max="11569" width="16.140625" style="1" customWidth="1"/>
    <col min="11570" max="11570" width="17.42578125" style="1" bestFit="1" customWidth="1"/>
    <col min="11571" max="11571" width="15.42578125" style="1" bestFit="1" customWidth="1"/>
    <col min="11572" max="11572" width="14.5703125" style="1" bestFit="1" customWidth="1"/>
    <col min="11573" max="11573" width="15.42578125" style="1" bestFit="1" customWidth="1"/>
    <col min="11574" max="11574" width="15.85546875" style="1" customWidth="1"/>
    <col min="11575" max="11575" width="13.7109375" style="1" customWidth="1"/>
    <col min="11576" max="11576" width="13.42578125" style="1" customWidth="1"/>
    <col min="11577" max="11577" width="22.7109375" style="1" customWidth="1"/>
    <col min="11578" max="11585" width="20.85546875" style="1" customWidth="1"/>
    <col min="11586" max="11813" width="11.42578125" style="1"/>
    <col min="11814" max="11814" width="41.140625" style="1" customWidth="1"/>
    <col min="11815" max="11815" width="17.140625" style="1" customWidth="1"/>
    <col min="11816" max="11816" width="36.28515625" style="1" customWidth="1"/>
    <col min="11817" max="11817" width="76.5703125" style="1" customWidth="1"/>
    <col min="11818" max="11818" width="23.140625" style="1" customWidth="1"/>
    <col min="11819" max="11819" width="20.42578125" style="1" customWidth="1"/>
    <col min="11820" max="11820" width="21.5703125" style="1" bestFit="1" customWidth="1"/>
    <col min="11821" max="11823" width="18" style="1" customWidth="1"/>
    <col min="11824" max="11824" width="16.5703125" style="1" customWidth="1"/>
    <col min="11825" max="11825" width="16.140625" style="1" customWidth="1"/>
    <col min="11826" max="11826" width="17.42578125" style="1" bestFit="1" customWidth="1"/>
    <col min="11827" max="11827" width="15.42578125" style="1" bestFit="1" customWidth="1"/>
    <col min="11828" max="11828" width="14.5703125" style="1" bestFit="1" customWidth="1"/>
    <col min="11829" max="11829" width="15.42578125" style="1" bestFit="1" customWidth="1"/>
    <col min="11830" max="11830" width="15.85546875" style="1" customWidth="1"/>
    <col min="11831" max="11831" width="13.7109375" style="1" customWidth="1"/>
    <col min="11832" max="11832" width="13.42578125" style="1" customWidth="1"/>
    <col min="11833" max="11833" width="22.7109375" style="1" customWidth="1"/>
    <col min="11834" max="11841" width="20.85546875" style="1" customWidth="1"/>
    <col min="11842" max="12069" width="11.42578125" style="1"/>
    <col min="12070" max="12070" width="41.140625" style="1" customWidth="1"/>
    <col min="12071" max="12071" width="17.140625" style="1" customWidth="1"/>
    <col min="12072" max="12072" width="36.28515625" style="1" customWidth="1"/>
    <col min="12073" max="12073" width="76.5703125" style="1" customWidth="1"/>
    <col min="12074" max="12074" width="23.140625" style="1" customWidth="1"/>
    <col min="12075" max="12075" width="20.42578125" style="1" customWidth="1"/>
    <col min="12076" max="12076" width="21.5703125" style="1" bestFit="1" customWidth="1"/>
    <col min="12077" max="12079" width="18" style="1" customWidth="1"/>
    <col min="12080" max="12080" width="16.5703125" style="1" customWidth="1"/>
    <col min="12081" max="12081" width="16.140625" style="1" customWidth="1"/>
    <col min="12082" max="12082" width="17.42578125" style="1" bestFit="1" customWidth="1"/>
    <col min="12083" max="12083" width="15.42578125" style="1" bestFit="1" customWidth="1"/>
    <col min="12084" max="12084" width="14.5703125" style="1" bestFit="1" customWidth="1"/>
    <col min="12085" max="12085" width="15.42578125" style="1" bestFit="1" customWidth="1"/>
    <col min="12086" max="12086" width="15.85546875" style="1" customWidth="1"/>
    <col min="12087" max="12087" width="13.7109375" style="1" customWidth="1"/>
    <col min="12088" max="12088" width="13.42578125" style="1" customWidth="1"/>
    <col min="12089" max="12089" width="22.7109375" style="1" customWidth="1"/>
    <col min="12090" max="12097" width="20.85546875" style="1" customWidth="1"/>
    <col min="12098" max="12325" width="11.42578125" style="1"/>
    <col min="12326" max="12326" width="41.140625" style="1" customWidth="1"/>
    <col min="12327" max="12327" width="17.140625" style="1" customWidth="1"/>
    <col min="12328" max="12328" width="36.28515625" style="1" customWidth="1"/>
    <col min="12329" max="12329" width="76.5703125" style="1" customWidth="1"/>
    <col min="12330" max="12330" width="23.140625" style="1" customWidth="1"/>
    <col min="12331" max="12331" width="20.42578125" style="1" customWidth="1"/>
    <col min="12332" max="12332" width="21.5703125" style="1" bestFit="1" customWidth="1"/>
    <col min="12333" max="12335" width="18" style="1" customWidth="1"/>
    <col min="12336" max="12336" width="16.5703125" style="1" customWidth="1"/>
    <col min="12337" max="12337" width="16.140625" style="1" customWidth="1"/>
    <col min="12338" max="12338" width="17.42578125" style="1" bestFit="1" customWidth="1"/>
    <col min="12339" max="12339" width="15.42578125" style="1" bestFit="1" customWidth="1"/>
    <col min="12340" max="12340" width="14.5703125" style="1" bestFit="1" customWidth="1"/>
    <col min="12341" max="12341" width="15.42578125" style="1" bestFit="1" customWidth="1"/>
    <col min="12342" max="12342" width="15.85546875" style="1" customWidth="1"/>
    <col min="12343" max="12343" width="13.7109375" style="1" customWidth="1"/>
    <col min="12344" max="12344" width="13.42578125" style="1" customWidth="1"/>
    <col min="12345" max="12345" width="22.7109375" style="1" customWidth="1"/>
    <col min="12346" max="12353" width="20.85546875" style="1" customWidth="1"/>
    <col min="12354" max="12581" width="11.42578125" style="1"/>
    <col min="12582" max="12582" width="41.140625" style="1" customWidth="1"/>
    <col min="12583" max="12583" width="17.140625" style="1" customWidth="1"/>
    <col min="12584" max="12584" width="36.28515625" style="1" customWidth="1"/>
    <col min="12585" max="12585" width="76.5703125" style="1" customWidth="1"/>
    <col min="12586" max="12586" width="23.140625" style="1" customWidth="1"/>
    <col min="12587" max="12587" width="20.42578125" style="1" customWidth="1"/>
    <col min="12588" max="12588" width="21.5703125" style="1" bestFit="1" customWidth="1"/>
    <col min="12589" max="12591" width="18" style="1" customWidth="1"/>
    <col min="12592" max="12592" width="16.5703125" style="1" customWidth="1"/>
    <col min="12593" max="12593" width="16.140625" style="1" customWidth="1"/>
    <col min="12594" max="12594" width="17.42578125" style="1" bestFit="1" customWidth="1"/>
    <col min="12595" max="12595" width="15.42578125" style="1" bestFit="1" customWidth="1"/>
    <col min="12596" max="12596" width="14.5703125" style="1" bestFit="1" customWidth="1"/>
    <col min="12597" max="12597" width="15.42578125" style="1" bestFit="1" customWidth="1"/>
    <col min="12598" max="12598" width="15.85546875" style="1" customWidth="1"/>
    <col min="12599" max="12599" width="13.7109375" style="1" customWidth="1"/>
    <col min="12600" max="12600" width="13.42578125" style="1" customWidth="1"/>
    <col min="12601" max="12601" width="22.7109375" style="1" customWidth="1"/>
    <col min="12602" max="12609" width="20.85546875" style="1" customWidth="1"/>
    <col min="12610" max="12837" width="11.42578125" style="1"/>
    <col min="12838" max="12838" width="41.140625" style="1" customWidth="1"/>
    <col min="12839" max="12839" width="17.140625" style="1" customWidth="1"/>
    <col min="12840" max="12840" width="36.28515625" style="1" customWidth="1"/>
    <col min="12841" max="12841" width="76.5703125" style="1" customWidth="1"/>
    <col min="12842" max="12842" width="23.140625" style="1" customWidth="1"/>
    <col min="12843" max="12843" width="20.42578125" style="1" customWidth="1"/>
    <col min="12844" max="12844" width="21.5703125" style="1" bestFit="1" customWidth="1"/>
    <col min="12845" max="12847" width="18" style="1" customWidth="1"/>
    <col min="12848" max="12848" width="16.5703125" style="1" customWidth="1"/>
    <col min="12849" max="12849" width="16.140625" style="1" customWidth="1"/>
    <col min="12850" max="12850" width="17.42578125" style="1" bestFit="1" customWidth="1"/>
    <col min="12851" max="12851" width="15.42578125" style="1" bestFit="1" customWidth="1"/>
    <col min="12852" max="12852" width="14.5703125" style="1" bestFit="1" customWidth="1"/>
    <col min="12853" max="12853" width="15.42578125" style="1" bestFit="1" customWidth="1"/>
    <col min="12854" max="12854" width="15.85546875" style="1" customWidth="1"/>
    <col min="12855" max="12855" width="13.7109375" style="1" customWidth="1"/>
    <col min="12856" max="12856" width="13.42578125" style="1" customWidth="1"/>
    <col min="12857" max="12857" width="22.7109375" style="1" customWidth="1"/>
    <col min="12858" max="12865" width="20.85546875" style="1" customWidth="1"/>
    <col min="12866" max="13093" width="11.42578125" style="1"/>
    <col min="13094" max="13094" width="41.140625" style="1" customWidth="1"/>
    <col min="13095" max="13095" width="17.140625" style="1" customWidth="1"/>
    <col min="13096" max="13096" width="36.28515625" style="1" customWidth="1"/>
    <col min="13097" max="13097" width="76.5703125" style="1" customWidth="1"/>
    <col min="13098" max="13098" width="23.140625" style="1" customWidth="1"/>
    <col min="13099" max="13099" width="20.42578125" style="1" customWidth="1"/>
    <col min="13100" max="13100" width="21.5703125" style="1" bestFit="1" customWidth="1"/>
    <col min="13101" max="13103" width="18" style="1" customWidth="1"/>
    <col min="13104" max="13104" width="16.5703125" style="1" customWidth="1"/>
    <col min="13105" max="13105" width="16.140625" style="1" customWidth="1"/>
    <col min="13106" max="13106" width="17.42578125" style="1" bestFit="1" customWidth="1"/>
    <col min="13107" max="13107" width="15.42578125" style="1" bestFit="1" customWidth="1"/>
    <col min="13108" max="13108" width="14.5703125" style="1" bestFit="1" customWidth="1"/>
    <col min="13109" max="13109" width="15.42578125" style="1" bestFit="1" customWidth="1"/>
    <col min="13110" max="13110" width="15.85546875" style="1" customWidth="1"/>
    <col min="13111" max="13111" width="13.7109375" style="1" customWidth="1"/>
    <col min="13112" max="13112" width="13.42578125" style="1" customWidth="1"/>
    <col min="13113" max="13113" width="22.7109375" style="1" customWidth="1"/>
    <col min="13114" max="13121" width="20.85546875" style="1" customWidth="1"/>
    <col min="13122" max="13349" width="11.42578125" style="1"/>
    <col min="13350" max="13350" width="41.140625" style="1" customWidth="1"/>
    <col min="13351" max="13351" width="17.140625" style="1" customWidth="1"/>
    <col min="13352" max="13352" width="36.28515625" style="1" customWidth="1"/>
    <col min="13353" max="13353" width="76.5703125" style="1" customWidth="1"/>
    <col min="13354" max="13354" width="23.140625" style="1" customWidth="1"/>
    <col min="13355" max="13355" width="20.42578125" style="1" customWidth="1"/>
    <col min="13356" max="13356" width="21.5703125" style="1" bestFit="1" customWidth="1"/>
    <col min="13357" max="13359" width="18" style="1" customWidth="1"/>
    <col min="13360" max="13360" width="16.5703125" style="1" customWidth="1"/>
    <col min="13361" max="13361" width="16.140625" style="1" customWidth="1"/>
    <col min="13362" max="13362" width="17.42578125" style="1" bestFit="1" customWidth="1"/>
    <col min="13363" max="13363" width="15.42578125" style="1" bestFit="1" customWidth="1"/>
    <col min="13364" max="13364" width="14.5703125" style="1" bestFit="1" customWidth="1"/>
    <col min="13365" max="13365" width="15.42578125" style="1" bestFit="1" customWidth="1"/>
    <col min="13366" max="13366" width="15.85546875" style="1" customWidth="1"/>
    <col min="13367" max="13367" width="13.7109375" style="1" customWidth="1"/>
    <col min="13368" max="13368" width="13.42578125" style="1" customWidth="1"/>
    <col min="13369" max="13369" width="22.7109375" style="1" customWidth="1"/>
    <col min="13370" max="13377" width="20.85546875" style="1" customWidth="1"/>
    <col min="13378" max="13605" width="11.42578125" style="1"/>
    <col min="13606" max="13606" width="41.140625" style="1" customWidth="1"/>
    <col min="13607" max="13607" width="17.140625" style="1" customWidth="1"/>
    <col min="13608" max="13608" width="36.28515625" style="1" customWidth="1"/>
    <col min="13609" max="13609" width="76.5703125" style="1" customWidth="1"/>
    <col min="13610" max="13610" width="23.140625" style="1" customWidth="1"/>
    <col min="13611" max="13611" width="20.42578125" style="1" customWidth="1"/>
    <col min="13612" max="13612" width="21.5703125" style="1" bestFit="1" customWidth="1"/>
    <col min="13613" max="13615" width="18" style="1" customWidth="1"/>
    <col min="13616" max="13616" width="16.5703125" style="1" customWidth="1"/>
    <col min="13617" max="13617" width="16.140625" style="1" customWidth="1"/>
    <col min="13618" max="13618" width="17.42578125" style="1" bestFit="1" customWidth="1"/>
    <col min="13619" max="13619" width="15.42578125" style="1" bestFit="1" customWidth="1"/>
    <col min="13620" max="13620" width="14.5703125" style="1" bestFit="1" customWidth="1"/>
    <col min="13621" max="13621" width="15.42578125" style="1" bestFit="1" customWidth="1"/>
    <col min="13622" max="13622" width="15.85546875" style="1" customWidth="1"/>
    <col min="13623" max="13623" width="13.7109375" style="1" customWidth="1"/>
    <col min="13624" max="13624" width="13.42578125" style="1" customWidth="1"/>
    <col min="13625" max="13625" width="22.7109375" style="1" customWidth="1"/>
    <col min="13626" max="13633" width="20.85546875" style="1" customWidth="1"/>
    <col min="13634" max="13861" width="11.42578125" style="1"/>
    <col min="13862" max="13862" width="41.140625" style="1" customWidth="1"/>
    <col min="13863" max="13863" width="17.140625" style="1" customWidth="1"/>
    <col min="13864" max="13864" width="36.28515625" style="1" customWidth="1"/>
    <col min="13865" max="13865" width="76.5703125" style="1" customWidth="1"/>
    <col min="13866" max="13866" width="23.140625" style="1" customWidth="1"/>
    <col min="13867" max="13867" width="20.42578125" style="1" customWidth="1"/>
    <col min="13868" max="13868" width="21.5703125" style="1" bestFit="1" customWidth="1"/>
    <col min="13869" max="13871" width="18" style="1" customWidth="1"/>
    <col min="13872" max="13872" width="16.5703125" style="1" customWidth="1"/>
    <col min="13873" max="13873" width="16.140625" style="1" customWidth="1"/>
    <col min="13874" max="13874" width="17.42578125" style="1" bestFit="1" customWidth="1"/>
    <col min="13875" max="13875" width="15.42578125" style="1" bestFit="1" customWidth="1"/>
    <col min="13876" max="13876" width="14.5703125" style="1" bestFit="1" customWidth="1"/>
    <col min="13877" max="13877" width="15.42578125" style="1" bestFit="1" customWidth="1"/>
    <col min="13878" max="13878" width="15.85546875" style="1" customWidth="1"/>
    <col min="13879" max="13879" width="13.7109375" style="1" customWidth="1"/>
    <col min="13880" max="13880" width="13.42578125" style="1" customWidth="1"/>
    <col min="13881" max="13881" width="22.7109375" style="1" customWidth="1"/>
    <col min="13882" max="13889" width="20.85546875" style="1" customWidth="1"/>
    <col min="13890" max="14117" width="11.42578125" style="1"/>
    <col min="14118" max="14118" width="41.140625" style="1" customWidth="1"/>
    <col min="14119" max="14119" width="17.140625" style="1" customWidth="1"/>
    <col min="14120" max="14120" width="36.28515625" style="1" customWidth="1"/>
    <col min="14121" max="14121" width="76.5703125" style="1" customWidth="1"/>
    <col min="14122" max="14122" width="23.140625" style="1" customWidth="1"/>
    <col min="14123" max="14123" width="20.42578125" style="1" customWidth="1"/>
    <col min="14124" max="14124" width="21.5703125" style="1" bestFit="1" customWidth="1"/>
    <col min="14125" max="14127" width="18" style="1" customWidth="1"/>
    <col min="14128" max="14128" width="16.5703125" style="1" customWidth="1"/>
    <col min="14129" max="14129" width="16.140625" style="1" customWidth="1"/>
    <col min="14130" max="14130" width="17.42578125" style="1" bestFit="1" customWidth="1"/>
    <col min="14131" max="14131" width="15.42578125" style="1" bestFit="1" customWidth="1"/>
    <col min="14132" max="14132" width="14.5703125" style="1" bestFit="1" customWidth="1"/>
    <col min="14133" max="14133" width="15.42578125" style="1" bestFit="1" customWidth="1"/>
    <col min="14134" max="14134" width="15.85546875" style="1" customWidth="1"/>
    <col min="14135" max="14135" width="13.7109375" style="1" customWidth="1"/>
    <col min="14136" max="14136" width="13.42578125" style="1" customWidth="1"/>
    <col min="14137" max="14137" width="22.7109375" style="1" customWidth="1"/>
    <col min="14138" max="14145" width="20.85546875" style="1" customWidth="1"/>
    <col min="14146" max="14373" width="11.42578125" style="1"/>
    <col min="14374" max="14374" width="41.140625" style="1" customWidth="1"/>
    <col min="14375" max="14375" width="17.140625" style="1" customWidth="1"/>
    <col min="14376" max="14376" width="36.28515625" style="1" customWidth="1"/>
    <col min="14377" max="14377" width="76.5703125" style="1" customWidth="1"/>
    <col min="14378" max="14378" width="23.140625" style="1" customWidth="1"/>
    <col min="14379" max="14379" width="20.42578125" style="1" customWidth="1"/>
    <col min="14380" max="14380" width="21.5703125" style="1" bestFit="1" customWidth="1"/>
    <col min="14381" max="14383" width="18" style="1" customWidth="1"/>
    <col min="14384" max="14384" width="16.5703125" style="1" customWidth="1"/>
    <col min="14385" max="14385" width="16.140625" style="1" customWidth="1"/>
    <col min="14386" max="14386" width="17.42578125" style="1" bestFit="1" customWidth="1"/>
    <col min="14387" max="14387" width="15.42578125" style="1" bestFit="1" customWidth="1"/>
    <col min="14388" max="14388" width="14.5703125" style="1" bestFit="1" customWidth="1"/>
    <col min="14389" max="14389" width="15.42578125" style="1" bestFit="1" customWidth="1"/>
    <col min="14390" max="14390" width="15.85546875" style="1" customWidth="1"/>
    <col min="14391" max="14391" width="13.7109375" style="1" customWidth="1"/>
    <col min="14392" max="14392" width="13.42578125" style="1" customWidth="1"/>
    <col min="14393" max="14393" width="22.7109375" style="1" customWidth="1"/>
    <col min="14394" max="14401" width="20.85546875" style="1" customWidth="1"/>
    <col min="14402" max="14629" width="11.42578125" style="1"/>
    <col min="14630" max="14630" width="41.140625" style="1" customWidth="1"/>
    <col min="14631" max="14631" width="17.140625" style="1" customWidth="1"/>
    <col min="14632" max="14632" width="36.28515625" style="1" customWidth="1"/>
    <col min="14633" max="14633" width="76.5703125" style="1" customWidth="1"/>
    <col min="14634" max="14634" width="23.140625" style="1" customWidth="1"/>
    <col min="14635" max="14635" width="20.42578125" style="1" customWidth="1"/>
    <col min="14636" max="14636" width="21.5703125" style="1" bestFit="1" customWidth="1"/>
    <col min="14637" max="14639" width="18" style="1" customWidth="1"/>
    <col min="14640" max="14640" width="16.5703125" style="1" customWidth="1"/>
    <col min="14641" max="14641" width="16.140625" style="1" customWidth="1"/>
    <col min="14642" max="14642" width="17.42578125" style="1" bestFit="1" customWidth="1"/>
    <col min="14643" max="14643" width="15.42578125" style="1" bestFit="1" customWidth="1"/>
    <col min="14644" max="14644" width="14.5703125" style="1" bestFit="1" customWidth="1"/>
    <col min="14645" max="14645" width="15.42578125" style="1" bestFit="1" customWidth="1"/>
    <col min="14646" max="14646" width="15.85546875" style="1" customWidth="1"/>
    <col min="14647" max="14647" width="13.7109375" style="1" customWidth="1"/>
    <col min="14648" max="14648" width="13.42578125" style="1" customWidth="1"/>
    <col min="14649" max="14649" width="22.7109375" style="1" customWidth="1"/>
    <col min="14650" max="14657" width="20.85546875" style="1" customWidth="1"/>
    <col min="14658" max="14885" width="11.42578125" style="1"/>
    <col min="14886" max="14886" width="41.140625" style="1" customWidth="1"/>
    <col min="14887" max="14887" width="17.140625" style="1" customWidth="1"/>
    <col min="14888" max="14888" width="36.28515625" style="1" customWidth="1"/>
    <col min="14889" max="14889" width="76.5703125" style="1" customWidth="1"/>
    <col min="14890" max="14890" width="23.140625" style="1" customWidth="1"/>
    <col min="14891" max="14891" width="20.42578125" style="1" customWidth="1"/>
    <col min="14892" max="14892" width="21.5703125" style="1" bestFit="1" customWidth="1"/>
    <col min="14893" max="14895" width="18" style="1" customWidth="1"/>
    <col min="14896" max="14896" width="16.5703125" style="1" customWidth="1"/>
    <col min="14897" max="14897" width="16.140625" style="1" customWidth="1"/>
    <col min="14898" max="14898" width="17.42578125" style="1" bestFit="1" customWidth="1"/>
    <col min="14899" max="14899" width="15.42578125" style="1" bestFit="1" customWidth="1"/>
    <col min="14900" max="14900" width="14.5703125" style="1" bestFit="1" customWidth="1"/>
    <col min="14901" max="14901" width="15.42578125" style="1" bestFit="1" customWidth="1"/>
    <col min="14902" max="14902" width="15.85546875" style="1" customWidth="1"/>
    <col min="14903" max="14903" width="13.7109375" style="1" customWidth="1"/>
    <col min="14904" max="14904" width="13.42578125" style="1" customWidth="1"/>
    <col min="14905" max="14905" width="22.7109375" style="1" customWidth="1"/>
    <col min="14906" max="14913" width="20.85546875" style="1" customWidth="1"/>
    <col min="14914" max="15141" width="11.42578125" style="1"/>
    <col min="15142" max="15142" width="41.140625" style="1" customWidth="1"/>
    <col min="15143" max="15143" width="17.140625" style="1" customWidth="1"/>
    <col min="15144" max="15144" width="36.28515625" style="1" customWidth="1"/>
    <col min="15145" max="15145" width="76.5703125" style="1" customWidth="1"/>
    <col min="15146" max="15146" width="23.140625" style="1" customWidth="1"/>
    <col min="15147" max="15147" width="20.42578125" style="1" customWidth="1"/>
    <col min="15148" max="15148" width="21.5703125" style="1" bestFit="1" customWidth="1"/>
    <col min="15149" max="15151" width="18" style="1" customWidth="1"/>
    <col min="15152" max="15152" width="16.5703125" style="1" customWidth="1"/>
    <col min="15153" max="15153" width="16.140625" style="1" customWidth="1"/>
    <col min="15154" max="15154" width="17.42578125" style="1" bestFit="1" customWidth="1"/>
    <col min="15155" max="15155" width="15.42578125" style="1" bestFit="1" customWidth="1"/>
    <col min="15156" max="15156" width="14.5703125" style="1" bestFit="1" customWidth="1"/>
    <col min="15157" max="15157" width="15.42578125" style="1" bestFit="1" customWidth="1"/>
    <col min="15158" max="15158" width="15.85546875" style="1" customWidth="1"/>
    <col min="15159" max="15159" width="13.7109375" style="1" customWidth="1"/>
    <col min="15160" max="15160" width="13.42578125" style="1" customWidth="1"/>
    <col min="15161" max="15161" width="22.7109375" style="1" customWidth="1"/>
    <col min="15162" max="15169" width="20.85546875" style="1" customWidth="1"/>
    <col min="15170" max="15397" width="11.42578125" style="1"/>
    <col min="15398" max="15398" width="41.140625" style="1" customWidth="1"/>
    <col min="15399" max="15399" width="17.140625" style="1" customWidth="1"/>
    <col min="15400" max="15400" width="36.28515625" style="1" customWidth="1"/>
    <col min="15401" max="15401" width="76.5703125" style="1" customWidth="1"/>
    <col min="15402" max="15402" width="23.140625" style="1" customWidth="1"/>
    <col min="15403" max="15403" width="20.42578125" style="1" customWidth="1"/>
    <col min="15404" max="15404" width="21.5703125" style="1" bestFit="1" customWidth="1"/>
    <col min="15405" max="15407" width="18" style="1" customWidth="1"/>
    <col min="15408" max="15408" width="16.5703125" style="1" customWidth="1"/>
    <col min="15409" max="15409" width="16.140625" style="1" customWidth="1"/>
    <col min="15410" max="15410" width="17.42578125" style="1" bestFit="1" customWidth="1"/>
    <col min="15411" max="15411" width="15.42578125" style="1" bestFit="1" customWidth="1"/>
    <col min="15412" max="15412" width="14.5703125" style="1" bestFit="1" customWidth="1"/>
    <col min="15413" max="15413" width="15.42578125" style="1" bestFit="1" customWidth="1"/>
    <col min="15414" max="15414" width="15.85546875" style="1" customWidth="1"/>
    <col min="15415" max="15415" width="13.7109375" style="1" customWidth="1"/>
    <col min="15416" max="15416" width="13.42578125" style="1" customWidth="1"/>
    <col min="15417" max="15417" width="22.7109375" style="1" customWidth="1"/>
    <col min="15418" max="15425" width="20.85546875" style="1" customWidth="1"/>
    <col min="15426" max="15653" width="11.42578125" style="1"/>
    <col min="15654" max="15654" width="41.140625" style="1" customWidth="1"/>
    <col min="15655" max="15655" width="17.140625" style="1" customWidth="1"/>
    <col min="15656" max="15656" width="36.28515625" style="1" customWidth="1"/>
    <col min="15657" max="15657" width="76.5703125" style="1" customWidth="1"/>
    <col min="15658" max="15658" width="23.140625" style="1" customWidth="1"/>
    <col min="15659" max="15659" width="20.42578125" style="1" customWidth="1"/>
    <col min="15660" max="15660" width="21.5703125" style="1" bestFit="1" customWidth="1"/>
    <col min="15661" max="15663" width="18" style="1" customWidth="1"/>
    <col min="15664" max="15664" width="16.5703125" style="1" customWidth="1"/>
    <col min="15665" max="15665" width="16.140625" style="1" customWidth="1"/>
    <col min="15666" max="15666" width="17.42578125" style="1" bestFit="1" customWidth="1"/>
    <col min="15667" max="15667" width="15.42578125" style="1" bestFit="1" customWidth="1"/>
    <col min="15668" max="15668" width="14.5703125" style="1" bestFit="1" customWidth="1"/>
    <col min="15669" max="15669" width="15.42578125" style="1" bestFit="1" customWidth="1"/>
    <col min="15670" max="15670" width="15.85546875" style="1" customWidth="1"/>
    <col min="15671" max="15671" width="13.7109375" style="1" customWidth="1"/>
    <col min="15672" max="15672" width="13.42578125" style="1" customWidth="1"/>
    <col min="15673" max="15673" width="22.7109375" style="1" customWidth="1"/>
    <col min="15674" max="15681" width="20.85546875" style="1" customWidth="1"/>
    <col min="15682" max="15909" width="11.42578125" style="1"/>
    <col min="15910" max="15910" width="41.140625" style="1" customWidth="1"/>
    <col min="15911" max="15911" width="17.140625" style="1" customWidth="1"/>
    <col min="15912" max="15912" width="36.28515625" style="1" customWidth="1"/>
    <col min="15913" max="15913" width="76.5703125" style="1" customWidth="1"/>
    <col min="15914" max="15914" width="23.140625" style="1" customWidth="1"/>
    <col min="15915" max="15915" width="20.42578125" style="1" customWidth="1"/>
    <col min="15916" max="15916" width="21.5703125" style="1" bestFit="1" customWidth="1"/>
    <col min="15917" max="15919" width="18" style="1" customWidth="1"/>
    <col min="15920" max="15920" width="16.5703125" style="1" customWidth="1"/>
    <col min="15921" max="15921" width="16.140625" style="1" customWidth="1"/>
    <col min="15922" max="15922" width="17.42578125" style="1" bestFit="1" customWidth="1"/>
    <col min="15923" max="15923" width="15.42578125" style="1" bestFit="1" customWidth="1"/>
    <col min="15924" max="15924" width="14.5703125" style="1" bestFit="1" customWidth="1"/>
    <col min="15925" max="15925" width="15.42578125" style="1" bestFit="1" customWidth="1"/>
    <col min="15926" max="15926" width="15.85546875" style="1" customWidth="1"/>
    <col min="15927" max="15927" width="13.7109375" style="1" customWidth="1"/>
    <col min="15928" max="15928" width="13.42578125" style="1" customWidth="1"/>
    <col min="15929" max="15929" width="22.7109375" style="1" customWidth="1"/>
    <col min="15930" max="15937" width="20.85546875" style="1" customWidth="1"/>
    <col min="15938" max="16165" width="11.42578125" style="1"/>
    <col min="16166" max="16166" width="41.140625" style="1" customWidth="1"/>
    <col min="16167" max="16167" width="17.140625" style="1" customWidth="1"/>
    <col min="16168" max="16168" width="36.28515625" style="1" customWidth="1"/>
    <col min="16169" max="16169" width="76.5703125" style="1" customWidth="1"/>
    <col min="16170" max="16170" width="23.140625" style="1" customWidth="1"/>
    <col min="16171" max="16171" width="20.42578125" style="1" customWidth="1"/>
    <col min="16172" max="16172" width="21.5703125" style="1" bestFit="1" customWidth="1"/>
    <col min="16173" max="16175" width="18" style="1" customWidth="1"/>
    <col min="16176" max="16176" width="16.5703125" style="1" customWidth="1"/>
    <col min="16177" max="16177" width="16.140625" style="1" customWidth="1"/>
    <col min="16178" max="16178" width="17.42578125" style="1" bestFit="1" customWidth="1"/>
    <col min="16179" max="16179" width="15.42578125" style="1" bestFit="1" customWidth="1"/>
    <col min="16180" max="16180" width="14.5703125" style="1" bestFit="1" customWidth="1"/>
    <col min="16181" max="16181" width="15.42578125" style="1" bestFit="1" customWidth="1"/>
    <col min="16182" max="16182" width="15.85546875" style="1" customWidth="1"/>
    <col min="16183" max="16183" width="13.7109375" style="1" customWidth="1"/>
    <col min="16184" max="16184" width="13.42578125" style="1" customWidth="1"/>
    <col min="16185" max="16185" width="22.7109375" style="1" customWidth="1"/>
    <col min="16186" max="16193" width="20.85546875" style="1" customWidth="1"/>
    <col min="16194" max="16384" width="11.42578125" style="1"/>
  </cols>
  <sheetData>
    <row r="1" spans="1:61" ht="26.25" x14ac:dyDescent="0.25">
      <c r="A1" s="476" t="s">
        <v>0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 s="476"/>
      <c r="AV1" s="476"/>
      <c r="AW1" s="476"/>
      <c r="AX1" s="476"/>
      <c r="AY1" s="476"/>
      <c r="AZ1" s="476"/>
      <c r="BA1" s="476"/>
      <c r="BB1" s="476"/>
      <c r="BC1" s="476"/>
      <c r="BD1" s="476"/>
      <c r="BE1" s="476"/>
    </row>
    <row r="2" spans="1:61" ht="26.25" x14ac:dyDescent="0.25">
      <c r="A2" s="476" t="s">
        <v>1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  <c r="AD2" s="476"/>
      <c r="AE2" s="476"/>
      <c r="AF2" s="476"/>
      <c r="AG2" s="476"/>
      <c r="AH2" s="476"/>
      <c r="AI2" s="476"/>
      <c r="AJ2" s="476"/>
      <c r="AK2" s="476"/>
      <c r="AL2" s="476"/>
      <c r="AM2" s="476"/>
      <c r="AN2" s="476"/>
      <c r="AO2" s="476"/>
      <c r="AP2" s="476"/>
      <c r="AQ2" s="476"/>
      <c r="AR2" s="476"/>
      <c r="AS2" s="476"/>
      <c r="AT2" s="476"/>
      <c r="AU2" s="476"/>
      <c r="AV2" s="476"/>
      <c r="AW2" s="476"/>
      <c r="AX2" s="476"/>
      <c r="AY2" s="476"/>
      <c r="AZ2" s="476"/>
      <c r="BA2" s="476"/>
      <c r="BB2" s="476"/>
      <c r="BC2" s="476"/>
      <c r="BD2" s="476"/>
      <c r="BE2" s="476"/>
      <c r="BF2" s="2"/>
    </row>
    <row r="3" spans="1:61" ht="26.25" x14ac:dyDescent="0.25">
      <c r="A3" s="476" t="s">
        <v>2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476"/>
      <c r="U3" s="476"/>
      <c r="V3" s="476"/>
      <c r="W3" s="476"/>
      <c r="X3" s="476"/>
      <c r="Y3" s="476"/>
      <c r="Z3" s="476"/>
      <c r="AA3" s="476"/>
      <c r="AB3" s="476"/>
      <c r="AC3" s="476"/>
      <c r="AD3" s="476"/>
      <c r="AE3" s="476"/>
      <c r="AF3" s="476"/>
      <c r="AG3" s="476"/>
      <c r="AH3" s="476"/>
      <c r="AI3" s="476"/>
      <c r="AJ3" s="476"/>
      <c r="AK3" s="476"/>
      <c r="AL3" s="476"/>
      <c r="AM3" s="476"/>
      <c r="AN3" s="476"/>
      <c r="AO3" s="476"/>
      <c r="AP3" s="476"/>
      <c r="AQ3" s="476"/>
      <c r="AR3" s="476"/>
      <c r="AS3" s="476"/>
      <c r="AT3" s="476"/>
      <c r="AU3" s="476"/>
      <c r="AV3" s="476"/>
      <c r="AW3" s="476"/>
      <c r="AX3" s="476"/>
      <c r="AY3" s="476"/>
      <c r="AZ3" s="476"/>
      <c r="BA3" s="476"/>
      <c r="BB3" s="476"/>
      <c r="BC3" s="476"/>
      <c r="BD3" s="476"/>
      <c r="BE3" s="476"/>
      <c r="BF3" s="2"/>
    </row>
    <row r="4" spans="1:61" ht="18.7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</row>
    <row r="5" spans="1:61" ht="15.75" thickBot="1" x14ac:dyDescent="0.3"/>
    <row r="6" spans="1:61" x14ac:dyDescent="0.25">
      <c r="A6" s="477" t="s">
        <v>3</v>
      </c>
      <c r="B6" s="478"/>
      <c r="C6" s="479"/>
      <c r="D6" s="480"/>
      <c r="E6" s="3"/>
    </row>
    <row r="7" spans="1:61" x14ac:dyDescent="0.25">
      <c r="A7" s="4" t="s">
        <v>4</v>
      </c>
      <c r="B7" s="498" t="s">
        <v>5</v>
      </c>
      <c r="C7" s="499"/>
      <c r="D7" s="5" t="s">
        <v>6</v>
      </c>
      <c r="E7" s="3"/>
    </row>
    <row r="8" spans="1:61" ht="15.75" thickBot="1" x14ac:dyDescent="0.3">
      <c r="A8" s="8" t="s">
        <v>7</v>
      </c>
      <c r="B8" s="496" t="s">
        <v>149</v>
      </c>
      <c r="C8" s="497"/>
      <c r="D8" s="9" t="s">
        <v>151</v>
      </c>
    </row>
    <row r="9" spans="1:61" ht="15.75" thickBot="1" x14ac:dyDescent="0.3">
      <c r="U9" s="468"/>
      <c r="V9" s="468"/>
      <c r="W9" s="468"/>
      <c r="X9" s="468"/>
      <c r="Y9" s="468"/>
      <c r="Z9" s="468"/>
      <c r="AA9" s="468"/>
      <c r="AB9" s="468"/>
      <c r="AC9" s="468"/>
      <c r="AD9" s="468"/>
      <c r="AE9" s="468"/>
      <c r="AF9" s="468"/>
      <c r="AG9" s="468"/>
      <c r="AH9" s="468"/>
      <c r="AI9" s="468"/>
      <c r="AJ9" s="468"/>
      <c r="AK9" s="468"/>
      <c r="AL9" s="468"/>
      <c r="AM9" s="468"/>
      <c r="AN9" s="468"/>
      <c r="AO9" s="468"/>
      <c r="AP9" s="468"/>
      <c r="AQ9" s="468"/>
      <c r="AR9" s="468"/>
      <c r="AS9" s="468"/>
      <c r="AT9" s="468"/>
      <c r="AU9" s="468"/>
      <c r="AV9" s="468"/>
      <c r="AW9" s="468"/>
      <c r="AX9" s="468"/>
      <c r="AY9" s="468"/>
      <c r="AZ9" s="468"/>
      <c r="BA9" s="468"/>
      <c r="BB9" s="468"/>
      <c r="BC9" s="468"/>
      <c r="BD9" s="468"/>
      <c r="BE9" s="468"/>
    </row>
    <row r="10" spans="1:61" ht="30.75" customHeight="1" thickBot="1" x14ac:dyDescent="0.3">
      <c r="A10" s="469" t="s">
        <v>8</v>
      </c>
      <c r="B10" s="470"/>
      <c r="C10" s="470"/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470"/>
      <c r="T10" s="470"/>
      <c r="U10" s="470"/>
      <c r="V10" s="470"/>
      <c r="W10" s="470"/>
      <c r="X10" s="470"/>
      <c r="Y10" s="470"/>
      <c r="Z10" s="470"/>
      <c r="AA10" s="470"/>
      <c r="AB10" s="470"/>
      <c r="AC10" s="470"/>
      <c r="AD10" s="470"/>
      <c r="AE10" s="470"/>
      <c r="AF10" s="470"/>
      <c r="AG10" s="470"/>
      <c r="AH10" s="470"/>
      <c r="AI10" s="470"/>
      <c r="AJ10" s="470"/>
      <c r="AK10" s="470"/>
      <c r="AL10" s="470"/>
      <c r="AM10" s="470"/>
      <c r="AN10" s="470"/>
      <c r="AO10" s="470"/>
      <c r="AP10" s="470"/>
      <c r="AQ10" s="470"/>
      <c r="AR10" s="470"/>
      <c r="AS10" s="470"/>
      <c r="AT10" s="470"/>
      <c r="AU10" s="470"/>
      <c r="AV10" s="470"/>
      <c r="AW10" s="470"/>
      <c r="AX10" s="470"/>
      <c r="AY10" s="470"/>
      <c r="AZ10" s="470"/>
      <c r="BA10" s="470"/>
      <c r="BB10" s="470"/>
      <c r="BC10" s="470"/>
      <c r="BD10" s="470"/>
      <c r="BE10" s="470"/>
    </row>
    <row r="11" spans="1:61" ht="27" thickBot="1" x14ac:dyDescent="0.3">
      <c r="A11" s="471" t="s">
        <v>9</v>
      </c>
      <c r="B11" s="471" t="s">
        <v>10</v>
      </c>
      <c r="C11" s="471" t="s">
        <v>11</v>
      </c>
      <c r="D11" s="471" t="s">
        <v>12</v>
      </c>
      <c r="E11" s="471" t="s">
        <v>13</v>
      </c>
      <c r="F11" s="471" t="s">
        <v>14</v>
      </c>
      <c r="G11" s="471" t="s">
        <v>27</v>
      </c>
      <c r="H11" s="471" t="s">
        <v>65</v>
      </c>
      <c r="I11" s="471" t="s">
        <v>66</v>
      </c>
      <c r="J11" s="444" t="s">
        <v>19</v>
      </c>
      <c r="K11" s="445"/>
      <c r="L11" s="445"/>
      <c r="M11" s="446"/>
      <c r="N11" s="444" t="s">
        <v>20</v>
      </c>
      <c r="O11" s="445"/>
      <c r="P11" s="445"/>
      <c r="Q11" s="446"/>
      <c r="R11" s="444" t="s">
        <v>21</v>
      </c>
      <c r="S11" s="445"/>
      <c r="T11" s="445"/>
      <c r="U11" s="446"/>
      <c r="V11" s="444" t="s">
        <v>22</v>
      </c>
      <c r="W11" s="445"/>
      <c r="X11" s="445"/>
      <c r="Y11" s="446"/>
      <c r="Z11" s="444" t="s">
        <v>23</v>
      </c>
      <c r="AA11" s="445"/>
      <c r="AB11" s="445"/>
      <c r="AC11" s="446"/>
      <c r="AD11" s="444" t="s">
        <v>24</v>
      </c>
      <c r="AE11" s="445"/>
      <c r="AF11" s="445"/>
      <c r="AG11" s="446"/>
      <c r="AH11" s="444" t="s">
        <v>25</v>
      </c>
      <c r="AI11" s="445"/>
      <c r="AJ11" s="445"/>
      <c r="AK11" s="446"/>
      <c r="AL11" s="444" t="s">
        <v>26</v>
      </c>
      <c r="AM11" s="445"/>
      <c r="AN11" s="445"/>
      <c r="AO11" s="446"/>
      <c r="AP11" s="444" t="s">
        <v>15</v>
      </c>
      <c r="AQ11" s="445"/>
      <c r="AR11" s="445"/>
      <c r="AS11" s="446"/>
      <c r="AT11" s="444" t="s">
        <v>16</v>
      </c>
      <c r="AU11" s="445"/>
      <c r="AV11" s="445"/>
      <c r="AW11" s="446"/>
      <c r="AX11" s="444" t="s">
        <v>17</v>
      </c>
      <c r="AY11" s="445"/>
      <c r="AZ11" s="445"/>
      <c r="BA11" s="446"/>
      <c r="BB11" s="444" t="s">
        <v>18</v>
      </c>
      <c r="BC11" s="445"/>
      <c r="BD11" s="445"/>
      <c r="BE11" s="446"/>
      <c r="BF11" s="444" t="s">
        <v>162</v>
      </c>
      <c r="BG11" s="445"/>
      <c r="BH11" s="445"/>
      <c r="BI11" s="446"/>
    </row>
    <row r="12" spans="1:61" ht="25.5" customHeight="1" x14ac:dyDescent="0.25">
      <c r="A12" s="472"/>
      <c r="B12" s="472"/>
      <c r="C12" s="472"/>
      <c r="D12" s="472"/>
      <c r="E12" s="472"/>
      <c r="F12" s="472"/>
      <c r="G12" s="472"/>
      <c r="H12" s="472"/>
      <c r="I12" s="472"/>
      <c r="J12" s="466" t="s">
        <v>70</v>
      </c>
      <c r="K12" s="466"/>
      <c r="L12" s="466"/>
      <c r="M12" s="467"/>
      <c r="N12" s="447" t="s">
        <v>70</v>
      </c>
      <c r="O12" s="448"/>
      <c r="P12" s="448"/>
      <c r="Q12" s="449"/>
      <c r="R12" s="447" t="s">
        <v>70</v>
      </c>
      <c r="S12" s="448"/>
      <c r="T12" s="448"/>
      <c r="U12" s="449"/>
      <c r="V12" s="447" t="s">
        <v>70</v>
      </c>
      <c r="W12" s="448"/>
      <c r="X12" s="448"/>
      <c r="Y12" s="449"/>
      <c r="Z12" s="447" t="s">
        <v>70</v>
      </c>
      <c r="AA12" s="448"/>
      <c r="AB12" s="448"/>
      <c r="AC12" s="449"/>
      <c r="AD12" s="447" t="s">
        <v>70</v>
      </c>
      <c r="AE12" s="448"/>
      <c r="AF12" s="448"/>
      <c r="AG12" s="449"/>
      <c r="AH12" s="447" t="s">
        <v>70</v>
      </c>
      <c r="AI12" s="448"/>
      <c r="AJ12" s="448"/>
      <c r="AK12" s="449"/>
      <c r="AL12" s="447" t="s">
        <v>70</v>
      </c>
      <c r="AM12" s="448"/>
      <c r="AN12" s="448"/>
      <c r="AO12" s="449"/>
      <c r="AP12" s="447" t="s">
        <v>70</v>
      </c>
      <c r="AQ12" s="448"/>
      <c r="AR12" s="448"/>
      <c r="AS12" s="449"/>
      <c r="AT12" s="447" t="s">
        <v>70</v>
      </c>
      <c r="AU12" s="448"/>
      <c r="AV12" s="448"/>
      <c r="AW12" s="449"/>
      <c r="AX12" s="447" t="s">
        <v>70</v>
      </c>
      <c r="AY12" s="448"/>
      <c r="AZ12" s="448"/>
      <c r="BA12" s="449"/>
      <c r="BB12" s="447" t="s">
        <v>70</v>
      </c>
      <c r="BC12" s="448"/>
      <c r="BD12" s="448"/>
      <c r="BE12" s="449"/>
      <c r="BF12" s="447" t="s">
        <v>70</v>
      </c>
      <c r="BG12" s="448"/>
      <c r="BH12" s="448"/>
      <c r="BI12" s="449"/>
    </row>
    <row r="13" spans="1:61" ht="15.75" thickBot="1" x14ac:dyDescent="0.3">
      <c r="A13" s="472"/>
      <c r="B13" s="472"/>
      <c r="C13" s="472"/>
      <c r="D13" s="472"/>
      <c r="E13" s="472"/>
      <c r="F13" s="472"/>
      <c r="G13" s="472"/>
      <c r="H13" s="472"/>
      <c r="I13" s="472"/>
      <c r="J13" s="18" t="s">
        <v>67</v>
      </c>
      <c r="K13" s="16" t="s">
        <v>68</v>
      </c>
      <c r="L13" s="17" t="s">
        <v>141</v>
      </c>
      <c r="M13" s="17" t="s">
        <v>69</v>
      </c>
      <c r="N13" s="16" t="s">
        <v>67</v>
      </c>
      <c r="O13" s="16" t="s">
        <v>68</v>
      </c>
      <c r="P13" s="17" t="s">
        <v>141</v>
      </c>
      <c r="Q13" s="17" t="s">
        <v>69</v>
      </c>
      <c r="R13" s="16" t="s">
        <v>67</v>
      </c>
      <c r="S13" s="16" t="s">
        <v>68</v>
      </c>
      <c r="T13" s="17" t="s">
        <v>141</v>
      </c>
      <c r="U13" s="17" t="s">
        <v>69</v>
      </c>
      <c r="V13" s="16" t="s">
        <v>67</v>
      </c>
      <c r="W13" s="16" t="s">
        <v>68</v>
      </c>
      <c r="X13" s="17" t="s">
        <v>141</v>
      </c>
      <c r="Y13" s="17" t="s">
        <v>69</v>
      </c>
      <c r="Z13" s="16" t="s">
        <v>67</v>
      </c>
      <c r="AA13" s="16" t="s">
        <v>68</v>
      </c>
      <c r="AB13" s="17" t="s">
        <v>141</v>
      </c>
      <c r="AC13" s="17" t="s">
        <v>69</v>
      </c>
      <c r="AD13" s="16" t="s">
        <v>67</v>
      </c>
      <c r="AE13" s="16" t="s">
        <v>68</v>
      </c>
      <c r="AF13" s="17" t="s">
        <v>141</v>
      </c>
      <c r="AG13" s="17" t="s">
        <v>69</v>
      </c>
      <c r="AH13" s="16" t="s">
        <v>67</v>
      </c>
      <c r="AI13" s="16" t="s">
        <v>68</v>
      </c>
      <c r="AJ13" s="17" t="s">
        <v>141</v>
      </c>
      <c r="AK13" s="17" t="s">
        <v>69</v>
      </c>
      <c r="AL13" s="16" t="s">
        <v>67</v>
      </c>
      <c r="AM13" s="16" t="s">
        <v>68</v>
      </c>
      <c r="AN13" s="17" t="s">
        <v>141</v>
      </c>
      <c r="AO13" s="17" t="s">
        <v>69</v>
      </c>
      <c r="AP13" s="16" t="s">
        <v>67</v>
      </c>
      <c r="AQ13" s="16" t="s">
        <v>68</v>
      </c>
      <c r="AR13" s="17" t="s">
        <v>141</v>
      </c>
      <c r="AS13" s="17" t="s">
        <v>69</v>
      </c>
      <c r="AT13" s="16" t="s">
        <v>67</v>
      </c>
      <c r="AU13" s="16" t="s">
        <v>68</v>
      </c>
      <c r="AV13" s="17" t="s">
        <v>141</v>
      </c>
      <c r="AW13" s="17" t="s">
        <v>69</v>
      </c>
      <c r="AX13" s="16" t="s">
        <v>67</v>
      </c>
      <c r="AY13" s="16" t="s">
        <v>68</v>
      </c>
      <c r="AZ13" s="17" t="s">
        <v>141</v>
      </c>
      <c r="BA13" s="17" t="s">
        <v>69</v>
      </c>
      <c r="BB13" s="16" t="s">
        <v>67</v>
      </c>
      <c r="BC13" s="16" t="s">
        <v>68</v>
      </c>
      <c r="BD13" s="17" t="s">
        <v>141</v>
      </c>
      <c r="BE13" s="17" t="s">
        <v>69</v>
      </c>
      <c r="BF13" s="16" t="s">
        <v>67</v>
      </c>
      <c r="BG13" s="16" t="s">
        <v>68</v>
      </c>
      <c r="BH13" s="17" t="s">
        <v>141</v>
      </c>
      <c r="BI13" s="355" t="s">
        <v>69</v>
      </c>
    </row>
    <row r="14" spans="1:61" ht="29.25" customHeight="1" x14ac:dyDescent="0.25">
      <c r="A14" s="556" t="s">
        <v>54</v>
      </c>
      <c r="B14" s="489">
        <v>13959</v>
      </c>
      <c r="C14" s="549" t="s">
        <v>55</v>
      </c>
      <c r="D14" s="548" t="s">
        <v>56</v>
      </c>
      <c r="E14" s="565" t="s">
        <v>161</v>
      </c>
      <c r="F14" s="557" t="s">
        <v>93</v>
      </c>
      <c r="G14" s="505" t="s">
        <v>133</v>
      </c>
      <c r="H14" s="462" t="s">
        <v>84</v>
      </c>
      <c r="I14" s="21" t="s">
        <v>74</v>
      </c>
      <c r="J14" s="71">
        <v>0</v>
      </c>
      <c r="K14" s="71">
        <v>0</v>
      </c>
      <c r="L14" s="71">
        <v>0</v>
      </c>
      <c r="M14" s="140">
        <f>SUM(J14:L14)</f>
        <v>0</v>
      </c>
      <c r="N14" s="93">
        <v>15</v>
      </c>
      <c r="O14" s="94">
        <v>10</v>
      </c>
      <c r="P14" s="95">
        <v>0</v>
      </c>
      <c r="Q14" s="140">
        <f>SUM(N14:P14)</f>
        <v>25</v>
      </c>
      <c r="R14" s="102">
        <v>15</v>
      </c>
      <c r="S14" s="107">
        <v>10</v>
      </c>
      <c r="T14" s="71">
        <v>0</v>
      </c>
      <c r="U14" s="140">
        <f>SUM(R14:T14)</f>
        <v>25</v>
      </c>
      <c r="V14" s="288">
        <v>16</v>
      </c>
      <c r="W14" s="288">
        <v>10</v>
      </c>
      <c r="X14" s="288">
        <v>0</v>
      </c>
      <c r="Y14" s="140">
        <f>SUM(V14:X14)</f>
        <v>26</v>
      </c>
      <c r="Z14" s="107">
        <v>15</v>
      </c>
      <c r="AA14" s="107">
        <v>10</v>
      </c>
      <c r="AB14" s="107">
        <v>0</v>
      </c>
      <c r="AC14" s="140">
        <f>SUM(Z14:AB14)</f>
        <v>25</v>
      </c>
      <c r="AD14" s="107">
        <v>7</v>
      </c>
      <c r="AE14" s="107">
        <v>3</v>
      </c>
      <c r="AF14" s="107">
        <v>0</v>
      </c>
      <c r="AG14" s="140">
        <f>SUM(AD14:AF14)</f>
        <v>10</v>
      </c>
      <c r="AH14" s="107">
        <v>7</v>
      </c>
      <c r="AI14" s="107">
        <v>3</v>
      </c>
      <c r="AJ14" s="107">
        <v>0</v>
      </c>
      <c r="AK14" s="140">
        <f>SUM(AH14:AJ14)</f>
        <v>10</v>
      </c>
      <c r="AL14" s="107">
        <v>11</v>
      </c>
      <c r="AM14" s="107">
        <v>10</v>
      </c>
      <c r="AN14" s="107">
        <v>0</v>
      </c>
      <c r="AO14" s="140">
        <f>SUM(AL14:AN14)</f>
        <v>21</v>
      </c>
      <c r="AP14" s="107">
        <v>12</v>
      </c>
      <c r="AQ14" s="107">
        <v>10</v>
      </c>
      <c r="AR14" s="107">
        <v>0</v>
      </c>
      <c r="AS14" s="140">
        <f>SUM(AP14:AR14)</f>
        <v>22</v>
      </c>
      <c r="AT14" s="107">
        <v>12</v>
      </c>
      <c r="AU14" s="107">
        <v>11</v>
      </c>
      <c r="AV14" s="107">
        <v>0</v>
      </c>
      <c r="AW14" s="140">
        <f>SUM(AT14:AV14)</f>
        <v>23</v>
      </c>
      <c r="AX14" s="107">
        <v>22</v>
      </c>
      <c r="AY14" s="107">
        <v>16</v>
      </c>
      <c r="AZ14" s="107">
        <v>0</v>
      </c>
      <c r="BA14" s="140">
        <f>SUM(AX14:AZ14)</f>
        <v>38</v>
      </c>
      <c r="BB14" s="107">
        <v>22</v>
      </c>
      <c r="BC14" s="107">
        <v>16</v>
      </c>
      <c r="BD14" s="71">
        <v>0</v>
      </c>
      <c r="BE14" s="263">
        <f>SUM(BB14:BD14)</f>
        <v>38</v>
      </c>
      <c r="BF14" s="71">
        <f>AVERAGE(J14,N14,R14,V14,Z14,AD14,AH14,AL14,AP14,AT14,AX14,BB14)</f>
        <v>12.833333333333334</v>
      </c>
      <c r="BG14" s="71">
        <f t="shared" ref="BG14:BH15" si="0">AVERAGE(K14,O14,S14,W14,AA14,AE14,AI14,AM14,AQ14,AU14,AY14,BC14)</f>
        <v>9.0833333333333339</v>
      </c>
      <c r="BH14" s="71">
        <f t="shared" si="0"/>
        <v>0</v>
      </c>
      <c r="BI14" s="301">
        <f t="shared" ref="BI14:BI23" si="1">SUM(BF14:BH14)</f>
        <v>21.916666666666668</v>
      </c>
    </row>
    <row r="15" spans="1:61" ht="29.25" customHeight="1" x14ac:dyDescent="0.25">
      <c r="A15" s="556"/>
      <c r="B15" s="489"/>
      <c r="C15" s="549"/>
      <c r="D15" s="548"/>
      <c r="E15" s="566"/>
      <c r="F15" s="558"/>
      <c r="G15" s="500"/>
      <c r="H15" s="463"/>
      <c r="I15" s="22" t="s">
        <v>75</v>
      </c>
      <c r="J15" s="87">
        <v>0</v>
      </c>
      <c r="K15" s="87">
        <v>0</v>
      </c>
      <c r="L15" s="87">
        <v>0</v>
      </c>
      <c r="M15" s="138">
        <f t="shared" ref="M15:M18" si="2">SUM(J15:L15)</f>
        <v>0</v>
      </c>
      <c r="N15" s="96">
        <v>0</v>
      </c>
      <c r="O15" s="97">
        <v>0</v>
      </c>
      <c r="P15" s="98">
        <v>0</v>
      </c>
      <c r="Q15" s="138">
        <f t="shared" ref="Q15:Q18" si="3">SUM(N15:P15)</f>
        <v>0</v>
      </c>
      <c r="R15" s="103">
        <v>0</v>
      </c>
      <c r="S15" s="135">
        <v>0</v>
      </c>
      <c r="T15" s="104">
        <v>0</v>
      </c>
      <c r="U15" s="138">
        <f t="shared" ref="U15:U18" si="4">SUM(R15:T15)</f>
        <v>0</v>
      </c>
      <c r="V15" s="289">
        <v>0</v>
      </c>
      <c r="W15" s="289">
        <v>0</v>
      </c>
      <c r="X15" s="289">
        <v>0</v>
      </c>
      <c r="Y15" s="138">
        <f t="shared" ref="Y15:Y18" si="5">SUM(V15:X15)</f>
        <v>0</v>
      </c>
      <c r="Z15" s="108">
        <v>1</v>
      </c>
      <c r="AA15" s="108">
        <v>0</v>
      </c>
      <c r="AB15" s="108">
        <v>0</v>
      </c>
      <c r="AC15" s="138">
        <f t="shared" ref="AC15:AC18" si="6">SUM(Z15:AB15)</f>
        <v>1</v>
      </c>
      <c r="AD15" s="108">
        <v>0</v>
      </c>
      <c r="AE15" s="108">
        <v>0</v>
      </c>
      <c r="AF15" s="108">
        <v>0</v>
      </c>
      <c r="AG15" s="138">
        <f t="shared" ref="AG15:AG18" si="7">SUM(AD15:AF15)</f>
        <v>0</v>
      </c>
      <c r="AH15" s="108">
        <v>0</v>
      </c>
      <c r="AI15" s="108">
        <v>0</v>
      </c>
      <c r="AJ15" s="108">
        <v>0</v>
      </c>
      <c r="AK15" s="138">
        <f t="shared" ref="AK15:AK18" si="8">SUM(AH15:AJ15)</f>
        <v>0</v>
      </c>
      <c r="AL15" s="108">
        <v>1</v>
      </c>
      <c r="AM15" s="108">
        <v>1</v>
      </c>
      <c r="AN15" s="108">
        <v>0</v>
      </c>
      <c r="AO15" s="138">
        <f t="shared" ref="AO15:AO18" si="9">SUM(AL15:AN15)</f>
        <v>2</v>
      </c>
      <c r="AP15" s="108">
        <v>1</v>
      </c>
      <c r="AQ15" s="108">
        <v>1</v>
      </c>
      <c r="AR15" s="108">
        <v>0</v>
      </c>
      <c r="AS15" s="138">
        <f t="shared" ref="AS15:AS18" si="10">SUM(AP15:AR15)</f>
        <v>2</v>
      </c>
      <c r="AT15" s="108">
        <v>1</v>
      </c>
      <c r="AU15" s="108">
        <v>1</v>
      </c>
      <c r="AV15" s="108">
        <v>0</v>
      </c>
      <c r="AW15" s="138">
        <f t="shared" ref="AW15:AW18" si="11">SUM(AT15:AV15)</f>
        <v>2</v>
      </c>
      <c r="AX15" s="108">
        <v>9</v>
      </c>
      <c r="AY15" s="108">
        <v>6</v>
      </c>
      <c r="AZ15" s="108">
        <v>0</v>
      </c>
      <c r="BA15" s="138">
        <f t="shared" ref="BA15:BA18" si="12">SUM(AX15:AZ15)</f>
        <v>15</v>
      </c>
      <c r="BB15" s="108">
        <v>9</v>
      </c>
      <c r="BC15" s="108">
        <v>6</v>
      </c>
      <c r="BD15" s="104">
        <v>0</v>
      </c>
      <c r="BE15" s="261">
        <f t="shared" ref="BE15:BE18" si="13">SUM(BB15:BD15)</f>
        <v>15</v>
      </c>
      <c r="BF15" s="104">
        <f>AVERAGE(J15,N15,R15,V15,Z15,AD15,AH15,AL15,AP15,AT15,AX15,BB15)</f>
        <v>1.8333333333333333</v>
      </c>
      <c r="BG15" s="104">
        <f t="shared" si="0"/>
        <v>1.25</v>
      </c>
      <c r="BH15" s="104">
        <f t="shared" si="0"/>
        <v>0</v>
      </c>
      <c r="BI15" s="301">
        <f t="shared" si="1"/>
        <v>3.083333333333333</v>
      </c>
    </row>
    <row r="16" spans="1:61" ht="29.25" customHeight="1" x14ac:dyDescent="0.25">
      <c r="A16" s="556"/>
      <c r="B16" s="489"/>
      <c r="C16" s="549"/>
      <c r="D16" s="548"/>
      <c r="E16" s="566"/>
      <c r="F16" s="558"/>
      <c r="G16" s="500"/>
      <c r="H16" s="463"/>
      <c r="I16" s="22" t="s">
        <v>76</v>
      </c>
      <c r="J16" s="87">
        <v>0</v>
      </c>
      <c r="K16" s="87">
        <v>0</v>
      </c>
      <c r="L16" s="87">
        <v>0</v>
      </c>
      <c r="M16" s="138">
        <f t="shared" si="2"/>
        <v>0</v>
      </c>
      <c r="N16" s="96">
        <v>0</v>
      </c>
      <c r="O16" s="97">
        <v>0</v>
      </c>
      <c r="P16" s="98">
        <v>0</v>
      </c>
      <c r="Q16" s="138">
        <f t="shared" si="3"/>
        <v>0</v>
      </c>
      <c r="R16" s="103">
        <v>0</v>
      </c>
      <c r="S16" s="135">
        <v>0</v>
      </c>
      <c r="T16" s="104">
        <v>0</v>
      </c>
      <c r="U16" s="138">
        <f t="shared" si="4"/>
        <v>0</v>
      </c>
      <c r="V16" s="289">
        <v>0</v>
      </c>
      <c r="W16" s="289">
        <v>0</v>
      </c>
      <c r="X16" s="289">
        <v>0</v>
      </c>
      <c r="Y16" s="138">
        <f t="shared" si="5"/>
        <v>0</v>
      </c>
      <c r="Z16" s="108">
        <v>0</v>
      </c>
      <c r="AA16" s="108">
        <v>0</v>
      </c>
      <c r="AB16" s="108">
        <v>0</v>
      </c>
      <c r="AC16" s="138">
        <f t="shared" si="6"/>
        <v>0</v>
      </c>
      <c r="AD16" s="108">
        <v>0</v>
      </c>
      <c r="AE16" s="108">
        <v>0</v>
      </c>
      <c r="AF16" s="108">
        <v>0</v>
      </c>
      <c r="AG16" s="138">
        <f t="shared" si="7"/>
        <v>0</v>
      </c>
      <c r="AH16" s="108">
        <v>0</v>
      </c>
      <c r="AI16" s="108">
        <v>0</v>
      </c>
      <c r="AJ16" s="108">
        <v>0</v>
      </c>
      <c r="AK16" s="138">
        <f t="shared" si="8"/>
        <v>0</v>
      </c>
      <c r="AL16" s="108">
        <v>0</v>
      </c>
      <c r="AM16" s="108">
        <v>0</v>
      </c>
      <c r="AN16" s="108">
        <v>0</v>
      </c>
      <c r="AO16" s="138">
        <f t="shared" si="9"/>
        <v>0</v>
      </c>
      <c r="AP16" s="108">
        <v>0</v>
      </c>
      <c r="AQ16" s="108">
        <v>0</v>
      </c>
      <c r="AR16" s="108">
        <v>0</v>
      </c>
      <c r="AS16" s="138">
        <f t="shared" si="10"/>
        <v>0</v>
      </c>
      <c r="AT16" s="108">
        <v>0</v>
      </c>
      <c r="AU16" s="108">
        <v>0</v>
      </c>
      <c r="AV16" s="108">
        <v>0</v>
      </c>
      <c r="AW16" s="138">
        <f t="shared" si="11"/>
        <v>0</v>
      </c>
      <c r="AX16" s="108">
        <v>0</v>
      </c>
      <c r="AY16" s="108">
        <v>0</v>
      </c>
      <c r="AZ16" s="108">
        <v>0</v>
      </c>
      <c r="BA16" s="138">
        <f t="shared" si="12"/>
        <v>0</v>
      </c>
      <c r="BB16" s="108">
        <v>0</v>
      </c>
      <c r="BC16" s="108">
        <v>0</v>
      </c>
      <c r="BD16" s="104">
        <v>0</v>
      </c>
      <c r="BE16" s="261">
        <f t="shared" si="13"/>
        <v>0</v>
      </c>
      <c r="BF16" s="104">
        <f t="shared" ref="BF16:BF18" si="14">AVERAGE(J16,N16,R16,V16,Z16,AD16,AH16,AL16,AP16,AT16,AX16,BB16)</f>
        <v>0</v>
      </c>
      <c r="BG16" s="104">
        <f t="shared" ref="BG16:BG18" si="15">AVERAGE(K16,O16,S16,W16,AA16,AE16,AI16,AM16,AQ16,AU16,AY16,BC16)</f>
        <v>0</v>
      </c>
      <c r="BH16" s="104">
        <f t="shared" ref="BH16:BH18" si="16">AVERAGE(L16,P16,T16,X16,AB16,AF16,AJ16,AN16,AR16,AV16,AZ16,BD16)</f>
        <v>0</v>
      </c>
      <c r="BI16" s="301">
        <f t="shared" si="1"/>
        <v>0</v>
      </c>
    </row>
    <row r="17" spans="1:61" ht="29.25" customHeight="1" x14ac:dyDescent="0.25">
      <c r="A17" s="556"/>
      <c r="B17" s="489"/>
      <c r="C17" s="549"/>
      <c r="D17" s="548"/>
      <c r="E17" s="566"/>
      <c r="F17" s="558"/>
      <c r="G17" s="500"/>
      <c r="H17" s="463"/>
      <c r="I17" s="22" t="s">
        <v>77</v>
      </c>
      <c r="J17" s="87">
        <v>0</v>
      </c>
      <c r="K17" s="87">
        <v>0</v>
      </c>
      <c r="L17" s="87">
        <v>0</v>
      </c>
      <c r="M17" s="138">
        <f t="shared" si="2"/>
        <v>0</v>
      </c>
      <c r="N17" s="96">
        <v>0</v>
      </c>
      <c r="O17" s="97">
        <v>0</v>
      </c>
      <c r="P17" s="98">
        <v>0</v>
      </c>
      <c r="Q17" s="138">
        <f t="shared" si="3"/>
        <v>0</v>
      </c>
      <c r="R17" s="103">
        <v>0</v>
      </c>
      <c r="S17" s="135">
        <v>0</v>
      </c>
      <c r="T17" s="104">
        <v>0</v>
      </c>
      <c r="U17" s="138">
        <f t="shared" si="4"/>
        <v>0</v>
      </c>
      <c r="V17" s="289">
        <v>0</v>
      </c>
      <c r="W17" s="289">
        <v>0</v>
      </c>
      <c r="X17" s="289">
        <v>0</v>
      </c>
      <c r="Y17" s="138">
        <f t="shared" si="5"/>
        <v>0</v>
      </c>
      <c r="Z17" s="108">
        <v>0</v>
      </c>
      <c r="AA17" s="108">
        <v>0</v>
      </c>
      <c r="AB17" s="108">
        <v>0</v>
      </c>
      <c r="AC17" s="138">
        <f t="shared" si="6"/>
        <v>0</v>
      </c>
      <c r="AD17" s="108">
        <v>0</v>
      </c>
      <c r="AE17" s="108">
        <v>0</v>
      </c>
      <c r="AF17" s="108">
        <v>0</v>
      </c>
      <c r="AG17" s="138">
        <f t="shared" si="7"/>
        <v>0</v>
      </c>
      <c r="AH17" s="108">
        <v>0</v>
      </c>
      <c r="AI17" s="108">
        <v>0</v>
      </c>
      <c r="AJ17" s="108">
        <v>0</v>
      </c>
      <c r="AK17" s="138">
        <f t="shared" si="8"/>
        <v>0</v>
      </c>
      <c r="AL17" s="108">
        <v>16</v>
      </c>
      <c r="AM17" s="108">
        <v>2</v>
      </c>
      <c r="AN17" s="108">
        <v>0</v>
      </c>
      <c r="AO17" s="138">
        <f t="shared" si="9"/>
        <v>18</v>
      </c>
      <c r="AP17" s="108">
        <v>17</v>
      </c>
      <c r="AQ17" s="108">
        <v>2</v>
      </c>
      <c r="AR17" s="108">
        <v>0</v>
      </c>
      <c r="AS17" s="138">
        <f t="shared" si="10"/>
        <v>19</v>
      </c>
      <c r="AT17" s="108">
        <v>18</v>
      </c>
      <c r="AU17" s="108">
        <v>2</v>
      </c>
      <c r="AV17" s="108">
        <v>0</v>
      </c>
      <c r="AW17" s="138">
        <f t="shared" si="11"/>
        <v>20</v>
      </c>
      <c r="AX17" s="108">
        <v>42</v>
      </c>
      <c r="AY17" s="108">
        <v>5</v>
      </c>
      <c r="AZ17" s="108">
        <v>0</v>
      </c>
      <c r="BA17" s="138">
        <f t="shared" si="12"/>
        <v>47</v>
      </c>
      <c r="BB17" s="108">
        <v>42</v>
      </c>
      <c r="BC17" s="108">
        <v>5</v>
      </c>
      <c r="BD17" s="104">
        <v>0</v>
      </c>
      <c r="BE17" s="261">
        <f t="shared" si="13"/>
        <v>47</v>
      </c>
      <c r="BF17" s="104">
        <f t="shared" si="14"/>
        <v>11.25</v>
      </c>
      <c r="BG17" s="104">
        <f t="shared" si="15"/>
        <v>1.3333333333333333</v>
      </c>
      <c r="BH17" s="104">
        <f t="shared" si="16"/>
        <v>0</v>
      </c>
      <c r="BI17" s="301">
        <f t="shared" si="1"/>
        <v>12.583333333333334</v>
      </c>
    </row>
    <row r="18" spans="1:61" ht="29.25" customHeight="1" x14ac:dyDescent="0.25">
      <c r="A18" s="556"/>
      <c r="B18" s="489"/>
      <c r="C18" s="549"/>
      <c r="D18" s="548"/>
      <c r="E18" s="566"/>
      <c r="F18" s="558"/>
      <c r="G18" s="500"/>
      <c r="H18" s="463"/>
      <c r="I18" s="22" t="s">
        <v>78</v>
      </c>
      <c r="J18" s="87">
        <v>0</v>
      </c>
      <c r="K18" s="87">
        <v>0</v>
      </c>
      <c r="L18" s="87">
        <v>0</v>
      </c>
      <c r="M18" s="138">
        <f t="shared" si="2"/>
        <v>0</v>
      </c>
      <c r="N18" s="96">
        <v>0</v>
      </c>
      <c r="O18" s="97">
        <v>0</v>
      </c>
      <c r="P18" s="98">
        <v>0</v>
      </c>
      <c r="Q18" s="138">
        <f t="shared" si="3"/>
        <v>0</v>
      </c>
      <c r="R18" s="103">
        <v>0</v>
      </c>
      <c r="S18" s="135">
        <v>0</v>
      </c>
      <c r="T18" s="104">
        <v>0</v>
      </c>
      <c r="U18" s="138">
        <f t="shared" si="4"/>
        <v>0</v>
      </c>
      <c r="V18" s="289">
        <v>0</v>
      </c>
      <c r="W18" s="289">
        <v>0</v>
      </c>
      <c r="X18" s="289">
        <v>0</v>
      </c>
      <c r="Y18" s="138">
        <f t="shared" si="5"/>
        <v>0</v>
      </c>
      <c r="Z18" s="108">
        <v>0</v>
      </c>
      <c r="AA18" s="108">
        <v>0</v>
      </c>
      <c r="AB18" s="108">
        <v>0</v>
      </c>
      <c r="AC18" s="138">
        <f t="shared" si="6"/>
        <v>0</v>
      </c>
      <c r="AD18" s="108">
        <v>0</v>
      </c>
      <c r="AE18" s="108">
        <v>0</v>
      </c>
      <c r="AF18" s="108">
        <v>0</v>
      </c>
      <c r="AG18" s="138">
        <f t="shared" si="7"/>
        <v>0</v>
      </c>
      <c r="AH18" s="108">
        <v>0</v>
      </c>
      <c r="AI18" s="108">
        <v>0</v>
      </c>
      <c r="AJ18" s="108">
        <v>0</v>
      </c>
      <c r="AK18" s="138">
        <f t="shared" si="8"/>
        <v>0</v>
      </c>
      <c r="AL18" s="108">
        <v>1</v>
      </c>
      <c r="AM18" s="108">
        <v>1</v>
      </c>
      <c r="AN18" s="108">
        <v>0</v>
      </c>
      <c r="AO18" s="138">
        <f t="shared" si="9"/>
        <v>2</v>
      </c>
      <c r="AP18" s="108">
        <v>1</v>
      </c>
      <c r="AQ18" s="108">
        <v>1</v>
      </c>
      <c r="AR18" s="108">
        <v>0</v>
      </c>
      <c r="AS18" s="138">
        <f t="shared" si="10"/>
        <v>2</v>
      </c>
      <c r="AT18" s="108">
        <v>1</v>
      </c>
      <c r="AU18" s="108">
        <v>1</v>
      </c>
      <c r="AV18" s="108">
        <v>0</v>
      </c>
      <c r="AW18" s="138">
        <f t="shared" si="11"/>
        <v>2</v>
      </c>
      <c r="AX18" s="108">
        <v>2</v>
      </c>
      <c r="AY18" s="108">
        <v>2</v>
      </c>
      <c r="AZ18" s="108">
        <v>0</v>
      </c>
      <c r="BA18" s="138">
        <f t="shared" si="12"/>
        <v>4</v>
      </c>
      <c r="BB18" s="108">
        <v>2</v>
      </c>
      <c r="BC18" s="108">
        <v>2</v>
      </c>
      <c r="BD18" s="104">
        <v>0</v>
      </c>
      <c r="BE18" s="261">
        <f t="shared" si="13"/>
        <v>4</v>
      </c>
      <c r="BF18" s="104">
        <f t="shared" si="14"/>
        <v>0.58333333333333337</v>
      </c>
      <c r="BG18" s="104">
        <f t="shared" si="15"/>
        <v>0.58333333333333337</v>
      </c>
      <c r="BH18" s="104">
        <f t="shared" si="16"/>
        <v>0</v>
      </c>
      <c r="BI18" s="301">
        <f t="shared" si="1"/>
        <v>1.1666666666666667</v>
      </c>
    </row>
    <row r="19" spans="1:61" ht="29.25" customHeight="1" x14ac:dyDescent="0.25">
      <c r="A19" s="556"/>
      <c r="B19" s="489"/>
      <c r="C19" s="549"/>
      <c r="D19" s="548"/>
      <c r="E19" s="566"/>
      <c r="F19" s="558"/>
      <c r="G19" s="500"/>
      <c r="H19" s="464"/>
      <c r="I19" s="23" t="s">
        <v>79</v>
      </c>
      <c r="J19" s="139">
        <f>SUM(J14:J18)</f>
        <v>0</v>
      </c>
      <c r="K19" s="139">
        <f t="shared" ref="K19:L19" si="17">SUM(K14:K18)</f>
        <v>0</v>
      </c>
      <c r="L19" s="139">
        <f t="shared" si="17"/>
        <v>0</v>
      </c>
      <c r="M19" s="138">
        <f>SUM(M14:M18)</f>
        <v>0</v>
      </c>
      <c r="N19" s="139">
        <f>SUM(N14:N18)</f>
        <v>15</v>
      </c>
      <c r="O19" s="139">
        <f t="shared" ref="O19:P19" si="18">SUM(O14:O18)</f>
        <v>10</v>
      </c>
      <c r="P19" s="139">
        <f t="shared" si="18"/>
        <v>0</v>
      </c>
      <c r="Q19" s="138">
        <f>SUM(Q14:Q18)</f>
        <v>25</v>
      </c>
      <c r="R19" s="139">
        <f>SUM(R14:R18)</f>
        <v>15</v>
      </c>
      <c r="S19" s="139">
        <f t="shared" ref="S19:T19" si="19">SUM(S14:S18)</f>
        <v>10</v>
      </c>
      <c r="T19" s="139">
        <f t="shared" si="19"/>
        <v>0</v>
      </c>
      <c r="U19" s="138">
        <f>SUM(U14:U18)</f>
        <v>25</v>
      </c>
      <c r="V19" s="139">
        <f>SUM(V14:V18)</f>
        <v>16</v>
      </c>
      <c r="W19" s="139">
        <f t="shared" ref="W19:X19" si="20">SUM(W14:W18)</f>
        <v>10</v>
      </c>
      <c r="X19" s="139">
        <f t="shared" si="20"/>
        <v>0</v>
      </c>
      <c r="Y19" s="138">
        <f>SUM(Y14:Y18)</f>
        <v>26</v>
      </c>
      <c r="Z19" s="139">
        <f>SUM(Z14:Z18)</f>
        <v>16</v>
      </c>
      <c r="AA19" s="139">
        <f t="shared" ref="AA19:AB19" si="21">SUM(AA14:AA18)</f>
        <v>10</v>
      </c>
      <c r="AB19" s="139">
        <f t="shared" si="21"/>
        <v>0</v>
      </c>
      <c r="AC19" s="138">
        <f>SUM(AC14:AC18)</f>
        <v>26</v>
      </c>
      <c r="AD19" s="139">
        <f>SUM(AD14:AD18)</f>
        <v>7</v>
      </c>
      <c r="AE19" s="139">
        <f t="shared" ref="AE19:AF19" si="22">SUM(AE14:AE18)</f>
        <v>3</v>
      </c>
      <c r="AF19" s="139">
        <f t="shared" si="22"/>
        <v>0</v>
      </c>
      <c r="AG19" s="138">
        <f>SUM(AG14:AG18)</f>
        <v>10</v>
      </c>
      <c r="AH19" s="139">
        <f>SUM(AH14:AH18)</f>
        <v>7</v>
      </c>
      <c r="AI19" s="139">
        <f t="shared" ref="AI19:AJ19" si="23">SUM(AI14:AI18)</f>
        <v>3</v>
      </c>
      <c r="AJ19" s="139">
        <f t="shared" si="23"/>
        <v>0</v>
      </c>
      <c r="AK19" s="138">
        <f>SUM(AK14:AK18)</f>
        <v>10</v>
      </c>
      <c r="AL19" s="139">
        <f>SUM(AL14:AL18)</f>
        <v>29</v>
      </c>
      <c r="AM19" s="139">
        <f t="shared" ref="AM19:AN19" si="24">SUM(AM14:AM18)</f>
        <v>14</v>
      </c>
      <c r="AN19" s="139">
        <f t="shared" si="24"/>
        <v>0</v>
      </c>
      <c r="AO19" s="138">
        <f>SUM(AO14:AO18)</f>
        <v>43</v>
      </c>
      <c r="AP19" s="139">
        <f>SUM(AP14:AP18)</f>
        <v>31</v>
      </c>
      <c r="AQ19" s="139">
        <f t="shared" ref="AQ19:AR19" si="25">SUM(AQ14:AQ18)</f>
        <v>14</v>
      </c>
      <c r="AR19" s="139">
        <f t="shared" si="25"/>
        <v>0</v>
      </c>
      <c r="AS19" s="138">
        <f>SUM(AS14:AS18)</f>
        <v>45</v>
      </c>
      <c r="AT19" s="139">
        <f>SUM(AT14:AT18)</f>
        <v>32</v>
      </c>
      <c r="AU19" s="139">
        <f t="shared" ref="AU19:AV19" si="26">SUM(AU14:AU18)</f>
        <v>15</v>
      </c>
      <c r="AV19" s="139">
        <f t="shared" si="26"/>
        <v>0</v>
      </c>
      <c r="AW19" s="138">
        <f>SUM(AW14:AW18)</f>
        <v>47</v>
      </c>
      <c r="AX19" s="139">
        <f>SUM(AX14:AX18)</f>
        <v>75</v>
      </c>
      <c r="AY19" s="139">
        <f t="shared" ref="AY19:AZ19" si="27">SUM(AY14:AY18)</f>
        <v>29</v>
      </c>
      <c r="AZ19" s="139">
        <f t="shared" si="27"/>
        <v>0</v>
      </c>
      <c r="BA19" s="138">
        <f>SUM(BA14:BA18)</f>
        <v>104</v>
      </c>
      <c r="BB19" s="139">
        <f>SUM(BB14:BB18)</f>
        <v>75</v>
      </c>
      <c r="BC19" s="139">
        <f t="shared" ref="BC19:BD19" si="28">SUM(BC14:BC18)</f>
        <v>29</v>
      </c>
      <c r="BD19" s="139">
        <f t="shared" si="28"/>
        <v>0</v>
      </c>
      <c r="BE19" s="261">
        <f>SUM(BE14:BE18)</f>
        <v>104</v>
      </c>
      <c r="BF19" s="139">
        <f>SUM(BF14:BF18)</f>
        <v>26.5</v>
      </c>
      <c r="BG19" s="139">
        <f t="shared" ref="BG19" si="29">SUM(BG14:BG18)</f>
        <v>12.250000000000002</v>
      </c>
      <c r="BH19" s="139">
        <f t="shared" ref="BH19" si="30">SUM(BH14:BH18)</f>
        <v>0</v>
      </c>
      <c r="BI19" s="261">
        <f>SUM(BI14:BI18)</f>
        <v>38.75</v>
      </c>
    </row>
    <row r="20" spans="1:61" ht="29.25" customHeight="1" x14ac:dyDescent="0.25">
      <c r="A20" s="556"/>
      <c r="B20" s="489"/>
      <c r="C20" s="549"/>
      <c r="D20" s="548"/>
      <c r="E20" s="566"/>
      <c r="F20" s="558"/>
      <c r="G20" s="500"/>
      <c r="H20" s="465" t="s">
        <v>146</v>
      </c>
      <c r="I20" s="22" t="s">
        <v>80</v>
      </c>
      <c r="J20" s="88">
        <v>0</v>
      </c>
      <c r="K20" s="88">
        <v>0</v>
      </c>
      <c r="L20" s="88">
        <v>0</v>
      </c>
      <c r="M20" s="138">
        <f>SUM(J20:L20)</f>
        <v>0</v>
      </c>
      <c r="N20" s="96">
        <v>15</v>
      </c>
      <c r="O20" s="97">
        <v>10</v>
      </c>
      <c r="P20" s="98">
        <v>0</v>
      </c>
      <c r="Q20" s="138">
        <f>SUM(N20:P20)</f>
        <v>25</v>
      </c>
      <c r="R20" s="103">
        <v>15</v>
      </c>
      <c r="S20" s="135">
        <v>10</v>
      </c>
      <c r="T20" s="104">
        <v>0</v>
      </c>
      <c r="U20" s="138">
        <f>SUM(R20:T20)</f>
        <v>25</v>
      </c>
      <c r="V20" s="289">
        <v>16</v>
      </c>
      <c r="W20" s="289">
        <v>10</v>
      </c>
      <c r="X20" s="289">
        <v>0</v>
      </c>
      <c r="Y20" s="138">
        <f>SUM(V20:X20)</f>
        <v>26</v>
      </c>
      <c r="Z20" s="108">
        <v>16</v>
      </c>
      <c r="AA20" s="108">
        <v>10</v>
      </c>
      <c r="AB20" s="108">
        <v>0</v>
      </c>
      <c r="AC20" s="138">
        <f>SUM(Z20:AB20)</f>
        <v>26</v>
      </c>
      <c r="AD20" s="108">
        <v>7</v>
      </c>
      <c r="AE20" s="108">
        <v>3</v>
      </c>
      <c r="AF20" s="108">
        <v>0</v>
      </c>
      <c r="AG20" s="138">
        <f>SUM(AD20:AF20)</f>
        <v>10</v>
      </c>
      <c r="AH20" s="108">
        <v>7</v>
      </c>
      <c r="AI20" s="108">
        <v>3</v>
      </c>
      <c r="AJ20" s="108">
        <v>0</v>
      </c>
      <c r="AK20" s="138">
        <f>SUM(AH20:AJ20)</f>
        <v>10</v>
      </c>
      <c r="AL20" s="108">
        <v>29</v>
      </c>
      <c r="AM20" s="108">
        <v>14</v>
      </c>
      <c r="AN20" s="108">
        <v>0</v>
      </c>
      <c r="AO20" s="138">
        <f>SUM(AL20:AN20)</f>
        <v>43</v>
      </c>
      <c r="AP20" s="108">
        <v>31</v>
      </c>
      <c r="AQ20" s="108">
        <v>14</v>
      </c>
      <c r="AR20" s="108">
        <v>0</v>
      </c>
      <c r="AS20" s="138">
        <f>SUM(AP20:AR20)</f>
        <v>45</v>
      </c>
      <c r="AT20" s="108">
        <v>32</v>
      </c>
      <c r="AU20" s="108">
        <v>15</v>
      </c>
      <c r="AV20" s="108">
        <v>0</v>
      </c>
      <c r="AW20" s="138">
        <f>SUM(AT20:AV20)</f>
        <v>47</v>
      </c>
      <c r="AX20" s="108">
        <v>75</v>
      </c>
      <c r="AY20" s="108">
        <v>29</v>
      </c>
      <c r="AZ20" s="108">
        <v>0</v>
      </c>
      <c r="BA20" s="138">
        <f>SUM(AX20:AZ20)</f>
        <v>104</v>
      </c>
      <c r="BB20" s="108">
        <v>75</v>
      </c>
      <c r="BC20" s="108">
        <v>29</v>
      </c>
      <c r="BD20" s="104">
        <v>0</v>
      </c>
      <c r="BE20" s="261">
        <f>SUM(BB20:BD20)</f>
        <v>104</v>
      </c>
      <c r="BF20" s="104">
        <f>AVERAGE(J20,N20,R20,V20,Z20,AD20,AH20,AL20,AP20,AT20,AX20,BB20)</f>
        <v>26.5</v>
      </c>
      <c r="BG20" s="104">
        <f t="shared" ref="BG20:BG23" si="31">AVERAGE(K20,O20,S20,W20,AA20,AE20,AI20,AM20,AQ20,AU20,AY20,BC20)</f>
        <v>12.25</v>
      </c>
      <c r="BH20" s="104">
        <f t="shared" ref="BH20:BH23" si="32">AVERAGE(L20,P20,T20,X20,AB20,AF20,AJ20,AN20,AR20,AV20,AZ20,BD20)</f>
        <v>0</v>
      </c>
      <c r="BI20" s="301">
        <f t="shared" si="1"/>
        <v>38.75</v>
      </c>
    </row>
    <row r="21" spans="1:61" ht="29.25" customHeight="1" x14ac:dyDescent="0.25">
      <c r="A21" s="556"/>
      <c r="B21" s="489"/>
      <c r="C21" s="549"/>
      <c r="D21" s="548"/>
      <c r="E21" s="566"/>
      <c r="F21" s="558"/>
      <c r="G21" s="500"/>
      <c r="H21" s="464"/>
      <c r="I21" s="22" t="s">
        <v>81</v>
      </c>
      <c r="J21" s="88">
        <v>0</v>
      </c>
      <c r="K21" s="88">
        <v>0</v>
      </c>
      <c r="L21" s="88">
        <v>0</v>
      </c>
      <c r="M21" s="138">
        <f>SUM(J21:L21)</f>
        <v>0</v>
      </c>
      <c r="N21" s="96">
        <v>0</v>
      </c>
      <c r="O21" s="97">
        <v>0</v>
      </c>
      <c r="P21" s="98">
        <v>0</v>
      </c>
      <c r="Q21" s="138">
        <f t="shared" ref="Q21:Q23" si="33">SUM(N21:P21)</f>
        <v>0</v>
      </c>
      <c r="R21" s="103">
        <v>0</v>
      </c>
      <c r="S21" s="135">
        <v>0</v>
      </c>
      <c r="T21" s="104">
        <v>0</v>
      </c>
      <c r="U21" s="138">
        <f t="shared" ref="U21:U23" si="34">SUM(R21:T21)</f>
        <v>0</v>
      </c>
      <c r="V21" s="289">
        <v>0</v>
      </c>
      <c r="W21" s="289">
        <v>0</v>
      </c>
      <c r="X21" s="289">
        <v>0</v>
      </c>
      <c r="Y21" s="138">
        <f t="shared" ref="Y21:Y23" si="35">SUM(V21:X21)</f>
        <v>0</v>
      </c>
      <c r="Z21" s="108">
        <v>0</v>
      </c>
      <c r="AA21" s="108">
        <v>0</v>
      </c>
      <c r="AB21" s="108">
        <v>0</v>
      </c>
      <c r="AC21" s="138">
        <f t="shared" ref="AC21:AC23" si="36">SUM(Z21:AB21)</f>
        <v>0</v>
      </c>
      <c r="AD21" s="108">
        <v>0</v>
      </c>
      <c r="AE21" s="108">
        <v>0</v>
      </c>
      <c r="AF21" s="108">
        <v>0</v>
      </c>
      <c r="AG21" s="138">
        <f t="shared" ref="AG21:AG23" si="37">SUM(AD21:AF21)</f>
        <v>0</v>
      </c>
      <c r="AH21" s="108">
        <v>0</v>
      </c>
      <c r="AI21" s="108">
        <v>0</v>
      </c>
      <c r="AJ21" s="108">
        <v>0</v>
      </c>
      <c r="AK21" s="138">
        <f t="shared" ref="AK21:AK23" si="38">SUM(AH21:AJ21)</f>
        <v>0</v>
      </c>
      <c r="AL21" s="108">
        <v>0</v>
      </c>
      <c r="AM21" s="108">
        <v>0</v>
      </c>
      <c r="AN21" s="108">
        <v>0</v>
      </c>
      <c r="AO21" s="138">
        <f t="shared" ref="AO21:AO23" si="39">SUM(AL21:AN21)</f>
        <v>0</v>
      </c>
      <c r="AP21" s="108">
        <v>0</v>
      </c>
      <c r="AQ21" s="108">
        <v>0</v>
      </c>
      <c r="AR21" s="108">
        <v>0</v>
      </c>
      <c r="AS21" s="138">
        <f t="shared" ref="AS21:AS23" si="40">SUM(AP21:AR21)</f>
        <v>0</v>
      </c>
      <c r="AT21" s="108">
        <v>0</v>
      </c>
      <c r="AU21" s="108">
        <v>0</v>
      </c>
      <c r="AV21" s="108">
        <v>0</v>
      </c>
      <c r="AW21" s="138">
        <f t="shared" ref="AW21:AW23" si="41">SUM(AT21:AV21)</f>
        <v>0</v>
      </c>
      <c r="AX21" s="108">
        <v>0</v>
      </c>
      <c r="AY21" s="108">
        <v>0</v>
      </c>
      <c r="AZ21" s="108">
        <v>0</v>
      </c>
      <c r="BA21" s="138">
        <f t="shared" ref="BA21:BA23" si="42">SUM(AX21:AZ21)</f>
        <v>0</v>
      </c>
      <c r="BB21" s="108">
        <v>0</v>
      </c>
      <c r="BC21" s="108">
        <v>0</v>
      </c>
      <c r="BD21" s="104">
        <v>0</v>
      </c>
      <c r="BE21" s="261">
        <f t="shared" ref="BE21:BE23" si="43">SUM(BB21:BD21)</f>
        <v>0</v>
      </c>
      <c r="BF21" s="104">
        <f t="shared" ref="BF21:BF23" si="44">AVERAGE(J21,N21,R21,V21,Z21,AD21,AH21,AL21,AP21,AT21,AX21,BB21)</f>
        <v>0</v>
      </c>
      <c r="BG21" s="104">
        <f t="shared" si="31"/>
        <v>0</v>
      </c>
      <c r="BH21" s="104">
        <f t="shared" si="32"/>
        <v>0</v>
      </c>
      <c r="BI21" s="301">
        <f t="shared" si="1"/>
        <v>0</v>
      </c>
    </row>
    <row r="22" spans="1:61" ht="29.25" customHeight="1" x14ac:dyDescent="0.25">
      <c r="A22" s="556"/>
      <c r="B22" s="489"/>
      <c r="C22" s="549"/>
      <c r="D22" s="548"/>
      <c r="E22" s="566"/>
      <c r="F22" s="558"/>
      <c r="G22" s="500"/>
      <c r="H22" s="465" t="s">
        <v>86</v>
      </c>
      <c r="I22" s="22" t="s">
        <v>82</v>
      </c>
      <c r="J22" s="88">
        <v>0</v>
      </c>
      <c r="K22" s="88">
        <v>0</v>
      </c>
      <c r="L22" s="88">
        <v>0</v>
      </c>
      <c r="M22" s="138">
        <f t="shared" ref="M22:M23" si="45">SUM(J22:L22)</f>
        <v>0</v>
      </c>
      <c r="N22" s="96">
        <v>0</v>
      </c>
      <c r="O22" s="97">
        <v>0</v>
      </c>
      <c r="P22" s="98">
        <v>0</v>
      </c>
      <c r="Q22" s="138">
        <f t="shared" si="33"/>
        <v>0</v>
      </c>
      <c r="R22" s="103">
        <v>0</v>
      </c>
      <c r="S22" s="135">
        <v>0</v>
      </c>
      <c r="T22" s="104">
        <v>0</v>
      </c>
      <c r="U22" s="138">
        <f t="shared" si="34"/>
        <v>0</v>
      </c>
      <c r="V22" s="289">
        <v>0</v>
      </c>
      <c r="W22" s="289">
        <v>0</v>
      </c>
      <c r="X22" s="289">
        <v>0</v>
      </c>
      <c r="Y22" s="138">
        <f t="shared" si="35"/>
        <v>0</v>
      </c>
      <c r="Z22" s="108">
        <v>0</v>
      </c>
      <c r="AA22" s="108">
        <v>0</v>
      </c>
      <c r="AB22" s="108">
        <v>0</v>
      </c>
      <c r="AC22" s="138">
        <f t="shared" si="36"/>
        <v>0</v>
      </c>
      <c r="AD22" s="108">
        <v>0</v>
      </c>
      <c r="AE22" s="108">
        <v>0</v>
      </c>
      <c r="AF22" s="108">
        <v>0</v>
      </c>
      <c r="AG22" s="138">
        <f t="shared" si="37"/>
        <v>0</v>
      </c>
      <c r="AH22" s="108">
        <v>0</v>
      </c>
      <c r="AI22" s="108">
        <v>0</v>
      </c>
      <c r="AJ22" s="108">
        <v>0</v>
      </c>
      <c r="AK22" s="138">
        <f t="shared" si="38"/>
        <v>0</v>
      </c>
      <c r="AL22" s="108">
        <v>0</v>
      </c>
      <c r="AM22" s="108">
        <v>0</v>
      </c>
      <c r="AN22" s="108">
        <v>0</v>
      </c>
      <c r="AO22" s="138">
        <f t="shared" si="39"/>
        <v>0</v>
      </c>
      <c r="AP22" s="108">
        <v>0</v>
      </c>
      <c r="AQ22" s="108">
        <v>0</v>
      </c>
      <c r="AR22" s="108">
        <v>0</v>
      </c>
      <c r="AS22" s="138">
        <f t="shared" si="40"/>
        <v>0</v>
      </c>
      <c r="AT22" s="108">
        <v>0</v>
      </c>
      <c r="AU22" s="108">
        <v>0</v>
      </c>
      <c r="AV22" s="108">
        <v>0</v>
      </c>
      <c r="AW22" s="138">
        <f t="shared" si="41"/>
        <v>0</v>
      </c>
      <c r="AX22" s="108">
        <v>0</v>
      </c>
      <c r="AY22" s="108">
        <v>1</v>
      </c>
      <c r="AZ22" s="108">
        <v>0</v>
      </c>
      <c r="BA22" s="138">
        <f t="shared" si="42"/>
        <v>1</v>
      </c>
      <c r="BB22" s="108">
        <v>0</v>
      </c>
      <c r="BC22" s="108">
        <v>1</v>
      </c>
      <c r="BD22" s="104">
        <v>0</v>
      </c>
      <c r="BE22" s="261">
        <f t="shared" si="43"/>
        <v>1</v>
      </c>
      <c r="BF22" s="104">
        <f t="shared" si="44"/>
        <v>0</v>
      </c>
      <c r="BG22" s="104">
        <f t="shared" si="31"/>
        <v>0.16666666666666666</v>
      </c>
      <c r="BH22" s="104">
        <f t="shared" si="32"/>
        <v>0</v>
      </c>
      <c r="BI22" s="301">
        <f t="shared" si="1"/>
        <v>0.16666666666666666</v>
      </c>
    </row>
    <row r="23" spans="1:61" ht="29.25" customHeight="1" thickBot="1" x14ac:dyDescent="0.3">
      <c r="A23" s="556"/>
      <c r="B23" s="489"/>
      <c r="C23" s="549"/>
      <c r="D23" s="548"/>
      <c r="E23" s="567"/>
      <c r="F23" s="559"/>
      <c r="G23" s="501"/>
      <c r="H23" s="494"/>
      <c r="I23" s="48" t="s">
        <v>83</v>
      </c>
      <c r="J23" s="137">
        <v>0</v>
      </c>
      <c r="K23" s="137">
        <v>0</v>
      </c>
      <c r="L23" s="137">
        <v>0</v>
      </c>
      <c r="M23" s="141">
        <f t="shared" si="45"/>
        <v>0</v>
      </c>
      <c r="N23" s="99">
        <v>0</v>
      </c>
      <c r="O23" s="100">
        <v>0</v>
      </c>
      <c r="P23" s="101">
        <v>0</v>
      </c>
      <c r="Q23" s="141">
        <f t="shared" si="33"/>
        <v>0</v>
      </c>
      <c r="R23" s="105">
        <v>0</v>
      </c>
      <c r="S23" s="287">
        <v>0</v>
      </c>
      <c r="T23" s="106">
        <v>0</v>
      </c>
      <c r="U23" s="141">
        <f t="shared" si="34"/>
        <v>0</v>
      </c>
      <c r="V23" s="290">
        <v>0</v>
      </c>
      <c r="W23" s="290">
        <v>0</v>
      </c>
      <c r="X23" s="290">
        <v>0</v>
      </c>
      <c r="Y23" s="141">
        <f t="shared" si="35"/>
        <v>0</v>
      </c>
      <c r="Z23" s="109">
        <v>0</v>
      </c>
      <c r="AA23" s="109">
        <v>0</v>
      </c>
      <c r="AB23" s="109">
        <v>0</v>
      </c>
      <c r="AC23" s="141">
        <f t="shared" si="36"/>
        <v>0</v>
      </c>
      <c r="AD23" s="109">
        <v>0</v>
      </c>
      <c r="AE23" s="109">
        <v>0</v>
      </c>
      <c r="AF23" s="109">
        <v>0</v>
      </c>
      <c r="AG23" s="141">
        <f t="shared" si="37"/>
        <v>0</v>
      </c>
      <c r="AH23" s="109">
        <v>0</v>
      </c>
      <c r="AI23" s="109">
        <v>0</v>
      </c>
      <c r="AJ23" s="109">
        <v>0</v>
      </c>
      <c r="AK23" s="141">
        <f t="shared" si="38"/>
        <v>0</v>
      </c>
      <c r="AL23" s="109">
        <v>0</v>
      </c>
      <c r="AM23" s="109">
        <v>0</v>
      </c>
      <c r="AN23" s="109">
        <v>0</v>
      </c>
      <c r="AO23" s="141">
        <f t="shared" si="39"/>
        <v>0</v>
      </c>
      <c r="AP23" s="109">
        <v>0</v>
      </c>
      <c r="AQ23" s="109">
        <v>0</v>
      </c>
      <c r="AR23" s="109">
        <v>0</v>
      </c>
      <c r="AS23" s="141">
        <f t="shared" si="40"/>
        <v>0</v>
      </c>
      <c r="AT23" s="109">
        <v>0</v>
      </c>
      <c r="AU23" s="109">
        <v>0</v>
      </c>
      <c r="AV23" s="109">
        <v>0</v>
      </c>
      <c r="AW23" s="141">
        <f t="shared" si="41"/>
        <v>0</v>
      </c>
      <c r="AX23" s="109">
        <v>0</v>
      </c>
      <c r="AY23" s="109">
        <v>0</v>
      </c>
      <c r="AZ23" s="109">
        <v>0</v>
      </c>
      <c r="BA23" s="141">
        <f t="shared" si="42"/>
        <v>0</v>
      </c>
      <c r="BB23" s="109">
        <v>0</v>
      </c>
      <c r="BC23" s="109">
        <v>0</v>
      </c>
      <c r="BD23" s="106">
        <v>0</v>
      </c>
      <c r="BE23" s="302">
        <f t="shared" si="43"/>
        <v>0</v>
      </c>
      <c r="BF23" s="104">
        <f t="shared" si="44"/>
        <v>0</v>
      </c>
      <c r="BG23" s="104">
        <f t="shared" si="31"/>
        <v>0</v>
      </c>
      <c r="BH23" s="104">
        <f t="shared" si="32"/>
        <v>0</v>
      </c>
      <c r="BI23" s="141">
        <f t="shared" si="1"/>
        <v>0</v>
      </c>
    </row>
    <row r="24" spans="1:61" ht="29.25" hidden="1" customHeight="1" x14ac:dyDescent="0.25">
      <c r="A24" s="556"/>
      <c r="B24" s="489"/>
      <c r="C24" s="549"/>
      <c r="D24" s="549"/>
      <c r="E24" s="563" t="s">
        <v>128</v>
      </c>
      <c r="F24" s="563" t="s">
        <v>92</v>
      </c>
      <c r="G24" s="464" t="s">
        <v>134</v>
      </c>
      <c r="H24" s="463" t="s">
        <v>84</v>
      </c>
      <c r="I24" s="43" t="s">
        <v>74</v>
      </c>
      <c r="J24" s="50"/>
      <c r="K24" s="50"/>
      <c r="L24" s="50"/>
      <c r="M24" s="301">
        <f>SUM(J24:L24)</f>
        <v>0</v>
      </c>
      <c r="N24" s="44"/>
      <c r="O24" s="45"/>
      <c r="P24" s="46"/>
      <c r="Q24" s="301">
        <f>SUM(N24:P24)</f>
        <v>0</v>
      </c>
      <c r="R24" s="55"/>
      <c r="S24" s="56"/>
      <c r="T24" s="57"/>
      <c r="U24" s="301">
        <f>SUM(R24:T24)</f>
        <v>0</v>
      </c>
      <c r="V24" s="37"/>
      <c r="W24" s="37"/>
      <c r="X24" s="37"/>
      <c r="Y24" s="301">
        <f>SUM(V24:X24)</f>
        <v>0</v>
      </c>
      <c r="Z24" s="37"/>
      <c r="AA24" s="37"/>
      <c r="AB24" s="37"/>
      <c r="AC24" s="301">
        <f>SUM(Z24:AB24)</f>
        <v>0</v>
      </c>
      <c r="AD24" s="316"/>
      <c r="AE24" s="316"/>
      <c r="AF24" s="316"/>
      <c r="AG24" s="301">
        <f>SUM(AD24:AF24)</f>
        <v>0</v>
      </c>
      <c r="AH24" s="316"/>
      <c r="AI24" s="316"/>
      <c r="AJ24" s="316"/>
      <c r="AK24" s="301">
        <f>SUM(AH24:AJ24)</f>
        <v>0</v>
      </c>
      <c r="AL24" s="316"/>
      <c r="AM24" s="316"/>
      <c r="AN24" s="316"/>
      <c r="AO24" s="301">
        <f>SUM(AL24:AN24)</f>
        <v>0</v>
      </c>
      <c r="AP24" s="364"/>
      <c r="AQ24" s="364"/>
      <c r="AR24" s="364"/>
      <c r="AS24" s="301">
        <f>SUM(AP24:AR24)</f>
        <v>0</v>
      </c>
      <c r="AT24" s="426"/>
      <c r="AU24" s="426"/>
      <c r="AV24" s="426"/>
      <c r="AW24" s="301">
        <f>SUM(AT24:AV24)</f>
        <v>0</v>
      </c>
      <c r="AX24" s="436"/>
      <c r="AY24" s="436"/>
      <c r="AZ24" s="436"/>
      <c r="BA24" s="301">
        <f>SUM(AX24:AZ24)</f>
        <v>0</v>
      </c>
      <c r="BB24" s="440"/>
      <c r="BC24" s="440"/>
      <c r="BD24" s="47"/>
      <c r="BE24" s="301">
        <f>SUM(BB24:BD24)</f>
        <v>0</v>
      </c>
      <c r="BF24" s="353">
        <f t="shared" ref="BF24:BH33" si="46">SUM(J24,N24,R24,V24,Z24,AD24,AH24,AL24,AP24,AT24,AX24,BB24)</f>
        <v>0</v>
      </c>
      <c r="BG24" s="353">
        <f t="shared" ref="BG24:BH29" si="47">SUM(K24,O24,S24,W24,AA24,AE24,AI24,AM24,AQ24,AU24,AY24,BC24)</f>
        <v>0</v>
      </c>
      <c r="BH24" s="47">
        <f t="shared" si="47"/>
        <v>0</v>
      </c>
      <c r="BI24" s="301">
        <f>SUM(BF24:BH24)</f>
        <v>0</v>
      </c>
    </row>
    <row r="25" spans="1:61" ht="29.25" hidden="1" customHeight="1" x14ac:dyDescent="0.25">
      <c r="A25" s="556"/>
      <c r="B25" s="489"/>
      <c r="C25" s="549"/>
      <c r="D25" s="549"/>
      <c r="E25" s="558"/>
      <c r="F25" s="558"/>
      <c r="G25" s="500"/>
      <c r="H25" s="463"/>
      <c r="I25" s="22" t="s">
        <v>75</v>
      </c>
      <c r="J25" s="28"/>
      <c r="K25" s="28"/>
      <c r="L25" s="28"/>
      <c r="M25" s="138">
        <f t="shared" ref="M25:M28" si="48">SUM(J25:L25)</f>
        <v>0</v>
      </c>
      <c r="N25" s="11"/>
      <c r="O25" s="14"/>
      <c r="P25" s="12"/>
      <c r="Q25" s="138">
        <f t="shared" ref="Q25:Q28" si="49">SUM(N25:P25)</f>
        <v>0</v>
      </c>
      <c r="R25" s="53"/>
      <c r="S25" s="58"/>
      <c r="T25" s="54"/>
      <c r="U25" s="138">
        <f t="shared" ref="U25:U28" si="50">SUM(R25:T25)</f>
        <v>0</v>
      </c>
      <c r="V25" s="20"/>
      <c r="W25" s="20"/>
      <c r="X25" s="20"/>
      <c r="Y25" s="138">
        <f t="shared" ref="Y25:Y28" si="51">SUM(V25:X25)</f>
        <v>0</v>
      </c>
      <c r="Z25" s="20"/>
      <c r="AA25" s="20"/>
      <c r="AB25" s="20"/>
      <c r="AC25" s="138">
        <f t="shared" ref="AC25:AC28" si="52">SUM(Z25:AB25)</f>
        <v>0</v>
      </c>
      <c r="AD25" s="318"/>
      <c r="AE25" s="318"/>
      <c r="AF25" s="318"/>
      <c r="AG25" s="138">
        <f t="shared" ref="AG25:AG28" si="53">SUM(AD25:AF25)</f>
        <v>0</v>
      </c>
      <c r="AH25" s="318"/>
      <c r="AI25" s="318"/>
      <c r="AJ25" s="318"/>
      <c r="AK25" s="138">
        <f t="shared" ref="AK25:AK28" si="54">SUM(AH25:AJ25)</f>
        <v>0</v>
      </c>
      <c r="AL25" s="318"/>
      <c r="AM25" s="318"/>
      <c r="AN25" s="318"/>
      <c r="AO25" s="138">
        <f t="shared" ref="AO25:AO28" si="55">SUM(AL25:AN25)</f>
        <v>0</v>
      </c>
      <c r="AP25" s="366"/>
      <c r="AQ25" s="366"/>
      <c r="AR25" s="366"/>
      <c r="AS25" s="138">
        <f t="shared" ref="AS25:AS28" si="56">SUM(AP25:AR25)</f>
        <v>0</v>
      </c>
      <c r="AT25" s="428"/>
      <c r="AU25" s="428"/>
      <c r="AV25" s="428"/>
      <c r="AW25" s="138">
        <f t="shared" ref="AW25:AW28" si="57">SUM(AT25:AV25)</f>
        <v>0</v>
      </c>
      <c r="AX25" s="438"/>
      <c r="AY25" s="438"/>
      <c r="AZ25" s="438"/>
      <c r="BA25" s="138">
        <f t="shared" ref="BA25:BA28" si="58">SUM(AX25:AZ25)</f>
        <v>0</v>
      </c>
      <c r="BB25" s="442"/>
      <c r="BC25" s="442"/>
      <c r="BD25" s="19"/>
      <c r="BE25" s="138">
        <f t="shared" ref="BE25:BE28" si="59">SUM(BB25:BD25)</f>
        <v>0</v>
      </c>
      <c r="BF25" s="354">
        <f t="shared" si="46"/>
        <v>0</v>
      </c>
      <c r="BG25" s="354">
        <f t="shared" si="47"/>
        <v>0</v>
      </c>
      <c r="BH25" s="19">
        <f t="shared" si="47"/>
        <v>0</v>
      </c>
      <c r="BI25" s="138">
        <f t="shared" ref="BI25:BI34" si="60">SUM(BF25:BH25)</f>
        <v>0</v>
      </c>
    </row>
    <row r="26" spans="1:61" ht="29.25" hidden="1" customHeight="1" x14ac:dyDescent="0.25">
      <c r="A26" s="556"/>
      <c r="B26" s="489"/>
      <c r="C26" s="549"/>
      <c r="D26" s="549"/>
      <c r="E26" s="558"/>
      <c r="F26" s="558"/>
      <c r="G26" s="500"/>
      <c r="H26" s="463"/>
      <c r="I26" s="22" t="s">
        <v>76</v>
      </c>
      <c r="J26" s="28"/>
      <c r="K26" s="28"/>
      <c r="L26" s="28"/>
      <c r="M26" s="138">
        <f t="shared" si="48"/>
        <v>0</v>
      </c>
      <c r="N26" s="11"/>
      <c r="O26" s="14"/>
      <c r="P26" s="12"/>
      <c r="Q26" s="138">
        <f t="shared" si="49"/>
        <v>0</v>
      </c>
      <c r="R26" s="53"/>
      <c r="S26" s="58"/>
      <c r="T26" s="54"/>
      <c r="U26" s="138">
        <f t="shared" si="50"/>
        <v>0</v>
      </c>
      <c r="V26" s="20"/>
      <c r="W26" s="20"/>
      <c r="X26" s="20"/>
      <c r="Y26" s="138">
        <f t="shared" si="51"/>
        <v>0</v>
      </c>
      <c r="Z26" s="20"/>
      <c r="AA26" s="20"/>
      <c r="AB26" s="20"/>
      <c r="AC26" s="138">
        <f t="shared" si="52"/>
        <v>0</v>
      </c>
      <c r="AD26" s="318"/>
      <c r="AE26" s="318"/>
      <c r="AF26" s="318"/>
      <c r="AG26" s="138">
        <f t="shared" si="53"/>
        <v>0</v>
      </c>
      <c r="AH26" s="318"/>
      <c r="AI26" s="318"/>
      <c r="AJ26" s="318"/>
      <c r="AK26" s="138">
        <f t="shared" si="54"/>
        <v>0</v>
      </c>
      <c r="AL26" s="318"/>
      <c r="AM26" s="318"/>
      <c r="AN26" s="318"/>
      <c r="AO26" s="138">
        <f t="shared" si="55"/>
        <v>0</v>
      </c>
      <c r="AP26" s="366"/>
      <c r="AQ26" s="366"/>
      <c r="AR26" s="366"/>
      <c r="AS26" s="138">
        <f t="shared" si="56"/>
        <v>0</v>
      </c>
      <c r="AT26" s="428"/>
      <c r="AU26" s="428"/>
      <c r="AV26" s="428"/>
      <c r="AW26" s="138">
        <f t="shared" si="57"/>
        <v>0</v>
      </c>
      <c r="AX26" s="438"/>
      <c r="AY26" s="438"/>
      <c r="AZ26" s="438"/>
      <c r="BA26" s="138">
        <f t="shared" si="58"/>
        <v>0</v>
      </c>
      <c r="BB26" s="442"/>
      <c r="BC26" s="442"/>
      <c r="BD26" s="19"/>
      <c r="BE26" s="138">
        <f t="shared" si="59"/>
        <v>0</v>
      </c>
      <c r="BF26" s="354">
        <f t="shared" si="46"/>
        <v>0</v>
      </c>
      <c r="BG26" s="354">
        <f t="shared" si="47"/>
        <v>0</v>
      </c>
      <c r="BH26" s="19">
        <f t="shared" si="47"/>
        <v>0</v>
      </c>
      <c r="BI26" s="138">
        <f t="shared" si="60"/>
        <v>0</v>
      </c>
    </row>
    <row r="27" spans="1:61" ht="29.25" hidden="1" customHeight="1" x14ac:dyDescent="0.25">
      <c r="A27" s="556"/>
      <c r="B27" s="489"/>
      <c r="C27" s="549"/>
      <c r="D27" s="549"/>
      <c r="E27" s="558"/>
      <c r="F27" s="558"/>
      <c r="G27" s="500"/>
      <c r="H27" s="463"/>
      <c r="I27" s="22" t="s">
        <v>77</v>
      </c>
      <c r="J27" s="28"/>
      <c r="K27" s="28"/>
      <c r="L27" s="28"/>
      <c r="M27" s="138">
        <f t="shared" si="48"/>
        <v>0</v>
      </c>
      <c r="N27" s="11"/>
      <c r="O27" s="14"/>
      <c r="P27" s="12"/>
      <c r="Q27" s="138">
        <f t="shared" si="49"/>
        <v>0</v>
      </c>
      <c r="R27" s="53"/>
      <c r="S27" s="58"/>
      <c r="T27" s="54"/>
      <c r="U27" s="138">
        <f t="shared" si="50"/>
        <v>0</v>
      </c>
      <c r="V27" s="20"/>
      <c r="W27" s="20"/>
      <c r="X27" s="20"/>
      <c r="Y27" s="138">
        <f t="shared" si="51"/>
        <v>0</v>
      </c>
      <c r="Z27" s="20"/>
      <c r="AA27" s="20"/>
      <c r="AB27" s="20"/>
      <c r="AC27" s="138">
        <f t="shared" si="52"/>
        <v>0</v>
      </c>
      <c r="AD27" s="318"/>
      <c r="AE27" s="318"/>
      <c r="AF27" s="318"/>
      <c r="AG27" s="138">
        <f t="shared" si="53"/>
        <v>0</v>
      </c>
      <c r="AH27" s="318"/>
      <c r="AI27" s="318"/>
      <c r="AJ27" s="318"/>
      <c r="AK27" s="138">
        <f t="shared" si="54"/>
        <v>0</v>
      </c>
      <c r="AL27" s="318"/>
      <c r="AM27" s="318"/>
      <c r="AN27" s="318"/>
      <c r="AO27" s="138">
        <f t="shared" si="55"/>
        <v>0</v>
      </c>
      <c r="AP27" s="366"/>
      <c r="AQ27" s="366"/>
      <c r="AR27" s="366"/>
      <c r="AS27" s="138">
        <f t="shared" si="56"/>
        <v>0</v>
      </c>
      <c r="AT27" s="428"/>
      <c r="AU27" s="428"/>
      <c r="AV27" s="428"/>
      <c r="AW27" s="138">
        <f t="shared" si="57"/>
        <v>0</v>
      </c>
      <c r="AX27" s="438"/>
      <c r="AY27" s="438"/>
      <c r="AZ27" s="438"/>
      <c r="BA27" s="138">
        <f t="shared" si="58"/>
        <v>0</v>
      </c>
      <c r="BB27" s="442"/>
      <c r="BC27" s="442"/>
      <c r="BD27" s="19"/>
      <c r="BE27" s="138">
        <f t="shared" si="59"/>
        <v>0</v>
      </c>
      <c r="BF27" s="354">
        <f t="shared" si="46"/>
        <v>0</v>
      </c>
      <c r="BG27" s="354">
        <f t="shared" si="47"/>
        <v>0</v>
      </c>
      <c r="BH27" s="19">
        <f t="shared" si="47"/>
        <v>0</v>
      </c>
      <c r="BI27" s="138">
        <f t="shared" si="60"/>
        <v>0</v>
      </c>
    </row>
    <row r="28" spans="1:61" ht="29.25" hidden="1" customHeight="1" x14ac:dyDescent="0.25">
      <c r="A28" s="556"/>
      <c r="B28" s="489"/>
      <c r="C28" s="549"/>
      <c r="D28" s="549"/>
      <c r="E28" s="558"/>
      <c r="F28" s="558"/>
      <c r="G28" s="500"/>
      <c r="H28" s="463"/>
      <c r="I28" s="22" t="s">
        <v>78</v>
      </c>
      <c r="J28" s="28"/>
      <c r="K28" s="28"/>
      <c r="L28" s="28"/>
      <c r="M28" s="138">
        <f t="shared" si="48"/>
        <v>0</v>
      </c>
      <c r="N28" s="11"/>
      <c r="O28" s="14"/>
      <c r="P28" s="12"/>
      <c r="Q28" s="138">
        <f t="shared" si="49"/>
        <v>0</v>
      </c>
      <c r="R28" s="53"/>
      <c r="S28" s="58"/>
      <c r="T28" s="54"/>
      <c r="U28" s="138">
        <f t="shared" si="50"/>
        <v>0</v>
      </c>
      <c r="V28" s="20"/>
      <c r="W28" s="20"/>
      <c r="X28" s="20"/>
      <c r="Y28" s="138">
        <f t="shared" si="51"/>
        <v>0</v>
      </c>
      <c r="Z28" s="20"/>
      <c r="AA28" s="20"/>
      <c r="AB28" s="20"/>
      <c r="AC28" s="138">
        <f t="shared" si="52"/>
        <v>0</v>
      </c>
      <c r="AD28" s="318"/>
      <c r="AE28" s="318"/>
      <c r="AF28" s="318"/>
      <c r="AG28" s="138">
        <f t="shared" si="53"/>
        <v>0</v>
      </c>
      <c r="AH28" s="318"/>
      <c r="AI28" s="318"/>
      <c r="AJ28" s="318"/>
      <c r="AK28" s="138">
        <f t="shared" si="54"/>
        <v>0</v>
      </c>
      <c r="AL28" s="318"/>
      <c r="AM28" s="318"/>
      <c r="AN28" s="318"/>
      <c r="AO28" s="138">
        <f t="shared" si="55"/>
        <v>0</v>
      </c>
      <c r="AP28" s="366"/>
      <c r="AQ28" s="366"/>
      <c r="AR28" s="366"/>
      <c r="AS28" s="138">
        <f t="shared" si="56"/>
        <v>0</v>
      </c>
      <c r="AT28" s="428"/>
      <c r="AU28" s="428"/>
      <c r="AV28" s="428"/>
      <c r="AW28" s="138">
        <f t="shared" si="57"/>
        <v>0</v>
      </c>
      <c r="AX28" s="438"/>
      <c r="AY28" s="438"/>
      <c r="AZ28" s="438"/>
      <c r="BA28" s="138">
        <f t="shared" si="58"/>
        <v>0</v>
      </c>
      <c r="BB28" s="442"/>
      <c r="BC28" s="442"/>
      <c r="BD28" s="19"/>
      <c r="BE28" s="138">
        <f t="shared" si="59"/>
        <v>0</v>
      </c>
      <c r="BF28" s="354">
        <f t="shared" si="46"/>
        <v>0</v>
      </c>
      <c r="BG28" s="354">
        <f t="shared" si="47"/>
        <v>0</v>
      </c>
      <c r="BH28" s="19">
        <f t="shared" si="47"/>
        <v>0</v>
      </c>
      <c r="BI28" s="138">
        <f t="shared" si="60"/>
        <v>0</v>
      </c>
    </row>
    <row r="29" spans="1:61" ht="29.25" hidden="1" customHeight="1" x14ac:dyDescent="0.25">
      <c r="A29" s="556"/>
      <c r="B29" s="489"/>
      <c r="C29" s="549"/>
      <c r="D29" s="549"/>
      <c r="E29" s="558"/>
      <c r="F29" s="558"/>
      <c r="G29" s="500"/>
      <c r="H29" s="464"/>
      <c r="I29" s="23" t="s">
        <v>79</v>
      </c>
      <c r="J29" s="28">
        <f>SUM(J24:J28)</f>
        <v>0</v>
      </c>
      <c r="K29" s="28">
        <f t="shared" ref="K29:L29" si="61">SUM(K24:K28)</f>
        <v>0</v>
      </c>
      <c r="L29" s="28">
        <f t="shared" si="61"/>
        <v>0</v>
      </c>
      <c r="M29" s="138">
        <f>SUM(M24:M28)</f>
        <v>0</v>
      </c>
      <c r="N29" s="28">
        <f>SUM(N24:N28)</f>
        <v>0</v>
      </c>
      <c r="O29" s="28">
        <f t="shared" ref="O29:P29" si="62">SUM(O24:O28)</f>
        <v>0</v>
      </c>
      <c r="P29" s="28">
        <f t="shared" si="62"/>
        <v>0</v>
      </c>
      <c r="Q29" s="138">
        <f>SUM(Q24:Q28)</f>
        <v>0</v>
      </c>
      <c r="R29" s="59">
        <f>SUM(R24:R28)</f>
        <v>0</v>
      </c>
      <c r="S29" s="59">
        <f t="shared" ref="S29:T29" si="63">SUM(S24:S28)</f>
        <v>0</v>
      </c>
      <c r="T29" s="59">
        <f t="shared" si="63"/>
        <v>0</v>
      </c>
      <c r="U29" s="138">
        <f>SUM(U24:U28)</f>
        <v>0</v>
      </c>
      <c r="V29" s="28">
        <f>SUM(V24:V28)</f>
        <v>0</v>
      </c>
      <c r="W29" s="28">
        <f t="shared" ref="W29:X29" si="64">SUM(W24:W28)</f>
        <v>0</v>
      </c>
      <c r="X29" s="28">
        <f t="shared" si="64"/>
        <v>0</v>
      </c>
      <c r="Y29" s="138">
        <f>SUM(Y24:Y28)</f>
        <v>0</v>
      </c>
      <c r="Z29" s="28">
        <f>SUM(Z24:Z28)</f>
        <v>0</v>
      </c>
      <c r="AA29" s="28">
        <f t="shared" ref="AA29:AB29" si="65">SUM(AA24:AA28)</f>
        <v>0</v>
      </c>
      <c r="AB29" s="28">
        <f t="shared" si="65"/>
        <v>0</v>
      </c>
      <c r="AC29" s="138">
        <f>SUM(AC24:AC28)</f>
        <v>0</v>
      </c>
      <c r="AD29" s="28">
        <f>SUM(AD24:AD28)</f>
        <v>0</v>
      </c>
      <c r="AE29" s="28">
        <f t="shared" ref="AE29:AF29" si="66">SUM(AE24:AE28)</f>
        <v>0</v>
      </c>
      <c r="AF29" s="28">
        <f t="shared" si="66"/>
        <v>0</v>
      </c>
      <c r="AG29" s="138">
        <f>SUM(AG24:AG28)</f>
        <v>0</v>
      </c>
      <c r="AH29" s="28">
        <f>SUM(AH24:AH28)</f>
        <v>0</v>
      </c>
      <c r="AI29" s="28">
        <f t="shared" ref="AI29:AJ29" si="67">SUM(AI24:AI28)</f>
        <v>0</v>
      </c>
      <c r="AJ29" s="28">
        <f t="shared" si="67"/>
        <v>0</v>
      </c>
      <c r="AK29" s="138">
        <f>SUM(AK24:AK28)</f>
        <v>0</v>
      </c>
      <c r="AL29" s="28">
        <f>SUM(AL24:AL28)</f>
        <v>0</v>
      </c>
      <c r="AM29" s="28">
        <f t="shared" ref="AM29:AN29" si="68">SUM(AM24:AM28)</f>
        <v>0</v>
      </c>
      <c r="AN29" s="28">
        <f t="shared" si="68"/>
        <v>0</v>
      </c>
      <c r="AO29" s="138">
        <f>SUM(AO24:AO28)</f>
        <v>0</v>
      </c>
      <c r="AP29" s="28">
        <f>SUM(AP24:AP28)</f>
        <v>0</v>
      </c>
      <c r="AQ29" s="28">
        <f t="shared" ref="AQ29:AR29" si="69">SUM(AQ24:AQ28)</f>
        <v>0</v>
      </c>
      <c r="AR29" s="28">
        <f t="shared" si="69"/>
        <v>0</v>
      </c>
      <c r="AS29" s="138">
        <f>SUM(AS24:AS28)</f>
        <v>0</v>
      </c>
      <c r="AT29" s="28">
        <f>SUM(AT24:AT28)</f>
        <v>0</v>
      </c>
      <c r="AU29" s="28">
        <f t="shared" ref="AU29:AV29" si="70">SUM(AU24:AU28)</f>
        <v>0</v>
      </c>
      <c r="AV29" s="28">
        <f t="shared" si="70"/>
        <v>0</v>
      </c>
      <c r="AW29" s="138">
        <f>SUM(AW24:AW28)</f>
        <v>0</v>
      </c>
      <c r="AX29" s="28">
        <f>SUM(AX24:AX28)</f>
        <v>0</v>
      </c>
      <c r="AY29" s="28">
        <f t="shared" ref="AY29:AZ29" si="71">SUM(AY24:AY28)</f>
        <v>0</v>
      </c>
      <c r="AZ29" s="28">
        <f t="shared" si="71"/>
        <v>0</v>
      </c>
      <c r="BA29" s="138">
        <f>SUM(BA24:BA28)</f>
        <v>0</v>
      </c>
      <c r="BB29" s="28">
        <f>SUM(BB24:BB28)</f>
        <v>0</v>
      </c>
      <c r="BC29" s="28">
        <f t="shared" ref="BC29:BD29" si="72">SUM(BC24:BC28)</f>
        <v>0</v>
      </c>
      <c r="BD29" s="28">
        <f t="shared" si="72"/>
        <v>0</v>
      </c>
      <c r="BE29" s="138">
        <f>SUM(BE24:BE28)</f>
        <v>0</v>
      </c>
      <c r="BF29" s="28">
        <f t="shared" si="46"/>
        <v>0</v>
      </c>
      <c r="BG29" s="28">
        <f t="shared" si="47"/>
        <v>0</v>
      </c>
      <c r="BH29" s="28">
        <f t="shared" si="47"/>
        <v>0</v>
      </c>
      <c r="BI29" s="138">
        <f>SUM(BI24:BI28)</f>
        <v>0</v>
      </c>
    </row>
    <row r="30" spans="1:61" ht="29.25" hidden="1" customHeight="1" x14ac:dyDescent="0.25">
      <c r="A30" s="556"/>
      <c r="B30" s="489"/>
      <c r="C30" s="549"/>
      <c r="D30" s="549"/>
      <c r="E30" s="558"/>
      <c r="F30" s="558"/>
      <c r="G30" s="500"/>
      <c r="H30" s="465" t="s">
        <v>85</v>
      </c>
      <c r="I30" s="22" t="s">
        <v>80</v>
      </c>
      <c r="J30" s="29"/>
      <c r="K30" s="29"/>
      <c r="L30" s="29"/>
      <c r="M30" s="138">
        <f>SUM(J30:L30)</f>
        <v>0</v>
      </c>
      <c r="N30" s="11"/>
      <c r="O30" s="14"/>
      <c r="P30" s="12"/>
      <c r="Q30" s="138">
        <f>SUM(N30:P30)</f>
        <v>0</v>
      </c>
      <c r="R30" s="53"/>
      <c r="S30" s="58"/>
      <c r="T30" s="54"/>
      <c r="U30" s="138">
        <f>SUM(R30:T30)</f>
        <v>0</v>
      </c>
      <c r="V30" s="20"/>
      <c r="W30" s="20"/>
      <c r="X30" s="20"/>
      <c r="Y30" s="138">
        <f>SUM(V30:X30)</f>
        <v>0</v>
      </c>
      <c r="Z30" s="20"/>
      <c r="AA30" s="20"/>
      <c r="AB30" s="20"/>
      <c r="AC30" s="138">
        <f>SUM(Z30:AB30)</f>
        <v>0</v>
      </c>
      <c r="AD30" s="318"/>
      <c r="AE30" s="318"/>
      <c r="AF30" s="318"/>
      <c r="AG30" s="138">
        <f>SUM(AD30:AF30)</f>
        <v>0</v>
      </c>
      <c r="AH30" s="318"/>
      <c r="AI30" s="318"/>
      <c r="AJ30" s="318"/>
      <c r="AK30" s="138">
        <f>SUM(AH30:AJ30)</f>
        <v>0</v>
      </c>
      <c r="AL30" s="318"/>
      <c r="AM30" s="318"/>
      <c r="AN30" s="318"/>
      <c r="AO30" s="138">
        <f>SUM(AL30:AN30)</f>
        <v>0</v>
      </c>
      <c r="AP30" s="366"/>
      <c r="AQ30" s="366"/>
      <c r="AR30" s="366"/>
      <c r="AS30" s="138">
        <f>SUM(AP30:AR30)</f>
        <v>0</v>
      </c>
      <c r="AT30" s="428"/>
      <c r="AU30" s="428"/>
      <c r="AV30" s="428"/>
      <c r="AW30" s="138">
        <f>SUM(AT30:AV30)</f>
        <v>0</v>
      </c>
      <c r="AX30" s="438"/>
      <c r="AY30" s="438"/>
      <c r="AZ30" s="438"/>
      <c r="BA30" s="138">
        <f>SUM(AX30:AZ30)</f>
        <v>0</v>
      </c>
      <c r="BB30" s="442"/>
      <c r="BC30" s="442"/>
      <c r="BD30" s="19"/>
      <c r="BE30" s="138">
        <f>SUM(BB30:BD30)</f>
        <v>0</v>
      </c>
      <c r="BF30" s="353">
        <f t="shared" si="46"/>
        <v>0</v>
      </c>
      <c r="BG30" s="353">
        <f t="shared" si="46"/>
        <v>0</v>
      </c>
      <c r="BH30" s="47">
        <f t="shared" si="46"/>
        <v>0</v>
      </c>
      <c r="BI30" s="301">
        <f t="shared" si="60"/>
        <v>0</v>
      </c>
    </row>
    <row r="31" spans="1:61" ht="29.25" hidden="1" customHeight="1" x14ac:dyDescent="0.25">
      <c r="A31" s="556"/>
      <c r="B31" s="489"/>
      <c r="C31" s="549"/>
      <c r="D31" s="549"/>
      <c r="E31" s="558"/>
      <c r="F31" s="558"/>
      <c r="G31" s="500"/>
      <c r="H31" s="464"/>
      <c r="I31" s="22" t="s">
        <v>81</v>
      </c>
      <c r="J31" s="29"/>
      <c r="K31" s="29"/>
      <c r="L31" s="29"/>
      <c r="M31" s="138">
        <f>SUM(J31:L31)</f>
        <v>0</v>
      </c>
      <c r="N31" s="11"/>
      <c r="O31" s="14"/>
      <c r="P31" s="12"/>
      <c r="Q31" s="138">
        <f t="shared" ref="Q31:Q33" si="73">SUM(N31:P31)</f>
        <v>0</v>
      </c>
      <c r="R31" s="53"/>
      <c r="S31" s="58"/>
      <c r="T31" s="54"/>
      <c r="U31" s="138">
        <f t="shared" ref="U31:U33" si="74">SUM(R31:T31)</f>
        <v>0</v>
      </c>
      <c r="V31" s="20"/>
      <c r="W31" s="20"/>
      <c r="X31" s="20"/>
      <c r="Y31" s="138">
        <f t="shared" ref="Y31:Y33" si="75">SUM(V31:X31)</f>
        <v>0</v>
      </c>
      <c r="Z31" s="20"/>
      <c r="AA31" s="20"/>
      <c r="AB31" s="20"/>
      <c r="AC31" s="138">
        <f t="shared" ref="AC31:AC33" si="76">SUM(Z31:AB31)</f>
        <v>0</v>
      </c>
      <c r="AD31" s="318"/>
      <c r="AE31" s="318"/>
      <c r="AF31" s="318"/>
      <c r="AG31" s="138">
        <f t="shared" ref="AG31:AG33" si="77">SUM(AD31:AF31)</f>
        <v>0</v>
      </c>
      <c r="AH31" s="318"/>
      <c r="AI31" s="318"/>
      <c r="AJ31" s="318"/>
      <c r="AK31" s="138">
        <f t="shared" ref="AK31:AK33" si="78">SUM(AH31:AJ31)</f>
        <v>0</v>
      </c>
      <c r="AL31" s="318"/>
      <c r="AM31" s="318"/>
      <c r="AN31" s="318"/>
      <c r="AO31" s="138">
        <f t="shared" ref="AO31:AO33" si="79">SUM(AL31:AN31)</f>
        <v>0</v>
      </c>
      <c r="AP31" s="366"/>
      <c r="AQ31" s="366"/>
      <c r="AR31" s="366"/>
      <c r="AS31" s="138">
        <f t="shared" ref="AS31:AS33" si="80">SUM(AP31:AR31)</f>
        <v>0</v>
      </c>
      <c r="AT31" s="428"/>
      <c r="AU31" s="428"/>
      <c r="AV31" s="428"/>
      <c r="AW31" s="138">
        <f t="shared" ref="AW31:AW33" si="81">SUM(AT31:AV31)</f>
        <v>0</v>
      </c>
      <c r="AX31" s="438"/>
      <c r="AY31" s="438"/>
      <c r="AZ31" s="438"/>
      <c r="BA31" s="138">
        <f t="shared" ref="BA31:BA33" si="82">SUM(AX31:AZ31)</f>
        <v>0</v>
      </c>
      <c r="BB31" s="442"/>
      <c r="BC31" s="442"/>
      <c r="BD31" s="19"/>
      <c r="BE31" s="138">
        <f t="shared" ref="BE31:BE33" si="83">SUM(BB31:BD31)</f>
        <v>0</v>
      </c>
      <c r="BF31" s="354">
        <f t="shared" si="46"/>
        <v>0</v>
      </c>
      <c r="BG31" s="354">
        <f t="shared" si="46"/>
        <v>0</v>
      </c>
      <c r="BH31" s="19">
        <f t="shared" si="46"/>
        <v>0</v>
      </c>
      <c r="BI31" s="138">
        <f t="shared" si="60"/>
        <v>0</v>
      </c>
    </row>
    <row r="32" spans="1:61" ht="29.25" hidden="1" customHeight="1" x14ac:dyDescent="0.25">
      <c r="A32" s="556"/>
      <c r="B32" s="489"/>
      <c r="C32" s="549"/>
      <c r="D32" s="549"/>
      <c r="E32" s="558"/>
      <c r="F32" s="558"/>
      <c r="G32" s="500"/>
      <c r="H32" s="465" t="s">
        <v>86</v>
      </c>
      <c r="I32" s="22" t="s">
        <v>82</v>
      </c>
      <c r="J32" s="29"/>
      <c r="K32" s="29"/>
      <c r="L32" s="29"/>
      <c r="M32" s="138">
        <f t="shared" ref="M32:M33" si="84">SUM(J32:L32)</f>
        <v>0</v>
      </c>
      <c r="N32" s="11"/>
      <c r="O32" s="14"/>
      <c r="P32" s="12"/>
      <c r="Q32" s="138">
        <f t="shared" si="73"/>
        <v>0</v>
      </c>
      <c r="R32" s="53"/>
      <c r="S32" s="58"/>
      <c r="T32" s="54"/>
      <c r="U32" s="138">
        <f t="shared" si="74"/>
        <v>0</v>
      </c>
      <c r="V32" s="20"/>
      <c r="W32" s="20"/>
      <c r="X32" s="20"/>
      <c r="Y32" s="138">
        <f t="shared" si="75"/>
        <v>0</v>
      </c>
      <c r="Z32" s="20"/>
      <c r="AA32" s="20"/>
      <c r="AB32" s="20"/>
      <c r="AC32" s="138">
        <f t="shared" si="76"/>
        <v>0</v>
      </c>
      <c r="AD32" s="318"/>
      <c r="AE32" s="318"/>
      <c r="AF32" s="318"/>
      <c r="AG32" s="138">
        <f t="shared" si="77"/>
        <v>0</v>
      </c>
      <c r="AH32" s="318"/>
      <c r="AI32" s="318"/>
      <c r="AJ32" s="318"/>
      <c r="AK32" s="138">
        <f t="shared" si="78"/>
        <v>0</v>
      </c>
      <c r="AL32" s="318"/>
      <c r="AM32" s="318"/>
      <c r="AN32" s="318"/>
      <c r="AO32" s="138">
        <f t="shared" si="79"/>
        <v>0</v>
      </c>
      <c r="AP32" s="366"/>
      <c r="AQ32" s="366"/>
      <c r="AR32" s="366"/>
      <c r="AS32" s="138">
        <f t="shared" si="80"/>
        <v>0</v>
      </c>
      <c r="AT32" s="428"/>
      <c r="AU32" s="428"/>
      <c r="AV32" s="428"/>
      <c r="AW32" s="138">
        <f t="shared" si="81"/>
        <v>0</v>
      </c>
      <c r="AX32" s="438"/>
      <c r="AY32" s="438"/>
      <c r="AZ32" s="438"/>
      <c r="BA32" s="138">
        <f t="shared" si="82"/>
        <v>0</v>
      </c>
      <c r="BB32" s="442"/>
      <c r="BC32" s="442"/>
      <c r="BD32" s="19"/>
      <c r="BE32" s="138">
        <f t="shared" si="83"/>
        <v>0</v>
      </c>
      <c r="BF32" s="354">
        <f t="shared" si="46"/>
        <v>0</v>
      </c>
      <c r="BG32" s="354">
        <f t="shared" si="46"/>
        <v>0</v>
      </c>
      <c r="BH32" s="19">
        <f t="shared" si="46"/>
        <v>0</v>
      </c>
      <c r="BI32" s="138">
        <f t="shared" si="60"/>
        <v>0</v>
      </c>
    </row>
    <row r="33" spans="1:61" ht="29.25" hidden="1" customHeight="1" thickBot="1" x14ac:dyDescent="0.3">
      <c r="A33" s="556"/>
      <c r="B33" s="489"/>
      <c r="C33" s="549"/>
      <c r="D33" s="549"/>
      <c r="E33" s="558"/>
      <c r="F33" s="558"/>
      <c r="G33" s="500"/>
      <c r="H33" s="464"/>
      <c r="I33" s="24" t="s">
        <v>83</v>
      </c>
      <c r="J33" s="29"/>
      <c r="K33" s="29"/>
      <c r="L33" s="29"/>
      <c r="M33" s="138">
        <f t="shared" si="84"/>
        <v>0</v>
      </c>
      <c r="N33" s="11"/>
      <c r="O33" s="14"/>
      <c r="P33" s="12"/>
      <c r="Q33" s="138">
        <f t="shared" si="73"/>
        <v>0</v>
      </c>
      <c r="R33" s="53"/>
      <c r="S33" s="58"/>
      <c r="T33" s="54"/>
      <c r="U33" s="138">
        <f t="shared" si="74"/>
        <v>0</v>
      </c>
      <c r="V33" s="20"/>
      <c r="W33" s="20"/>
      <c r="X33" s="20"/>
      <c r="Y33" s="138">
        <f t="shared" si="75"/>
        <v>0</v>
      </c>
      <c r="Z33" s="20"/>
      <c r="AA33" s="20"/>
      <c r="AB33" s="20"/>
      <c r="AC33" s="138">
        <f t="shared" si="76"/>
        <v>0</v>
      </c>
      <c r="AD33" s="318"/>
      <c r="AE33" s="318"/>
      <c r="AF33" s="318"/>
      <c r="AG33" s="138">
        <f t="shared" si="77"/>
        <v>0</v>
      </c>
      <c r="AH33" s="318"/>
      <c r="AI33" s="318"/>
      <c r="AJ33" s="318"/>
      <c r="AK33" s="138">
        <f t="shared" si="78"/>
        <v>0</v>
      </c>
      <c r="AL33" s="318"/>
      <c r="AM33" s="318"/>
      <c r="AN33" s="318"/>
      <c r="AO33" s="138">
        <f t="shared" si="79"/>
        <v>0</v>
      </c>
      <c r="AP33" s="366"/>
      <c r="AQ33" s="366"/>
      <c r="AR33" s="366"/>
      <c r="AS33" s="138">
        <f t="shared" si="80"/>
        <v>0</v>
      </c>
      <c r="AT33" s="428"/>
      <c r="AU33" s="428"/>
      <c r="AV33" s="428"/>
      <c r="AW33" s="138">
        <f t="shared" si="81"/>
        <v>0</v>
      </c>
      <c r="AX33" s="438"/>
      <c r="AY33" s="438"/>
      <c r="AZ33" s="438"/>
      <c r="BA33" s="138">
        <f t="shared" si="82"/>
        <v>0</v>
      </c>
      <c r="BB33" s="442"/>
      <c r="BC33" s="442"/>
      <c r="BD33" s="19"/>
      <c r="BE33" s="138">
        <f t="shared" si="83"/>
        <v>0</v>
      </c>
      <c r="BF33" s="354">
        <f t="shared" si="46"/>
        <v>0</v>
      </c>
      <c r="BG33" s="354">
        <f t="shared" si="46"/>
        <v>0</v>
      </c>
      <c r="BH33" s="19">
        <f t="shared" si="46"/>
        <v>0</v>
      </c>
      <c r="BI33" s="138">
        <f t="shared" si="60"/>
        <v>0</v>
      </c>
    </row>
    <row r="34" spans="1:61" ht="29.25" hidden="1" customHeight="1" x14ac:dyDescent="0.25">
      <c r="A34" s="556"/>
      <c r="B34" s="489"/>
      <c r="C34" s="549"/>
      <c r="D34" s="549"/>
      <c r="E34" s="558" t="s">
        <v>138</v>
      </c>
      <c r="F34" s="558" t="s">
        <v>104</v>
      </c>
      <c r="G34" s="500" t="s">
        <v>133</v>
      </c>
      <c r="H34" s="462" t="s">
        <v>84</v>
      </c>
      <c r="I34" s="21" t="s">
        <v>74</v>
      </c>
      <c r="J34" s="28"/>
      <c r="K34" s="28"/>
      <c r="L34" s="28"/>
      <c r="M34" s="138">
        <f>SUM(J34:L34)</f>
        <v>0</v>
      </c>
      <c r="N34" s="11"/>
      <c r="O34" s="14"/>
      <c r="P34" s="12"/>
      <c r="Q34" s="138">
        <f>SUM(N34:P34)</f>
        <v>0</v>
      </c>
      <c r="R34" s="53"/>
      <c r="S34" s="58"/>
      <c r="T34" s="59"/>
      <c r="U34" s="138">
        <f>SUM(R34:T34)</f>
        <v>0</v>
      </c>
      <c r="V34" s="30"/>
      <c r="W34" s="30"/>
      <c r="X34" s="30"/>
      <c r="Y34" s="138">
        <f>SUM(V34:X34)</f>
        <v>0</v>
      </c>
      <c r="Z34" s="30"/>
      <c r="AA34" s="30"/>
      <c r="AB34" s="30"/>
      <c r="AC34" s="138">
        <f>SUM(Z34:AB34)</f>
        <v>0</v>
      </c>
      <c r="AD34" s="317"/>
      <c r="AE34" s="317"/>
      <c r="AF34" s="317"/>
      <c r="AG34" s="138">
        <f>SUM(AD34:AF34)</f>
        <v>0</v>
      </c>
      <c r="AH34" s="317"/>
      <c r="AI34" s="317"/>
      <c r="AJ34" s="317"/>
      <c r="AK34" s="138">
        <f>SUM(AH34:AJ34)</f>
        <v>0</v>
      </c>
      <c r="AL34" s="317"/>
      <c r="AM34" s="317"/>
      <c r="AN34" s="317"/>
      <c r="AO34" s="138">
        <f>SUM(AL34:AN34)</f>
        <v>0</v>
      </c>
      <c r="AP34" s="365"/>
      <c r="AQ34" s="365"/>
      <c r="AR34" s="365"/>
      <c r="AS34" s="138">
        <f>SUM(AP34:AR34)</f>
        <v>0</v>
      </c>
      <c r="AT34" s="427"/>
      <c r="AU34" s="427"/>
      <c r="AV34" s="427"/>
      <c r="AW34" s="138">
        <f>SUM(AT34:AV34)</f>
        <v>0</v>
      </c>
      <c r="AX34" s="437"/>
      <c r="AY34" s="437"/>
      <c r="AZ34" s="437"/>
      <c r="BA34" s="138">
        <f>SUM(AX34:AZ34)</f>
        <v>0</v>
      </c>
      <c r="BB34" s="441"/>
      <c r="BC34" s="441"/>
      <c r="BD34" s="7"/>
      <c r="BE34" s="138">
        <f>SUM(BB34:BD34)</f>
        <v>0</v>
      </c>
      <c r="BF34" s="354">
        <f t="shared" ref="BF34:BF53" si="85">SUM(J34,N34,R34,V34,Z34,AD34,AH34,AL34,AP34,AT34,AX34,BB34)</f>
        <v>0</v>
      </c>
      <c r="BG34" s="354">
        <f t="shared" ref="BG34:BG53" si="86">SUM(K34,O34,S34,W34,AA34,AE34,AI34,AM34,AQ34,AU34,AY34,BC34)</f>
        <v>0</v>
      </c>
      <c r="BH34" s="19">
        <f t="shared" ref="BH34:BH53" si="87">SUM(L34,P34,T34,X34,AB34,AF34,AJ34,AN34,AR34,AV34,AZ34,BD34)</f>
        <v>0</v>
      </c>
      <c r="BI34" s="138">
        <f t="shared" si="60"/>
        <v>0</v>
      </c>
    </row>
    <row r="35" spans="1:61" ht="29.25" hidden="1" customHeight="1" x14ac:dyDescent="0.25">
      <c r="A35" s="556"/>
      <c r="B35" s="489"/>
      <c r="C35" s="549"/>
      <c r="D35" s="549"/>
      <c r="E35" s="558"/>
      <c r="F35" s="558"/>
      <c r="G35" s="500"/>
      <c r="H35" s="463"/>
      <c r="I35" s="22" t="s">
        <v>75</v>
      </c>
      <c r="J35" s="28"/>
      <c r="K35" s="28"/>
      <c r="L35" s="28"/>
      <c r="M35" s="138">
        <f t="shared" ref="M35:M38" si="88">SUM(J35:L35)</f>
        <v>0</v>
      </c>
      <c r="N35" s="11"/>
      <c r="O35" s="14"/>
      <c r="P35" s="12"/>
      <c r="Q35" s="138">
        <f t="shared" ref="Q35:Q38" si="89">SUM(N35:P35)</f>
        <v>0</v>
      </c>
      <c r="R35" s="53"/>
      <c r="S35" s="58"/>
      <c r="T35" s="54"/>
      <c r="U35" s="138">
        <f t="shared" ref="U35:U38" si="90">SUM(R35:T35)</f>
        <v>0</v>
      </c>
      <c r="V35" s="20"/>
      <c r="W35" s="20"/>
      <c r="X35" s="20"/>
      <c r="Y35" s="138">
        <f t="shared" ref="Y35:Y38" si="91">SUM(V35:X35)</f>
        <v>0</v>
      </c>
      <c r="Z35" s="20"/>
      <c r="AA35" s="20"/>
      <c r="AB35" s="20"/>
      <c r="AC35" s="138">
        <f t="shared" ref="AC35:AC38" si="92">SUM(Z35:AB35)</f>
        <v>0</v>
      </c>
      <c r="AD35" s="318"/>
      <c r="AE35" s="318"/>
      <c r="AF35" s="318"/>
      <c r="AG35" s="138">
        <f t="shared" ref="AG35:AG38" si="93">SUM(AD35:AF35)</f>
        <v>0</v>
      </c>
      <c r="AH35" s="318"/>
      <c r="AI35" s="318"/>
      <c r="AJ35" s="318"/>
      <c r="AK35" s="138">
        <f t="shared" ref="AK35:AK38" si="94">SUM(AH35:AJ35)</f>
        <v>0</v>
      </c>
      <c r="AL35" s="318"/>
      <c r="AM35" s="318"/>
      <c r="AN35" s="318"/>
      <c r="AO35" s="138">
        <f t="shared" ref="AO35:AO38" si="95">SUM(AL35:AN35)</f>
        <v>0</v>
      </c>
      <c r="AP35" s="366"/>
      <c r="AQ35" s="366"/>
      <c r="AR35" s="366"/>
      <c r="AS35" s="138">
        <f t="shared" ref="AS35:AS38" si="96">SUM(AP35:AR35)</f>
        <v>0</v>
      </c>
      <c r="AT35" s="428"/>
      <c r="AU35" s="428"/>
      <c r="AV35" s="428"/>
      <c r="AW35" s="138">
        <f t="shared" ref="AW35:AW38" si="97">SUM(AT35:AV35)</f>
        <v>0</v>
      </c>
      <c r="AX35" s="438"/>
      <c r="AY35" s="438"/>
      <c r="AZ35" s="438"/>
      <c r="BA35" s="138">
        <f t="shared" ref="BA35:BA38" si="98">SUM(AX35:AZ35)</f>
        <v>0</v>
      </c>
      <c r="BB35" s="442"/>
      <c r="BC35" s="442"/>
      <c r="BD35" s="19"/>
      <c r="BE35" s="138">
        <f t="shared" ref="BE35:BE38" si="99">SUM(BB35:BD35)</f>
        <v>0</v>
      </c>
      <c r="BF35" s="28">
        <f t="shared" si="85"/>
        <v>0</v>
      </c>
      <c r="BG35" s="28">
        <f t="shared" si="86"/>
        <v>0</v>
      </c>
      <c r="BH35" s="28">
        <f t="shared" si="87"/>
        <v>0</v>
      </c>
      <c r="BI35" s="138">
        <f t="shared" ref="BI35:BI38" si="100">SUM(BF35:BH35)</f>
        <v>0</v>
      </c>
    </row>
    <row r="36" spans="1:61" ht="29.25" hidden="1" customHeight="1" x14ac:dyDescent="0.25">
      <c r="A36" s="556"/>
      <c r="B36" s="489"/>
      <c r="C36" s="549"/>
      <c r="D36" s="549"/>
      <c r="E36" s="558"/>
      <c r="F36" s="558"/>
      <c r="G36" s="500"/>
      <c r="H36" s="463"/>
      <c r="I36" s="22" t="s">
        <v>76</v>
      </c>
      <c r="J36" s="28"/>
      <c r="K36" s="28"/>
      <c r="L36" s="28"/>
      <c r="M36" s="138">
        <f t="shared" si="88"/>
        <v>0</v>
      </c>
      <c r="N36" s="11"/>
      <c r="O36" s="14"/>
      <c r="P36" s="12"/>
      <c r="Q36" s="138">
        <f t="shared" si="89"/>
        <v>0</v>
      </c>
      <c r="R36" s="53"/>
      <c r="S36" s="58"/>
      <c r="T36" s="54"/>
      <c r="U36" s="138">
        <f t="shared" si="90"/>
        <v>0</v>
      </c>
      <c r="V36" s="20"/>
      <c r="W36" s="20"/>
      <c r="X36" s="20"/>
      <c r="Y36" s="138">
        <f t="shared" si="91"/>
        <v>0</v>
      </c>
      <c r="Z36" s="20"/>
      <c r="AA36" s="20"/>
      <c r="AB36" s="20"/>
      <c r="AC36" s="138">
        <f t="shared" si="92"/>
        <v>0</v>
      </c>
      <c r="AD36" s="318"/>
      <c r="AE36" s="318"/>
      <c r="AF36" s="318"/>
      <c r="AG36" s="138">
        <f t="shared" si="93"/>
        <v>0</v>
      </c>
      <c r="AH36" s="318"/>
      <c r="AI36" s="318"/>
      <c r="AJ36" s="318"/>
      <c r="AK36" s="138">
        <f t="shared" si="94"/>
        <v>0</v>
      </c>
      <c r="AL36" s="318"/>
      <c r="AM36" s="318"/>
      <c r="AN36" s="318"/>
      <c r="AO36" s="138">
        <f t="shared" si="95"/>
        <v>0</v>
      </c>
      <c r="AP36" s="366"/>
      <c r="AQ36" s="366"/>
      <c r="AR36" s="366"/>
      <c r="AS36" s="138">
        <f t="shared" si="96"/>
        <v>0</v>
      </c>
      <c r="AT36" s="428"/>
      <c r="AU36" s="428"/>
      <c r="AV36" s="428"/>
      <c r="AW36" s="138">
        <f t="shared" si="97"/>
        <v>0</v>
      </c>
      <c r="AX36" s="438"/>
      <c r="AY36" s="438"/>
      <c r="AZ36" s="438"/>
      <c r="BA36" s="138">
        <f t="shared" si="98"/>
        <v>0</v>
      </c>
      <c r="BB36" s="442"/>
      <c r="BC36" s="442"/>
      <c r="BD36" s="19"/>
      <c r="BE36" s="138">
        <f t="shared" si="99"/>
        <v>0</v>
      </c>
      <c r="BF36" s="353">
        <f t="shared" si="85"/>
        <v>0</v>
      </c>
      <c r="BG36" s="353">
        <f t="shared" si="86"/>
        <v>0</v>
      </c>
      <c r="BH36" s="47">
        <f t="shared" si="87"/>
        <v>0</v>
      </c>
      <c r="BI36" s="301">
        <f t="shared" si="100"/>
        <v>0</v>
      </c>
    </row>
    <row r="37" spans="1:61" ht="29.25" hidden="1" customHeight="1" x14ac:dyDescent="0.25">
      <c r="A37" s="556"/>
      <c r="B37" s="489"/>
      <c r="C37" s="549"/>
      <c r="D37" s="549"/>
      <c r="E37" s="558"/>
      <c r="F37" s="558"/>
      <c r="G37" s="500"/>
      <c r="H37" s="463"/>
      <c r="I37" s="22" t="s">
        <v>77</v>
      </c>
      <c r="J37" s="28"/>
      <c r="K37" s="28"/>
      <c r="L37" s="28"/>
      <c r="M37" s="138">
        <f t="shared" si="88"/>
        <v>0</v>
      </c>
      <c r="N37" s="11"/>
      <c r="O37" s="14"/>
      <c r="P37" s="12"/>
      <c r="Q37" s="138">
        <f t="shared" si="89"/>
        <v>0</v>
      </c>
      <c r="R37" s="53"/>
      <c r="S37" s="58"/>
      <c r="T37" s="54"/>
      <c r="U37" s="138">
        <f t="shared" si="90"/>
        <v>0</v>
      </c>
      <c r="V37" s="20"/>
      <c r="W37" s="20"/>
      <c r="X37" s="20"/>
      <c r="Y37" s="138">
        <f t="shared" si="91"/>
        <v>0</v>
      </c>
      <c r="Z37" s="20"/>
      <c r="AA37" s="20"/>
      <c r="AB37" s="20"/>
      <c r="AC37" s="138">
        <f t="shared" si="92"/>
        <v>0</v>
      </c>
      <c r="AD37" s="318"/>
      <c r="AE37" s="318"/>
      <c r="AF37" s="318"/>
      <c r="AG37" s="138">
        <f t="shared" si="93"/>
        <v>0</v>
      </c>
      <c r="AH37" s="318"/>
      <c r="AI37" s="318"/>
      <c r="AJ37" s="318"/>
      <c r="AK37" s="138">
        <f t="shared" si="94"/>
        <v>0</v>
      </c>
      <c r="AL37" s="318"/>
      <c r="AM37" s="318"/>
      <c r="AN37" s="318"/>
      <c r="AO37" s="138">
        <f t="shared" si="95"/>
        <v>0</v>
      </c>
      <c r="AP37" s="366"/>
      <c r="AQ37" s="366"/>
      <c r="AR37" s="366"/>
      <c r="AS37" s="138">
        <f t="shared" si="96"/>
        <v>0</v>
      </c>
      <c r="AT37" s="428"/>
      <c r="AU37" s="428"/>
      <c r="AV37" s="428"/>
      <c r="AW37" s="138">
        <f t="shared" si="97"/>
        <v>0</v>
      </c>
      <c r="AX37" s="438"/>
      <c r="AY37" s="438"/>
      <c r="AZ37" s="438"/>
      <c r="BA37" s="138">
        <f t="shared" si="98"/>
        <v>0</v>
      </c>
      <c r="BB37" s="442"/>
      <c r="BC37" s="442"/>
      <c r="BD37" s="19"/>
      <c r="BE37" s="138">
        <f t="shared" si="99"/>
        <v>0</v>
      </c>
      <c r="BF37" s="354">
        <f t="shared" si="85"/>
        <v>0</v>
      </c>
      <c r="BG37" s="354">
        <f t="shared" si="86"/>
        <v>0</v>
      </c>
      <c r="BH37" s="19">
        <f t="shared" si="87"/>
        <v>0</v>
      </c>
      <c r="BI37" s="138">
        <f t="shared" si="100"/>
        <v>0</v>
      </c>
    </row>
    <row r="38" spans="1:61" ht="29.25" hidden="1" customHeight="1" x14ac:dyDescent="0.25">
      <c r="A38" s="556"/>
      <c r="B38" s="489"/>
      <c r="C38" s="549"/>
      <c r="D38" s="549"/>
      <c r="E38" s="558"/>
      <c r="F38" s="558"/>
      <c r="G38" s="500"/>
      <c r="H38" s="463"/>
      <c r="I38" s="22" t="s">
        <v>78</v>
      </c>
      <c r="J38" s="28"/>
      <c r="K38" s="28"/>
      <c r="L38" s="28"/>
      <c r="M38" s="138">
        <f t="shared" si="88"/>
        <v>0</v>
      </c>
      <c r="N38" s="11"/>
      <c r="O38" s="14"/>
      <c r="P38" s="12"/>
      <c r="Q38" s="138">
        <f t="shared" si="89"/>
        <v>0</v>
      </c>
      <c r="R38" s="53"/>
      <c r="S38" s="58"/>
      <c r="T38" s="54"/>
      <c r="U38" s="138">
        <f t="shared" si="90"/>
        <v>0</v>
      </c>
      <c r="V38" s="20"/>
      <c r="W38" s="20"/>
      <c r="X38" s="20"/>
      <c r="Y38" s="138">
        <f t="shared" si="91"/>
        <v>0</v>
      </c>
      <c r="Z38" s="20"/>
      <c r="AA38" s="20"/>
      <c r="AB38" s="20"/>
      <c r="AC38" s="138">
        <f t="shared" si="92"/>
        <v>0</v>
      </c>
      <c r="AD38" s="318"/>
      <c r="AE38" s="318"/>
      <c r="AF38" s="318"/>
      <c r="AG38" s="138">
        <f t="shared" si="93"/>
        <v>0</v>
      </c>
      <c r="AH38" s="318"/>
      <c r="AI38" s="318"/>
      <c r="AJ38" s="318"/>
      <c r="AK38" s="138">
        <f t="shared" si="94"/>
        <v>0</v>
      </c>
      <c r="AL38" s="318"/>
      <c r="AM38" s="318"/>
      <c r="AN38" s="318"/>
      <c r="AO38" s="138">
        <f t="shared" si="95"/>
        <v>0</v>
      </c>
      <c r="AP38" s="366"/>
      <c r="AQ38" s="366"/>
      <c r="AR38" s="366"/>
      <c r="AS38" s="138">
        <f t="shared" si="96"/>
        <v>0</v>
      </c>
      <c r="AT38" s="428"/>
      <c r="AU38" s="428"/>
      <c r="AV38" s="428"/>
      <c r="AW38" s="138">
        <f t="shared" si="97"/>
        <v>0</v>
      </c>
      <c r="AX38" s="438"/>
      <c r="AY38" s="438"/>
      <c r="AZ38" s="438"/>
      <c r="BA38" s="138">
        <f t="shared" si="98"/>
        <v>0</v>
      </c>
      <c r="BB38" s="442"/>
      <c r="BC38" s="442"/>
      <c r="BD38" s="19"/>
      <c r="BE38" s="138">
        <f t="shared" si="99"/>
        <v>0</v>
      </c>
      <c r="BF38" s="354">
        <f t="shared" si="85"/>
        <v>0</v>
      </c>
      <c r="BG38" s="354">
        <f t="shared" si="86"/>
        <v>0</v>
      </c>
      <c r="BH38" s="19">
        <f t="shared" si="87"/>
        <v>0</v>
      </c>
      <c r="BI38" s="138">
        <f t="shared" si="100"/>
        <v>0</v>
      </c>
    </row>
    <row r="39" spans="1:61" ht="29.25" hidden="1" customHeight="1" x14ac:dyDescent="0.25">
      <c r="A39" s="556"/>
      <c r="B39" s="489"/>
      <c r="C39" s="549"/>
      <c r="D39" s="549"/>
      <c r="E39" s="558"/>
      <c r="F39" s="558"/>
      <c r="G39" s="500"/>
      <c r="H39" s="464"/>
      <c r="I39" s="23" t="s">
        <v>79</v>
      </c>
      <c r="J39" s="28">
        <f>SUM(J34:J38)</f>
        <v>0</v>
      </c>
      <c r="K39" s="28">
        <f t="shared" ref="K39:L39" si="101">SUM(K34:K38)</f>
        <v>0</v>
      </c>
      <c r="L39" s="28">
        <f t="shared" si="101"/>
        <v>0</v>
      </c>
      <c r="M39" s="138">
        <f>SUM(M34:M38)</f>
        <v>0</v>
      </c>
      <c r="N39" s="28">
        <f>SUM(N34:N38)</f>
        <v>0</v>
      </c>
      <c r="O39" s="28">
        <f t="shared" ref="O39:P39" si="102">SUM(O34:O38)</f>
        <v>0</v>
      </c>
      <c r="P39" s="28">
        <f t="shared" si="102"/>
        <v>0</v>
      </c>
      <c r="Q39" s="138">
        <f>SUM(Q34:Q38)</f>
        <v>0</v>
      </c>
      <c r="R39" s="59">
        <f>SUM(R34:R38)</f>
        <v>0</v>
      </c>
      <c r="S39" s="59">
        <f t="shared" ref="S39:T39" si="103">SUM(S34:S38)</f>
        <v>0</v>
      </c>
      <c r="T39" s="59">
        <f t="shared" si="103"/>
        <v>0</v>
      </c>
      <c r="U39" s="138">
        <f>SUM(U34:U38)</f>
        <v>0</v>
      </c>
      <c r="V39" s="28">
        <f>SUM(V34:V38)</f>
        <v>0</v>
      </c>
      <c r="W39" s="28">
        <f t="shared" ref="W39:X39" si="104">SUM(W34:W38)</f>
        <v>0</v>
      </c>
      <c r="X39" s="28">
        <f t="shared" si="104"/>
        <v>0</v>
      </c>
      <c r="Y39" s="138">
        <f>SUM(Y34:Y38)</f>
        <v>0</v>
      </c>
      <c r="Z39" s="28">
        <f>SUM(Z34:Z38)</f>
        <v>0</v>
      </c>
      <c r="AA39" s="28">
        <f t="shared" ref="AA39:AB39" si="105">SUM(AA34:AA38)</f>
        <v>0</v>
      </c>
      <c r="AB39" s="28">
        <f t="shared" si="105"/>
        <v>0</v>
      </c>
      <c r="AC39" s="138">
        <f>SUM(AC34:AC38)</f>
        <v>0</v>
      </c>
      <c r="AD39" s="28">
        <f>SUM(AD34:AD38)</f>
        <v>0</v>
      </c>
      <c r="AE39" s="28">
        <f t="shared" ref="AE39:AF39" si="106">SUM(AE34:AE38)</f>
        <v>0</v>
      </c>
      <c r="AF39" s="28">
        <f t="shared" si="106"/>
        <v>0</v>
      </c>
      <c r="AG39" s="138">
        <f>SUM(AG34:AG38)</f>
        <v>0</v>
      </c>
      <c r="AH39" s="28">
        <f>SUM(AH34:AH38)</f>
        <v>0</v>
      </c>
      <c r="AI39" s="28">
        <f t="shared" ref="AI39:AJ39" si="107">SUM(AI34:AI38)</f>
        <v>0</v>
      </c>
      <c r="AJ39" s="28">
        <f t="shared" si="107"/>
        <v>0</v>
      </c>
      <c r="AK39" s="138">
        <f>SUM(AK34:AK38)</f>
        <v>0</v>
      </c>
      <c r="AL39" s="28">
        <f>SUM(AL34:AL38)</f>
        <v>0</v>
      </c>
      <c r="AM39" s="28">
        <f t="shared" ref="AM39:AN39" si="108">SUM(AM34:AM38)</f>
        <v>0</v>
      </c>
      <c r="AN39" s="28">
        <f t="shared" si="108"/>
        <v>0</v>
      </c>
      <c r="AO39" s="138">
        <f>SUM(AO34:AO38)</f>
        <v>0</v>
      </c>
      <c r="AP39" s="28">
        <f>SUM(AP34:AP38)</f>
        <v>0</v>
      </c>
      <c r="AQ39" s="28">
        <f t="shared" ref="AQ39:AR39" si="109">SUM(AQ34:AQ38)</f>
        <v>0</v>
      </c>
      <c r="AR39" s="28">
        <f t="shared" si="109"/>
        <v>0</v>
      </c>
      <c r="AS39" s="138">
        <f>SUM(AS34:AS38)</f>
        <v>0</v>
      </c>
      <c r="AT39" s="28">
        <f>SUM(AT34:AT38)</f>
        <v>0</v>
      </c>
      <c r="AU39" s="28">
        <f t="shared" ref="AU39:AV39" si="110">SUM(AU34:AU38)</f>
        <v>0</v>
      </c>
      <c r="AV39" s="28">
        <f t="shared" si="110"/>
        <v>0</v>
      </c>
      <c r="AW39" s="138">
        <f>SUM(AW34:AW38)</f>
        <v>0</v>
      </c>
      <c r="AX39" s="28">
        <f>SUM(AX34:AX38)</f>
        <v>0</v>
      </c>
      <c r="AY39" s="28">
        <f t="shared" ref="AY39:AZ39" si="111">SUM(AY34:AY38)</f>
        <v>0</v>
      </c>
      <c r="AZ39" s="28">
        <f t="shared" si="111"/>
        <v>0</v>
      </c>
      <c r="BA39" s="138">
        <f>SUM(BA34:BA38)</f>
        <v>0</v>
      </c>
      <c r="BB39" s="28">
        <f>SUM(BB34:BB38)</f>
        <v>0</v>
      </c>
      <c r="BC39" s="28">
        <f t="shared" ref="BC39:BD39" si="112">SUM(BC34:BC38)</f>
        <v>0</v>
      </c>
      <c r="BD39" s="28">
        <f t="shared" si="112"/>
        <v>0</v>
      </c>
      <c r="BE39" s="138">
        <f>SUM(BE34:BE38)</f>
        <v>0</v>
      </c>
      <c r="BF39" s="354">
        <f t="shared" si="85"/>
        <v>0</v>
      </c>
      <c r="BG39" s="354">
        <f t="shared" si="86"/>
        <v>0</v>
      </c>
      <c r="BH39" s="19">
        <f t="shared" si="87"/>
        <v>0</v>
      </c>
      <c r="BI39" s="138">
        <f t="shared" ref="BI39" si="113">SUM(BI34:BI38)</f>
        <v>0</v>
      </c>
    </row>
    <row r="40" spans="1:61" ht="29.25" hidden="1" customHeight="1" x14ac:dyDescent="0.25">
      <c r="A40" s="556"/>
      <c r="B40" s="489"/>
      <c r="C40" s="549"/>
      <c r="D40" s="549"/>
      <c r="E40" s="558"/>
      <c r="F40" s="558"/>
      <c r="G40" s="500"/>
      <c r="H40" s="465" t="s">
        <v>85</v>
      </c>
      <c r="I40" s="22" t="s">
        <v>80</v>
      </c>
      <c r="J40" s="29"/>
      <c r="K40" s="29"/>
      <c r="L40" s="29"/>
      <c r="M40" s="138">
        <f>SUM(J40:L40)</f>
        <v>0</v>
      </c>
      <c r="N40" s="11"/>
      <c r="O40" s="14"/>
      <c r="P40" s="12"/>
      <c r="Q40" s="138">
        <f>SUM(N40:P40)</f>
        <v>0</v>
      </c>
      <c r="R40" s="53"/>
      <c r="S40" s="58"/>
      <c r="T40" s="54"/>
      <c r="U40" s="138">
        <f>SUM(R40:T40)</f>
        <v>0</v>
      </c>
      <c r="V40" s="20"/>
      <c r="W40" s="20"/>
      <c r="X40" s="20"/>
      <c r="Y40" s="138">
        <f>SUM(V40:X40)</f>
        <v>0</v>
      </c>
      <c r="Z40" s="20"/>
      <c r="AA40" s="20"/>
      <c r="AB40" s="20"/>
      <c r="AC40" s="138">
        <f>SUM(Z40:AB40)</f>
        <v>0</v>
      </c>
      <c r="AD40" s="318"/>
      <c r="AE40" s="318"/>
      <c r="AF40" s="318"/>
      <c r="AG40" s="138">
        <f>SUM(AD40:AF40)</f>
        <v>0</v>
      </c>
      <c r="AH40" s="318"/>
      <c r="AI40" s="318"/>
      <c r="AJ40" s="318"/>
      <c r="AK40" s="138">
        <f>SUM(AH40:AJ40)</f>
        <v>0</v>
      </c>
      <c r="AL40" s="318"/>
      <c r="AM40" s="318"/>
      <c r="AN40" s="318"/>
      <c r="AO40" s="138">
        <f>SUM(AL40:AN40)</f>
        <v>0</v>
      </c>
      <c r="AP40" s="366"/>
      <c r="AQ40" s="366"/>
      <c r="AR40" s="366"/>
      <c r="AS40" s="138">
        <f>SUM(AP40:AR40)</f>
        <v>0</v>
      </c>
      <c r="AT40" s="428"/>
      <c r="AU40" s="428"/>
      <c r="AV40" s="428"/>
      <c r="AW40" s="138">
        <f>SUM(AT40:AV40)</f>
        <v>0</v>
      </c>
      <c r="AX40" s="438"/>
      <c r="AY40" s="438"/>
      <c r="AZ40" s="438"/>
      <c r="BA40" s="138">
        <f>SUM(AX40:AZ40)</f>
        <v>0</v>
      </c>
      <c r="BB40" s="442"/>
      <c r="BC40" s="442"/>
      <c r="BD40" s="19"/>
      <c r="BE40" s="138">
        <f>SUM(BB40:BD40)</f>
        <v>0</v>
      </c>
      <c r="BF40" s="354">
        <f t="shared" si="85"/>
        <v>0</v>
      </c>
      <c r="BG40" s="354">
        <f t="shared" si="86"/>
        <v>0</v>
      </c>
      <c r="BH40" s="19">
        <f t="shared" si="87"/>
        <v>0</v>
      </c>
      <c r="BI40" s="138">
        <f t="shared" ref="BI40:BI48" si="114">SUM(BF40:BH40)</f>
        <v>0</v>
      </c>
    </row>
    <row r="41" spans="1:61" ht="29.25" hidden="1" customHeight="1" x14ac:dyDescent="0.25">
      <c r="A41" s="556"/>
      <c r="B41" s="489"/>
      <c r="C41" s="549"/>
      <c r="D41" s="549"/>
      <c r="E41" s="558"/>
      <c r="F41" s="558"/>
      <c r="G41" s="500"/>
      <c r="H41" s="464"/>
      <c r="I41" s="22" t="s">
        <v>81</v>
      </c>
      <c r="J41" s="29"/>
      <c r="K41" s="29"/>
      <c r="L41" s="29"/>
      <c r="M41" s="138">
        <f>SUM(J41:L41)</f>
        <v>0</v>
      </c>
      <c r="N41" s="11"/>
      <c r="O41" s="14"/>
      <c r="P41" s="12"/>
      <c r="Q41" s="138">
        <f t="shared" ref="Q41:Q43" si="115">SUM(N41:P41)</f>
        <v>0</v>
      </c>
      <c r="R41" s="53"/>
      <c r="S41" s="58"/>
      <c r="T41" s="54"/>
      <c r="U41" s="138">
        <f t="shared" ref="U41:U43" si="116">SUM(R41:T41)</f>
        <v>0</v>
      </c>
      <c r="V41" s="20"/>
      <c r="W41" s="20"/>
      <c r="X41" s="20"/>
      <c r="Y41" s="138">
        <f t="shared" ref="Y41:Y43" si="117">SUM(V41:X41)</f>
        <v>0</v>
      </c>
      <c r="Z41" s="20"/>
      <c r="AA41" s="20"/>
      <c r="AB41" s="20"/>
      <c r="AC41" s="138">
        <f t="shared" ref="AC41:AC43" si="118">SUM(Z41:AB41)</f>
        <v>0</v>
      </c>
      <c r="AD41" s="318"/>
      <c r="AE41" s="318"/>
      <c r="AF41" s="318"/>
      <c r="AG41" s="138">
        <f t="shared" ref="AG41:AG43" si="119">SUM(AD41:AF41)</f>
        <v>0</v>
      </c>
      <c r="AH41" s="318"/>
      <c r="AI41" s="318"/>
      <c r="AJ41" s="318"/>
      <c r="AK41" s="138">
        <f t="shared" ref="AK41:AK43" si="120">SUM(AH41:AJ41)</f>
        <v>0</v>
      </c>
      <c r="AL41" s="318"/>
      <c r="AM41" s="318"/>
      <c r="AN41" s="318"/>
      <c r="AO41" s="138">
        <f t="shared" ref="AO41:AO43" si="121">SUM(AL41:AN41)</f>
        <v>0</v>
      </c>
      <c r="AP41" s="366"/>
      <c r="AQ41" s="366"/>
      <c r="AR41" s="366"/>
      <c r="AS41" s="138">
        <f t="shared" ref="AS41:AS43" si="122">SUM(AP41:AR41)</f>
        <v>0</v>
      </c>
      <c r="AT41" s="428"/>
      <c r="AU41" s="428"/>
      <c r="AV41" s="428"/>
      <c r="AW41" s="138">
        <f t="shared" ref="AW41:AW43" si="123">SUM(AT41:AV41)</f>
        <v>0</v>
      </c>
      <c r="AX41" s="438"/>
      <c r="AY41" s="438"/>
      <c r="AZ41" s="438"/>
      <c r="BA41" s="138">
        <f t="shared" ref="BA41:BA43" si="124">SUM(AX41:AZ41)</f>
        <v>0</v>
      </c>
      <c r="BB41" s="442"/>
      <c r="BC41" s="442"/>
      <c r="BD41" s="19"/>
      <c r="BE41" s="138">
        <f t="shared" ref="BE41:BE43" si="125">SUM(BB41:BD41)</f>
        <v>0</v>
      </c>
      <c r="BF41" s="28">
        <f t="shared" si="85"/>
        <v>0</v>
      </c>
      <c r="BG41" s="28">
        <f t="shared" si="86"/>
        <v>0</v>
      </c>
      <c r="BH41" s="28">
        <f t="shared" si="87"/>
        <v>0</v>
      </c>
      <c r="BI41" s="138">
        <f t="shared" si="114"/>
        <v>0</v>
      </c>
    </row>
    <row r="42" spans="1:61" ht="29.25" hidden="1" customHeight="1" x14ac:dyDescent="0.25">
      <c r="A42" s="556"/>
      <c r="B42" s="489"/>
      <c r="C42" s="549"/>
      <c r="D42" s="549"/>
      <c r="E42" s="558"/>
      <c r="F42" s="558"/>
      <c r="G42" s="500"/>
      <c r="H42" s="465" t="s">
        <v>86</v>
      </c>
      <c r="I42" s="22" t="s">
        <v>82</v>
      </c>
      <c r="J42" s="29"/>
      <c r="K42" s="29"/>
      <c r="L42" s="29"/>
      <c r="M42" s="138">
        <f t="shared" ref="M42:M43" si="126">SUM(J42:L42)</f>
        <v>0</v>
      </c>
      <c r="N42" s="11"/>
      <c r="O42" s="14"/>
      <c r="P42" s="12"/>
      <c r="Q42" s="138">
        <f t="shared" si="115"/>
        <v>0</v>
      </c>
      <c r="R42" s="53"/>
      <c r="S42" s="58"/>
      <c r="T42" s="54"/>
      <c r="U42" s="138">
        <f t="shared" si="116"/>
        <v>0</v>
      </c>
      <c r="V42" s="20"/>
      <c r="W42" s="20"/>
      <c r="X42" s="20"/>
      <c r="Y42" s="138">
        <f t="shared" si="117"/>
        <v>0</v>
      </c>
      <c r="Z42" s="20"/>
      <c r="AA42" s="20"/>
      <c r="AB42" s="20"/>
      <c r="AC42" s="138">
        <f t="shared" si="118"/>
        <v>0</v>
      </c>
      <c r="AD42" s="318"/>
      <c r="AE42" s="318"/>
      <c r="AF42" s="318"/>
      <c r="AG42" s="138">
        <f t="shared" si="119"/>
        <v>0</v>
      </c>
      <c r="AH42" s="318"/>
      <c r="AI42" s="318"/>
      <c r="AJ42" s="318"/>
      <c r="AK42" s="138">
        <f t="shared" si="120"/>
        <v>0</v>
      </c>
      <c r="AL42" s="318"/>
      <c r="AM42" s="318"/>
      <c r="AN42" s="318"/>
      <c r="AO42" s="138">
        <f t="shared" si="121"/>
        <v>0</v>
      </c>
      <c r="AP42" s="366"/>
      <c r="AQ42" s="366"/>
      <c r="AR42" s="366"/>
      <c r="AS42" s="138">
        <f t="shared" si="122"/>
        <v>0</v>
      </c>
      <c r="AT42" s="428"/>
      <c r="AU42" s="428"/>
      <c r="AV42" s="428"/>
      <c r="AW42" s="138">
        <f t="shared" si="123"/>
        <v>0</v>
      </c>
      <c r="AX42" s="438"/>
      <c r="AY42" s="438"/>
      <c r="AZ42" s="438"/>
      <c r="BA42" s="138">
        <f t="shared" si="124"/>
        <v>0</v>
      </c>
      <c r="BB42" s="442"/>
      <c r="BC42" s="442"/>
      <c r="BD42" s="19"/>
      <c r="BE42" s="138">
        <f t="shared" si="125"/>
        <v>0</v>
      </c>
      <c r="BF42" s="353">
        <f t="shared" si="85"/>
        <v>0</v>
      </c>
      <c r="BG42" s="353">
        <f t="shared" si="86"/>
        <v>0</v>
      </c>
      <c r="BH42" s="47">
        <f t="shared" si="87"/>
        <v>0</v>
      </c>
      <c r="BI42" s="301">
        <f t="shared" si="114"/>
        <v>0</v>
      </c>
    </row>
    <row r="43" spans="1:61" ht="29.25" hidden="1" customHeight="1" thickBot="1" x14ac:dyDescent="0.3">
      <c r="A43" s="556"/>
      <c r="B43" s="489"/>
      <c r="C43" s="549"/>
      <c r="D43" s="549"/>
      <c r="E43" s="564"/>
      <c r="F43" s="564"/>
      <c r="G43" s="465"/>
      <c r="H43" s="463"/>
      <c r="I43" s="24" t="s">
        <v>83</v>
      </c>
      <c r="J43" s="38"/>
      <c r="K43" s="38"/>
      <c r="L43" s="38"/>
      <c r="M43" s="262">
        <f t="shared" si="126"/>
        <v>0</v>
      </c>
      <c r="N43" s="39"/>
      <c r="O43" s="40"/>
      <c r="P43" s="25"/>
      <c r="Q43" s="262">
        <f t="shared" si="115"/>
        <v>0</v>
      </c>
      <c r="R43" s="60"/>
      <c r="S43" s="61"/>
      <c r="T43" s="62"/>
      <c r="U43" s="262">
        <f t="shared" si="116"/>
        <v>0</v>
      </c>
      <c r="V43" s="42"/>
      <c r="W43" s="42"/>
      <c r="X43" s="42"/>
      <c r="Y43" s="262">
        <f t="shared" si="117"/>
        <v>0</v>
      </c>
      <c r="Z43" s="42"/>
      <c r="AA43" s="42"/>
      <c r="AB43" s="42"/>
      <c r="AC43" s="262">
        <f t="shared" si="118"/>
        <v>0</v>
      </c>
      <c r="AD43" s="319"/>
      <c r="AE43" s="319"/>
      <c r="AF43" s="319"/>
      <c r="AG43" s="262">
        <f t="shared" si="119"/>
        <v>0</v>
      </c>
      <c r="AH43" s="319"/>
      <c r="AI43" s="319"/>
      <c r="AJ43" s="319"/>
      <c r="AK43" s="262">
        <f t="shared" si="120"/>
        <v>0</v>
      </c>
      <c r="AL43" s="319"/>
      <c r="AM43" s="319"/>
      <c r="AN43" s="319"/>
      <c r="AO43" s="262">
        <f t="shared" si="121"/>
        <v>0</v>
      </c>
      <c r="AP43" s="367"/>
      <c r="AQ43" s="367"/>
      <c r="AR43" s="367"/>
      <c r="AS43" s="262">
        <f t="shared" si="122"/>
        <v>0</v>
      </c>
      <c r="AT43" s="429"/>
      <c r="AU43" s="429"/>
      <c r="AV43" s="429"/>
      <c r="AW43" s="262">
        <f t="shared" si="123"/>
        <v>0</v>
      </c>
      <c r="AX43" s="439"/>
      <c r="AY43" s="439"/>
      <c r="AZ43" s="439"/>
      <c r="BA43" s="262">
        <f t="shared" si="124"/>
        <v>0</v>
      </c>
      <c r="BB43" s="443"/>
      <c r="BC43" s="443"/>
      <c r="BD43" s="41"/>
      <c r="BE43" s="262">
        <f t="shared" si="125"/>
        <v>0</v>
      </c>
      <c r="BF43" s="354">
        <f t="shared" si="85"/>
        <v>0</v>
      </c>
      <c r="BG43" s="354">
        <f t="shared" si="86"/>
        <v>0</v>
      </c>
      <c r="BH43" s="19">
        <f t="shared" si="87"/>
        <v>0</v>
      </c>
      <c r="BI43" s="138">
        <f t="shared" si="114"/>
        <v>0</v>
      </c>
    </row>
    <row r="44" spans="1:61" ht="29.25" customHeight="1" x14ac:dyDescent="0.25">
      <c r="A44" s="556"/>
      <c r="B44" s="489"/>
      <c r="C44" s="549"/>
      <c r="D44" s="548"/>
      <c r="E44" s="565" t="s">
        <v>139</v>
      </c>
      <c r="F44" s="557" t="s">
        <v>102</v>
      </c>
      <c r="G44" s="505" t="s">
        <v>134</v>
      </c>
      <c r="H44" s="462" t="s">
        <v>84</v>
      </c>
      <c r="I44" s="21" t="s">
        <v>74</v>
      </c>
      <c r="J44" s="144">
        <v>0</v>
      </c>
      <c r="K44" s="144">
        <v>2</v>
      </c>
      <c r="L44" s="144">
        <v>0</v>
      </c>
      <c r="M44" s="140">
        <f>SUM(J44:L44)</f>
        <v>2</v>
      </c>
      <c r="N44" s="115">
        <v>0</v>
      </c>
      <c r="O44" s="116">
        <v>0</v>
      </c>
      <c r="P44" s="117">
        <v>0</v>
      </c>
      <c r="Q44" s="140">
        <f>SUM(N44:P44)</f>
        <v>0</v>
      </c>
      <c r="R44" s="117">
        <v>3</v>
      </c>
      <c r="S44" s="116">
        <v>0</v>
      </c>
      <c r="T44" s="144">
        <v>0</v>
      </c>
      <c r="U44" s="140">
        <f>SUM(R44:T44)</f>
        <v>3</v>
      </c>
      <c r="V44" s="293">
        <v>0</v>
      </c>
      <c r="W44" s="293">
        <v>0</v>
      </c>
      <c r="X44" s="293">
        <v>0</v>
      </c>
      <c r="Y44" s="140">
        <f>SUM(V44:X44)</f>
        <v>0</v>
      </c>
      <c r="Z44" s="130">
        <v>1</v>
      </c>
      <c r="AA44" s="130">
        <v>2</v>
      </c>
      <c r="AB44" s="130">
        <v>0</v>
      </c>
      <c r="AC44" s="140">
        <f>SUM(Z44:AB44)</f>
        <v>3</v>
      </c>
      <c r="AD44" s="130">
        <v>1</v>
      </c>
      <c r="AE44" s="130">
        <v>2</v>
      </c>
      <c r="AF44" s="130">
        <v>0</v>
      </c>
      <c r="AG44" s="140">
        <f>SUM(AD44:AF44)</f>
        <v>3</v>
      </c>
      <c r="AH44" s="130">
        <v>0</v>
      </c>
      <c r="AI44" s="130">
        <v>1</v>
      </c>
      <c r="AJ44" s="130">
        <v>0</v>
      </c>
      <c r="AK44" s="140">
        <f>SUM(AH44:AJ44)</f>
        <v>1</v>
      </c>
      <c r="AL44" s="130">
        <v>0</v>
      </c>
      <c r="AM44" s="130">
        <v>3</v>
      </c>
      <c r="AN44" s="130">
        <v>0</v>
      </c>
      <c r="AO44" s="140">
        <f>SUM(AL44:AN44)</f>
        <v>3</v>
      </c>
      <c r="AP44" s="130">
        <v>2</v>
      </c>
      <c r="AQ44" s="130">
        <v>7</v>
      </c>
      <c r="AR44" s="130">
        <v>0</v>
      </c>
      <c r="AS44" s="140">
        <f>SUM(AP44:AR44)</f>
        <v>9</v>
      </c>
      <c r="AT44" s="130">
        <v>1</v>
      </c>
      <c r="AU44" s="130">
        <v>0</v>
      </c>
      <c r="AV44" s="130">
        <v>0</v>
      </c>
      <c r="AW44" s="140">
        <f>SUM(AT44:AV44)</f>
        <v>1</v>
      </c>
      <c r="AX44" s="130">
        <v>1</v>
      </c>
      <c r="AY44" s="130">
        <v>0</v>
      </c>
      <c r="AZ44" s="130">
        <v>0</v>
      </c>
      <c r="BA44" s="140">
        <f>SUM(AX44:AZ44)</f>
        <v>1</v>
      </c>
      <c r="BB44" s="148">
        <v>1</v>
      </c>
      <c r="BC44" s="148">
        <v>1</v>
      </c>
      <c r="BD44" s="148">
        <v>0</v>
      </c>
      <c r="BE44" s="263">
        <f>SUM(BB44:BD44)</f>
        <v>2</v>
      </c>
      <c r="BF44" s="130">
        <f t="shared" si="85"/>
        <v>10</v>
      </c>
      <c r="BG44" s="130">
        <f t="shared" si="86"/>
        <v>18</v>
      </c>
      <c r="BH44" s="125">
        <f t="shared" si="87"/>
        <v>0</v>
      </c>
      <c r="BI44" s="263">
        <f t="shared" si="114"/>
        <v>28</v>
      </c>
    </row>
    <row r="45" spans="1:61" ht="29.25" customHeight="1" x14ac:dyDescent="0.25">
      <c r="A45" s="556"/>
      <c r="B45" s="489"/>
      <c r="C45" s="549"/>
      <c r="D45" s="548"/>
      <c r="E45" s="566"/>
      <c r="F45" s="558"/>
      <c r="G45" s="500"/>
      <c r="H45" s="463"/>
      <c r="I45" s="22" t="s">
        <v>75</v>
      </c>
      <c r="J45" s="145">
        <v>4</v>
      </c>
      <c r="K45" s="145">
        <v>1</v>
      </c>
      <c r="L45" s="145">
        <v>0</v>
      </c>
      <c r="M45" s="138">
        <f t="shared" ref="M45:M48" si="127">SUM(J45:L45)</f>
        <v>5</v>
      </c>
      <c r="N45" s="120">
        <v>2</v>
      </c>
      <c r="O45" s="118">
        <v>0</v>
      </c>
      <c r="P45" s="119">
        <v>0</v>
      </c>
      <c r="Q45" s="138">
        <f t="shared" ref="Q45:Q48" si="128">SUM(N45:P45)</f>
        <v>2</v>
      </c>
      <c r="R45" s="119">
        <v>2</v>
      </c>
      <c r="S45" s="118">
        <v>1</v>
      </c>
      <c r="T45" s="291">
        <v>0</v>
      </c>
      <c r="U45" s="138">
        <f t="shared" ref="U45:U48" si="129">SUM(R45:T45)</f>
        <v>3</v>
      </c>
      <c r="V45" s="294">
        <v>0</v>
      </c>
      <c r="W45" s="294">
        <v>0</v>
      </c>
      <c r="X45" s="294">
        <v>0</v>
      </c>
      <c r="Y45" s="138">
        <f t="shared" ref="Y45:Y48" si="130">SUM(V45:X45)</f>
        <v>0</v>
      </c>
      <c r="Z45" s="131">
        <v>1</v>
      </c>
      <c r="AA45" s="131">
        <v>2</v>
      </c>
      <c r="AB45" s="131">
        <v>0</v>
      </c>
      <c r="AC45" s="138">
        <f t="shared" ref="AC45:AC48" si="131">SUM(Z45:AB45)</f>
        <v>3</v>
      </c>
      <c r="AD45" s="131">
        <v>0</v>
      </c>
      <c r="AE45" s="131">
        <v>0</v>
      </c>
      <c r="AF45" s="131">
        <v>0</v>
      </c>
      <c r="AG45" s="138">
        <f t="shared" ref="AG45:AG48" si="132">SUM(AD45:AF45)</f>
        <v>0</v>
      </c>
      <c r="AH45" s="131">
        <v>0</v>
      </c>
      <c r="AI45" s="131">
        <v>1</v>
      </c>
      <c r="AJ45" s="131">
        <v>0</v>
      </c>
      <c r="AK45" s="138">
        <f t="shared" ref="AK45:AK48" si="133">SUM(AH45:AJ45)</f>
        <v>1</v>
      </c>
      <c r="AL45" s="131">
        <v>2</v>
      </c>
      <c r="AM45" s="131">
        <v>2</v>
      </c>
      <c r="AN45" s="131">
        <v>0</v>
      </c>
      <c r="AO45" s="138">
        <f t="shared" ref="AO45:AO48" si="134">SUM(AL45:AN45)</f>
        <v>4</v>
      </c>
      <c r="AP45" s="131">
        <v>3</v>
      </c>
      <c r="AQ45" s="131">
        <v>1</v>
      </c>
      <c r="AR45" s="131">
        <v>0</v>
      </c>
      <c r="AS45" s="138">
        <f t="shared" ref="AS45:AS48" si="135">SUM(AP45:AR45)</f>
        <v>4</v>
      </c>
      <c r="AT45" s="131">
        <v>5</v>
      </c>
      <c r="AU45" s="131">
        <v>3</v>
      </c>
      <c r="AV45" s="131">
        <v>0</v>
      </c>
      <c r="AW45" s="138">
        <f t="shared" ref="AW45:AW48" si="136">SUM(AT45:AV45)</f>
        <v>8</v>
      </c>
      <c r="AX45" s="131">
        <v>3</v>
      </c>
      <c r="AY45" s="131">
        <v>1</v>
      </c>
      <c r="AZ45" s="131">
        <v>0</v>
      </c>
      <c r="BA45" s="138">
        <f t="shared" ref="BA45:BA48" si="137">SUM(AX45:AZ45)</f>
        <v>4</v>
      </c>
      <c r="BB45" s="150">
        <v>2</v>
      </c>
      <c r="BC45" s="150">
        <v>2</v>
      </c>
      <c r="BD45" s="150">
        <v>0</v>
      </c>
      <c r="BE45" s="261">
        <f t="shared" ref="BE45:BE48" si="138">SUM(BB45:BD45)</f>
        <v>4</v>
      </c>
      <c r="BF45" s="131">
        <f t="shared" si="85"/>
        <v>24</v>
      </c>
      <c r="BG45" s="131">
        <f t="shared" si="86"/>
        <v>14</v>
      </c>
      <c r="BH45" s="127">
        <f t="shared" si="87"/>
        <v>0</v>
      </c>
      <c r="BI45" s="261">
        <f t="shared" si="114"/>
        <v>38</v>
      </c>
    </row>
    <row r="46" spans="1:61" ht="29.25" customHeight="1" x14ac:dyDescent="0.25">
      <c r="A46" s="556"/>
      <c r="B46" s="489"/>
      <c r="C46" s="549"/>
      <c r="D46" s="548"/>
      <c r="E46" s="566"/>
      <c r="F46" s="558"/>
      <c r="G46" s="500"/>
      <c r="H46" s="463"/>
      <c r="I46" s="22" t="s">
        <v>76</v>
      </c>
      <c r="J46" s="145">
        <v>1</v>
      </c>
      <c r="K46" s="145">
        <v>0</v>
      </c>
      <c r="L46" s="145">
        <v>0</v>
      </c>
      <c r="M46" s="138">
        <f t="shared" si="127"/>
        <v>1</v>
      </c>
      <c r="N46" s="120">
        <v>0</v>
      </c>
      <c r="O46" s="118">
        <v>0</v>
      </c>
      <c r="P46" s="119">
        <v>0</v>
      </c>
      <c r="Q46" s="138">
        <f t="shared" si="128"/>
        <v>0</v>
      </c>
      <c r="R46" s="119">
        <v>0</v>
      </c>
      <c r="S46" s="118">
        <v>0</v>
      </c>
      <c r="T46" s="291">
        <v>0</v>
      </c>
      <c r="U46" s="138">
        <f t="shared" si="129"/>
        <v>0</v>
      </c>
      <c r="V46" s="294">
        <v>1</v>
      </c>
      <c r="W46" s="294">
        <v>2</v>
      </c>
      <c r="X46" s="294">
        <v>0</v>
      </c>
      <c r="Y46" s="138">
        <f t="shared" si="130"/>
        <v>3</v>
      </c>
      <c r="Z46" s="131">
        <v>3</v>
      </c>
      <c r="AA46" s="131">
        <v>1</v>
      </c>
      <c r="AB46" s="131">
        <v>0</v>
      </c>
      <c r="AC46" s="138">
        <f t="shared" si="131"/>
        <v>4</v>
      </c>
      <c r="AD46" s="131">
        <v>4</v>
      </c>
      <c r="AE46" s="131">
        <v>0</v>
      </c>
      <c r="AF46" s="131">
        <v>0</v>
      </c>
      <c r="AG46" s="138">
        <f t="shared" si="132"/>
        <v>4</v>
      </c>
      <c r="AH46" s="131">
        <v>2</v>
      </c>
      <c r="AI46" s="131">
        <v>0</v>
      </c>
      <c r="AJ46" s="131">
        <v>0</v>
      </c>
      <c r="AK46" s="138">
        <f t="shared" si="133"/>
        <v>2</v>
      </c>
      <c r="AL46" s="131">
        <v>3</v>
      </c>
      <c r="AM46" s="131">
        <v>1</v>
      </c>
      <c r="AN46" s="131">
        <v>0</v>
      </c>
      <c r="AO46" s="138">
        <f t="shared" si="134"/>
        <v>4</v>
      </c>
      <c r="AP46" s="131">
        <v>1</v>
      </c>
      <c r="AQ46" s="131">
        <v>1</v>
      </c>
      <c r="AR46" s="131">
        <v>0</v>
      </c>
      <c r="AS46" s="138">
        <f t="shared" si="135"/>
        <v>2</v>
      </c>
      <c r="AT46" s="131">
        <v>6</v>
      </c>
      <c r="AU46" s="131">
        <v>7</v>
      </c>
      <c r="AV46" s="131">
        <v>0</v>
      </c>
      <c r="AW46" s="138">
        <f t="shared" si="136"/>
        <v>13</v>
      </c>
      <c r="AX46" s="131">
        <v>4</v>
      </c>
      <c r="AY46" s="131">
        <v>2</v>
      </c>
      <c r="AZ46" s="131">
        <v>0</v>
      </c>
      <c r="BA46" s="138">
        <f t="shared" si="137"/>
        <v>6</v>
      </c>
      <c r="BB46" s="150">
        <v>4</v>
      </c>
      <c r="BC46" s="150">
        <v>1</v>
      </c>
      <c r="BD46" s="150">
        <v>0</v>
      </c>
      <c r="BE46" s="261">
        <f t="shared" si="138"/>
        <v>5</v>
      </c>
      <c r="BF46" s="131">
        <f t="shared" si="85"/>
        <v>29</v>
      </c>
      <c r="BG46" s="131">
        <f t="shared" si="86"/>
        <v>15</v>
      </c>
      <c r="BH46" s="127">
        <f t="shared" si="87"/>
        <v>0</v>
      </c>
      <c r="BI46" s="261">
        <f t="shared" si="114"/>
        <v>44</v>
      </c>
    </row>
    <row r="47" spans="1:61" ht="29.25" customHeight="1" x14ac:dyDescent="0.25">
      <c r="A47" s="556"/>
      <c r="B47" s="489"/>
      <c r="C47" s="549"/>
      <c r="D47" s="548"/>
      <c r="E47" s="566"/>
      <c r="F47" s="558"/>
      <c r="G47" s="500"/>
      <c r="H47" s="463"/>
      <c r="I47" s="22" t="s">
        <v>77</v>
      </c>
      <c r="J47" s="145">
        <v>0</v>
      </c>
      <c r="K47" s="145">
        <v>0</v>
      </c>
      <c r="L47" s="145">
        <v>0</v>
      </c>
      <c r="M47" s="138">
        <f t="shared" si="127"/>
        <v>0</v>
      </c>
      <c r="N47" s="120">
        <v>0</v>
      </c>
      <c r="O47" s="118">
        <v>2</v>
      </c>
      <c r="P47" s="119">
        <v>0</v>
      </c>
      <c r="Q47" s="138">
        <f t="shared" si="128"/>
        <v>2</v>
      </c>
      <c r="R47" s="119">
        <v>5</v>
      </c>
      <c r="S47" s="118">
        <v>1</v>
      </c>
      <c r="T47" s="291">
        <v>0</v>
      </c>
      <c r="U47" s="138">
        <f t="shared" si="129"/>
        <v>6</v>
      </c>
      <c r="V47" s="294">
        <v>1</v>
      </c>
      <c r="W47" s="294">
        <v>1</v>
      </c>
      <c r="X47" s="294">
        <v>0</v>
      </c>
      <c r="Y47" s="138">
        <f t="shared" si="130"/>
        <v>2</v>
      </c>
      <c r="Z47" s="131">
        <v>4</v>
      </c>
      <c r="AA47" s="131">
        <v>0</v>
      </c>
      <c r="AB47" s="131">
        <v>0</v>
      </c>
      <c r="AC47" s="138">
        <f t="shared" si="131"/>
        <v>4</v>
      </c>
      <c r="AD47" s="131">
        <v>3</v>
      </c>
      <c r="AE47" s="131">
        <v>1</v>
      </c>
      <c r="AF47" s="131">
        <v>0</v>
      </c>
      <c r="AG47" s="138">
        <f t="shared" si="132"/>
        <v>4</v>
      </c>
      <c r="AH47" s="131">
        <v>5</v>
      </c>
      <c r="AI47" s="131">
        <v>1</v>
      </c>
      <c r="AJ47" s="131">
        <v>0</v>
      </c>
      <c r="AK47" s="138">
        <f t="shared" si="133"/>
        <v>6</v>
      </c>
      <c r="AL47" s="131">
        <v>3</v>
      </c>
      <c r="AM47" s="131">
        <v>1</v>
      </c>
      <c r="AN47" s="131">
        <v>0</v>
      </c>
      <c r="AO47" s="138">
        <f t="shared" si="134"/>
        <v>4</v>
      </c>
      <c r="AP47" s="131">
        <v>2</v>
      </c>
      <c r="AQ47" s="131">
        <v>2</v>
      </c>
      <c r="AR47" s="131">
        <v>0</v>
      </c>
      <c r="AS47" s="138">
        <f t="shared" si="135"/>
        <v>4</v>
      </c>
      <c r="AT47" s="131">
        <v>5</v>
      </c>
      <c r="AU47" s="131">
        <v>2</v>
      </c>
      <c r="AV47" s="131">
        <v>0</v>
      </c>
      <c r="AW47" s="138">
        <f t="shared" si="136"/>
        <v>7</v>
      </c>
      <c r="AX47" s="131">
        <v>7</v>
      </c>
      <c r="AY47" s="131">
        <v>1</v>
      </c>
      <c r="AZ47" s="131">
        <v>0</v>
      </c>
      <c r="BA47" s="138">
        <f t="shared" si="137"/>
        <v>8</v>
      </c>
      <c r="BB47" s="150">
        <v>3</v>
      </c>
      <c r="BC47" s="150">
        <v>3</v>
      </c>
      <c r="BD47" s="150">
        <v>0</v>
      </c>
      <c r="BE47" s="261">
        <f t="shared" si="138"/>
        <v>6</v>
      </c>
      <c r="BF47" s="131">
        <f t="shared" si="85"/>
        <v>38</v>
      </c>
      <c r="BG47" s="131">
        <f t="shared" si="86"/>
        <v>15</v>
      </c>
      <c r="BH47" s="127">
        <f t="shared" si="87"/>
        <v>0</v>
      </c>
      <c r="BI47" s="261">
        <f t="shared" si="114"/>
        <v>53</v>
      </c>
    </row>
    <row r="48" spans="1:61" ht="29.25" customHeight="1" x14ac:dyDescent="0.25">
      <c r="A48" s="556"/>
      <c r="B48" s="489"/>
      <c r="C48" s="549"/>
      <c r="D48" s="548"/>
      <c r="E48" s="566"/>
      <c r="F48" s="558"/>
      <c r="G48" s="500"/>
      <c r="H48" s="463"/>
      <c r="I48" s="22" t="s">
        <v>78</v>
      </c>
      <c r="J48" s="145">
        <v>0</v>
      </c>
      <c r="K48" s="145">
        <v>0</v>
      </c>
      <c r="L48" s="145">
        <v>0</v>
      </c>
      <c r="M48" s="138">
        <f t="shared" si="127"/>
        <v>0</v>
      </c>
      <c r="N48" s="120">
        <v>0</v>
      </c>
      <c r="O48" s="118">
        <v>0</v>
      </c>
      <c r="P48" s="119">
        <v>0</v>
      </c>
      <c r="Q48" s="138">
        <f t="shared" si="128"/>
        <v>0</v>
      </c>
      <c r="R48" s="119">
        <v>0</v>
      </c>
      <c r="S48" s="118">
        <v>0</v>
      </c>
      <c r="T48" s="291">
        <v>0</v>
      </c>
      <c r="U48" s="138">
        <f t="shared" si="129"/>
        <v>0</v>
      </c>
      <c r="V48" s="294">
        <v>0</v>
      </c>
      <c r="W48" s="294">
        <v>0</v>
      </c>
      <c r="X48" s="294">
        <v>0</v>
      </c>
      <c r="Y48" s="138">
        <f t="shared" si="130"/>
        <v>0</v>
      </c>
      <c r="Z48" s="131">
        <v>0</v>
      </c>
      <c r="AA48" s="131">
        <v>1</v>
      </c>
      <c r="AB48" s="131">
        <v>0</v>
      </c>
      <c r="AC48" s="138">
        <f t="shared" si="131"/>
        <v>1</v>
      </c>
      <c r="AD48" s="131">
        <v>0</v>
      </c>
      <c r="AE48" s="131">
        <v>0</v>
      </c>
      <c r="AF48" s="131">
        <v>0</v>
      </c>
      <c r="AG48" s="138">
        <f t="shared" si="132"/>
        <v>0</v>
      </c>
      <c r="AH48" s="131">
        <v>0</v>
      </c>
      <c r="AI48" s="131">
        <v>0</v>
      </c>
      <c r="AJ48" s="131">
        <v>0</v>
      </c>
      <c r="AK48" s="138">
        <f t="shared" si="133"/>
        <v>0</v>
      </c>
      <c r="AL48" s="131">
        <v>0</v>
      </c>
      <c r="AM48" s="131">
        <v>0</v>
      </c>
      <c r="AN48" s="131">
        <v>0</v>
      </c>
      <c r="AO48" s="138">
        <f t="shared" si="134"/>
        <v>0</v>
      </c>
      <c r="AP48" s="131">
        <v>0</v>
      </c>
      <c r="AQ48" s="131">
        <v>0</v>
      </c>
      <c r="AR48" s="131">
        <v>0</v>
      </c>
      <c r="AS48" s="138">
        <f t="shared" si="135"/>
        <v>0</v>
      </c>
      <c r="AT48" s="131">
        <v>2</v>
      </c>
      <c r="AU48" s="131">
        <v>0</v>
      </c>
      <c r="AV48" s="131">
        <v>0</v>
      </c>
      <c r="AW48" s="138">
        <f t="shared" si="136"/>
        <v>2</v>
      </c>
      <c r="AX48" s="131">
        <v>1</v>
      </c>
      <c r="AY48" s="131">
        <v>0</v>
      </c>
      <c r="AZ48" s="131">
        <v>0</v>
      </c>
      <c r="BA48" s="138">
        <f t="shared" si="137"/>
        <v>1</v>
      </c>
      <c r="BB48" s="150">
        <v>1</v>
      </c>
      <c r="BC48" s="150">
        <v>0</v>
      </c>
      <c r="BD48" s="150">
        <v>0</v>
      </c>
      <c r="BE48" s="261">
        <f t="shared" si="138"/>
        <v>1</v>
      </c>
      <c r="BF48" s="131">
        <f t="shared" si="85"/>
        <v>4</v>
      </c>
      <c r="BG48" s="131">
        <f t="shared" si="86"/>
        <v>1</v>
      </c>
      <c r="BH48" s="127">
        <f t="shared" si="87"/>
        <v>0</v>
      </c>
      <c r="BI48" s="261">
        <f t="shared" si="114"/>
        <v>5</v>
      </c>
    </row>
    <row r="49" spans="1:61" ht="29.25" customHeight="1" x14ac:dyDescent="0.25">
      <c r="A49" s="556"/>
      <c r="B49" s="489"/>
      <c r="C49" s="549"/>
      <c r="D49" s="548"/>
      <c r="E49" s="566"/>
      <c r="F49" s="558"/>
      <c r="G49" s="500"/>
      <c r="H49" s="464"/>
      <c r="I49" s="23" t="s">
        <v>79</v>
      </c>
      <c r="J49" s="139">
        <f>SUM(J44:J48)</f>
        <v>5</v>
      </c>
      <c r="K49" s="139">
        <f t="shared" ref="K49:L49" si="139">SUM(K44:K48)</f>
        <v>3</v>
      </c>
      <c r="L49" s="139">
        <f t="shared" si="139"/>
        <v>0</v>
      </c>
      <c r="M49" s="138">
        <f>SUM(M44:M48)</f>
        <v>8</v>
      </c>
      <c r="N49" s="139">
        <f>SUM(N44:N48)</f>
        <v>2</v>
      </c>
      <c r="O49" s="139">
        <f t="shared" ref="O49:P49" si="140">SUM(O44:O48)</f>
        <v>2</v>
      </c>
      <c r="P49" s="139">
        <f t="shared" si="140"/>
        <v>0</v>
      </c>
      <c r="Q49" s="138">
        <f>SUM(Q44:Q48)</f>
        <v>4</v>
      </c>
      <c r="R49" s="139">
        <f>SUM(R44:R48)</f>
        <v>10</v>
      </c>
      <c r="S49" s="139">
        <f t="shared" ref="S49:T49" si="141">SUM(S44:S48)</f>
        <v>2</v>
      </c>
      <c r="T49" s="139">
        <f t="shared" si="141"/>
        <v>0</v>
      </c>
      <c r="U49" s="138">
        <f>SUM(U44:U48)</f>
        <v>12</v>
      </c>
      <c r="V49" s="139">
        <f>SUM(V44:V48)</f>
        <v>2</v>
      </c>
      <c r="W49" s="139">
        <f t="shared" ref="W49:X49" si="142">SUM(W44:W48)</f>
        <v>3</v>
      </c>
      <c r="X49" s="139">
        <f t="shared" si="142"/>
        <v>0</v>
      </c>
      <c r="Y49" s="138">
        <f>SUM(Y44:Y48)</f>
        <v>5</v>
      </c>
      <c r="Z49" s="139">
        <f>SUM(Z44:Z48)</f>
        <v>9</v>
      </c>
      <c r="AA49" s="139">
        <f t="shared" ref="AA49:AB49" si="143">SUM(AA44:AA48)</f>
        <v>6</v>
      </c>
      <c r="AB49" s="139">
        <f t="shared" si="143"/>
        <v>0</v>
      </c>
      <c r="AC49" s="138">
        <f>SUM(AC44:AC48)</f>
        <v>15</v>
      </c>
      <c r="AD49" s="139">
        <f>SUM(AD44:AD48)</f>
        <v>8</v>
      </c>
      <c r="AE49" s="139">
        <f t="shared" ref="AE49:AF49" si="144">SUM(AE44:AE48)</f>
        <v>3</v>
      </c>
      <c r="AF49" s="139">
        <f t="shared" si="144"/>
        <v>0</v>
      </c>
      <c r="AG49" s="138">
        <f>SUM(AG44:AG48)</f>
        <v>11</v>
      </c>
      <c r="AH49" s="139">
        <f>SUM(AH44:AH48)</f>
        <v>7</v>
      </c>
      <c r="AI49" s="139">
        <f t="shared" ref="AI49:AJ49" si="145">SUM(AI44:AI48)</f>
        <v>3</v>
      </c>
      <c r="AJ49" s="139">
        <f t="shared" si="145"/>
        <v>0</v>
      </c>
      <c r="AK49" s="138">
        <f>SUM(AK44:AK48)</f>
        <v>10</v>
      </c>
      <c r="AL49" s="139">
        <f>SUM(AL44:AL48)</f>
        <v>8</v>
      </c>
      <c r="AM49" s="139">
        <f t="shared" ref="AM49:AN49" si="146">SUM(AM44:AM48)</f>
        <v>7</v>
      </c>
      <c r="AN49" s="139">
        <f t="shared" si="146"/>
        <v>0</v>
      </c>
      <c r="AO49" s="138">
        <f>SUM(AO44:AO48)</f>
        <v>15</v>
      </c>
      <c r="AP49" s="139">
        <f>SUM(AP44:AP48)</f>
        <v>8</v>
      </c>
      <c r="AQ49" s="139">
        <f t="shared" ref="AQ49:AR49" si="147">SUM(AQ44:AQ48)</f>
        <v>11</v>
      </c>
      <c r="AR49" s="139">
        <f t="shared" si="147"/>
        <v>0</v>
      </c>
      <c r="AS49" s="138">
        <f>SUM(AS44:AS48)</f>
        <v>19</v>
      </c>
      <c r="AT49" s="139">
        <f>SUM(AT44:AT48)</f>
        <v>19</v>
      </c>
      <c r="AU49" s="139">
        <f t="shared" ref="AU49:AV49" si="148">SUM(AU44:AU48)</f>
        <v>12</v>
      </c>
      <c r="AV49" s="139">
        <f t="shared" si="148"/>
        <v>0</v>
      </c>
      <c r="AW49" s="138">
        <f>SUM(AW44:AW48)</f>
        <v>31</v>
      </c>
      <c r="AX49" s="139">
        <f>SUM(AX44:AX48)</f>
        <v>16</v>
      </c>
      <c r="AY49" s="139">
        <f t="shared" ref="AY49:AZ49" si="149">SUM(AY44:AY48)</f>
        <v>4</v>
      </c>
      <c r="AZ49" s="139">
        <f t="shared" si="149"/>
        <v>0</v>
      </c>
      <c r="BA49" s="138">
        <f>SUM(BA44:BA48)</f>
        <v>20</v>
      </c>
      <c r="BB49" s="139">
        <f>SUM(BB44:BB48)</f>
        <v>11</v>
      </c>
      <c r="BC49" s="139">
        <f t="shared" ref="BC49:BD49" si="150">SUM(BC44:BC48)</f>
        <v>7</v>
      </c>
      <c r="BD49" s="139">
        <f t="shared" si="150"/>
        <v>0</v>
      </c>
      <c r="BE49" s="261">
        <f>SUM(BE44:BE48)</f>
        <v>18</v>
      </c>
      <c r="BF49" s="139">
        <f>SUM(BF44:BF48)</f>
        <v>105</v>
      </c>
      <c r="BG49" s="139">
        <f t="shared" ref="BG49" si="151">SUM(BG44:BG48)</f>
        <v>63</v>
      </c>
      <c r="BH49" s="139">
        <f t="shared" ref="BH49" si="152">SUM(BH44:BH48)</f>
        <v>0</v>
      </c>
      <c r="BI49" s="261">
        <f t="shared" ref="BI49" si="153">SUM(BI44:BI48)</f>
        <v>168</v>
      </c>
    </row>
    <row r="50" spans="1:61" ht="29.25" customHeight="1" x14ac:dyDescent="0.25">
      <c r="A50" s="556"/>
      <c r="B50" s="489"/>
      <c r="C50" s="549"/>
      <c r="D50" s="548"/>
      <c r="E50" s="566"/>
      <c r="F50" s="558"/>
      <c r="G50" s="500"/>
      <c r="H50" s="465" t="s">
        <v>146</v>
      </c>
      <c r="I50" s="22" t="s">
        <v>80</v>
      </c>
      <c r="J50" s="145">
        <v>4</v>
      </c>
      <c r="K50" s="145">
        <v>3</v>
      </c>
      <c r="L50" s="145">
        <v>0</v>
      </c>
      <c r="M50" s="138">
        <f>SUM(J50:L50)</f>
        <v>7</v>
      </c>
      <c r="N50" s="120">
        <v>2</v>
      </c>
      <c r="O50" s="118">
        <v>2</v>
      </c>
      <c r="P50" s="119">
        <v>0</v>
      </c>
      <c r="Q50" s="138">
        <f>SUM(N50:P50)</f>
        <v>4</v>
      </c>
      <c r="R50" s="119">
        <v>10</v>
      </c>
      <c r="S50" s="118">
        <v>2</v>
      </c>
      <c r="T50" s="291">
        <v>0</v>
      </c>
      <c r="U50" s="138">
        <f>SUM(R50:T50)</f>
        <v>12</v>
      </c>
      <c r="V50" s="294">
        <v>2</v>
      </c>
      <c r="W50" s="294">
        <v>3</v>
      </c>
      <c r="X50" s="294">
        <v>0</v>
      </c>
      <c r="Y50" s="138">
        <f>SUM(V50:X50)</f>
        <v>5</v>
      </c>
      <c r="Z50" s="131">
        <v>9</v>
      </c>
      <c r="AA50" s="131">
        <v>6</v>
      </c>
      <c r="AB50" s="131">
        <v>0</v>
      </c>
      <c r="AC50" s="138">
        <f>SUM(Z50:AB50)</f>
        <v>15</v>
      </c>
      <c r="AD50" s="131">
        <v>6</v>
      </c>
      <c r="AE50" s="131">
        <v>3</v>
      </c>
      <c r="AF50" s="131">
        <v>0</v>
      </c>
      <c r="AG50" s="138">
        <f>SUM(AD50:AF50)</f>
        <v>9</v>
      </c>
      <c r="AH50" s="131">
        <v>7</v>
      </c>
      <c r="AI50" s="131">
        <v>3</v>
      </c>
      <c r="AJ50" s="131">
        <v>0</v>
      </c>
      <c r="AK50" s="138">
        <f>SUM(AH50:AJ50)</f>
        <v>10</v>
      </c>
      <c r="AL50" s="131">
        <v>8</v>
      </c>
      <c r="AM50" s="131">
        <v>7</v>
      </c>
      <c r="AN50" s="131">
        <v>0</v>
      </c>
      <c r="AO50" s="138">
        <f>SUM(AL50:AN50)</f>
        <v>15</v>
      </c>
      <c r="AP50" s="131">
        <v>8</v>
      </c>
      <c r="AQ50" s="131">
        <v>11</v>
      </c>
      <c r="AR50" s="131">
        <v>0</v>
      </c>
      <c r="AS50" s="138">
        <f>SUM(AP50:AR50)</f>
        <v>19</v>
      </c>
      <c r="AT50" s="131">
        <v>18</v>
      </c>
      <c r="AU50" s="131">
        <v>10</v>
      </c>
      <c r="AV50" s="131">
        <v>0</v>
      </c>
      <c r="AW50" s="138">
        <f>SUM(AT50:AV50)</f>
        <v>28</v>
      </c>
      <c r="AX50" s="131">
        <v>15</v>
      </c>
      <c r="AY50" s="131">
        <v>4</v>
      </c>
      <c r="AZ50" s="131">
        <v>0</v>
      </c>
      <c r="BA50" s="138">
        <f>SUM(AX50:AZ50)</f>
        <v>19</v>
      </c>
      <c r="BB50" s="150">
        <v>11</v>
      </c>
      <c r="BC50" s="150">
        <v>7</v>
      </c>
      <c r="BD50" s="150">
        <v>0</v>
      </c>
      <c r="BE50" s="261">
        <f>SUM(BB50:BD50)</f>
        <v>18</v>
      </c>
      <c r="BF50" s="131">
        <f t="shared" si="85"/>
        <v>100</v>
      </c>
      <c r="BG50" s="131">
        <f t="shared" si="86"/>
        <v>61</v>
      </c>
      <c r="BH50" s="127">
        <f t="shared" si="87"/>
        <v>0</v>
      </c>
      <c r="BI50" s="261">
        <f t="shared" ref="BI50:BI58" si="154">SUM(BF50:BH50)</f>
        <v>161</v>
      </c>
    </row>
    <row r="51" spans="1:61" ht="29.25" customHeight="1" x14ac:dyDescent="0.25">
      <c r="A51" s="556"/>
      <c r="B51" s="489"/>
      <c r="C51" s="549"/>
      <c r="D51" s="548"/>
      <c r="E51" s="566"/>
      <c r="F51" s="558"/>
      <c r="G51" s="500"/>
      <c r="H51" s="464"/>
      <c r="I51" s="22" t="s">
        <v>81</v>
      </c>
      <c r="J51" s="145">
        <v>1</v>
      </c>
      <c r="K51" s="145">
        <v>0</v>
      </c>
      <c r="L51" s="145">
        <v>0</v>
      </c>
      <c r="M51" s="138">
        <f>SUM(J51:L51)</f>
        <v>1</v>
      </c>
      <c r="N51" s="120">
        <v>0</v>
      </c>
      <c r="O51" s="118">
        <v>0</v>
      </c>
      <c r="P51" s="119">
        <v>0</v>
      </c>
      <c r="Q51" s="138">
        <f t="shared" ref="Q51:Q53" si="155">SUM(N51:P51)</f>
        <v>0</v>
      </c>
      <c r="R51" s="119">
        <v>0</v>
      </c>
      <c r="S51" s="118">
        <v>0</v>
      </c>
      <c r="T51" s="291">
        <v>0</v>
      </c>
      <c r="U51" s="138">
        <f t="shared" ref="U51:U53" si="156">SUM(R51:T51)</f>
        <v>0</v>
      </c>
      <c r="V51" s="294">
        <v>0</v>
      </c>
      <c r="W51" s="294">
        <v>0</v>
      </c>
      <c r="X51" s="294">
        <v>0</v>
      </c>
      <c r="Y51" s="138">
        <f t="shared" ref="Y51:Y53" si="157">SUM(V51:X51)</f>
        <v>0</v>
      </c>
      <c r="Z51" s="131">
        <v>0</v>
      </c>
      <c r="AA51" s="131">
        <v>0</v>
      </c>
      <c r="AB51" s="131">
        <v>0</v>
      </c>
      <c r="AC51" s="138">
        <f t="shared" ref="AC51:AC53" si="158">SUM(Z51:AB51)</f>
        <v>0</v>
      </c>
      <c r="AD51" s="131">
        <v>2</v>
      </c>
      <c r="AE51" s="131">
        <v>0</v>
      </c>
      <c r="AF51" s="131">
        <v>0</v>
      </c>
      <c r="AG51" s="138">
        <f t="shared" ref="AG51:AG53" si="159">SUM(AD51:AF51)</f>
        <v>2</v>
      </c>
      <c r="AH51" s="131">
        <v>0</v>
      </c>
      <c r="AI51" s="131">
        <v>0</v>
      </c>
      <c r="AJ51" s="131">
        <v>0</v>
      </c>
      <c r="AK51" s="138">
        <f t="shared" ref="AK51:AK53" si="160">SUM(AH51:AJ51)</f>
        <v>0</v>
      </c>
      <c r="AL51" s="131">
        <v>0</v>
      </c>
      <c r="AM51" s="131">
        <v>0</v>
      </c>
      <c r="AN51" s="131">
        <v>0</v>
      </c>
      <c r="AO51" s="138">
        <f t="shared" ref="AO51:AO53" si="161">SUM(AL51:AN51)</f>
        <v>0</v>
      </c>
      <c r="AP51" s="131">
        <v>0</v>
      </c>
      <c r="AQ51" s="131">
        <v>0</v>
      </c>
      <c r="AR51" s="131">
        <v>0</v>
      </c>
      <c r="AS51" s="138">
        <f t="shared" ref="AS51:AS53" si="162">SUM(AP51:AR51)</f>
        <v>0</v>
      </c>
      <c r="AT51" s="131">
        <v>1</v>
      </c>
      <c r="AU51" s="131">
        <v>2</v>
      </c>
      <c r="AV51" s="131">
        <v>0</v>
      </c>
      <c r="AW51" s="138">
        <f t="shared" ref="AW51:AW53" si="163">SUM(AT51:AV51)</f>
        <v>3</v>
      </c>
      <c r="AX51" s="131">
        <v>1</v>
      </c>
      <c r="AY51" s="131">
        <v>0</v>
      </c>
      <c r="AZ51" s="131">
        <v>0</v>
      </c>
      <c r="BA51" s="138">
        <f t="shared" ref="BA51:BA53" si="164">SUM(AX51:AZ51)</f>
        <v>1</v>
      </c>
      <c r="BB51" s="150">
        <v>0</v>
      </c>
      <c r="BC51" s="150">
        <v>0</v>
      </c>
      <c r="BD51" s="150">
        <v>0</v>
      </c>
      <c r="BE51" s="261">
        <f t="shared" ref="BE51:BE53" si="165">SUM(BB51:BD51)</f>
        <v>0</v>
      </c>
      <c r="BF51" s="131">
        <f t="shared" si="85"/>
        <v>5</v>
      </c>
      <c r="BG51" s="131">
        <f t="shared" si="86"/>
        <v>2</v>
      </c>
      <c r="BH51" s="127">
        <f t="shared" si="87"/>
        <v>0</v>
      </c>
      <c r="BI51" s="261">
        <f t="shared" si="154"/>
        <v>7</v>
      </c>
    </row>
    <row r="52" spans="1:61" ht="29.25" customHeight="1" x14ac:dyDescent="0.25">
      <c r="A52" s="556"/>
      <c r="B52" s="489"/>
      <c r="C52" s="549"/>
      <c r="D52" s="548"/>
      <c r="E52" s="566"/>
      <c r="F52" s="558"/>
      <c r="G52" s="500"/>
      <c r="H52" s="465" t="s">
        <v>86</v>
      </c>
      <c r="I52" s="22" t="s">
        <v>82</v>
      </c>
      <c r="J52" s="145">
        <v>0</v>
      </c>
      <c r="K52" s="145">
        <v>0</v>
      </c>
      <c r="L52" s="145">
        <v>0</v>
      </c>
      <c r="M52" s="138">
        <f t="shared" ref="M52:M53" si="166">SUM(J52:L52)</f>
        <v>0</v>
      </c>
      <c r="N52" s="120">
        <v>0</v>
      </c>
      <c r="O52" s="118">
        <v>0</v>
      </c>
      <c r="P52" s="119">
        <v>0</v>
      </c>
      <c r="Q52" s="138">
        <f t="shared" si="155"/>
        <v>0</v>
      </c>
      <c r="R52" s="119">
        <v>0</v>
      </c>
      <c r="S52" s="118">
        <v>0</v>
      </c>
      <c r="T52" s="291">
        <v>0</v>
      </c>
      <c r="U52" s="138">
        <f t="shared" si="156"/>
        <v>0</v>
      </c>
      <c r="V52" s="294">
        <v>0</v>
      </c>
      <c r="W52" s="294">
        <v>0</v>
      </c>
      <c r="X52" s="294">
        <v>0</v>
      </c>
      <c r="Y52" s="138">
        <f t="shared" si="157"/>
        <v>0</v>
      </c>
      <c r="Z52" s="131">
        <v>0</v>
      </c>
      <c r="AA52" s="131">
        <v>0</v>
      </c>
      <c r="AB52" s="131">
        <v>0</v>
      </c>
      <c r="AC52" s="138">
        <f t="shared" si="158"/>
        <v>0</v>
      </c>
      <c r="AD52" s="131">
        <v>0</v>
      </c>
      <c r="AE52" s="131">
        <v>0</v>
      </c>
      <c r="AF52" s="131">
        <v>0</v>
      </c>
      <c r="AG52" s="138">
        <f t="shared" si="159"/>
        <v>0</v>
      </c>
      <c r="AH52" s="131">
        <v>0</v>
      </c>
      <c r="AI52" s="131">
        <v>0</v>
      </c>
      <c r="AJ52" s="131">
        <v>0</v>
      </c>
      <c r="AK52" s="138">
        <f t="shared" si="160"/>
        <v>0</v>
      </c>
      <c r="AL52" s="131">
        <v>1</v>
      </c>
      <c r="AM52" s="131">
        <v>0</v>
      </c>
      <c r="AN52" s="131">
        <v>0</v>
      </c>
      <c r="AO52" s="138">
        <f t="shared" si="161"/>
        <v>1</v>
      </c>
      <c r="AP52" s="131">
        <v>0</v>
      </c>
      <c r="AQ52" s="131">
        <v>0</v>
      </c>
      <c r="AR52" s="131">
        <v>0</v>
      </c>
      <c r="AS52" s="138">
        <f t="shared" si="162"/>
        <v>0</v>
      </c>
      <c r="AT52" s="131">
        <v>0</v>
      </c>
      <c r="AU52" s="131">
        <v>0</v>
      </c>
      <c r="AV52" s="131">
        <v>0</v>
      </c>
      <c r="AW52" s="138">
        <f t="shared" si="163"/>
        <v>0</v>
      </c>
      <c r="AX52" s="131">
        <v>1</v>
      </c>
      <c r="AY52" s="131">
        <v>0</v>
      </c>
      <c r="AZ52" s="131">
        <v>0</v>
      </c>
      <c r="BA52" s="138">
        <f t="shared" si="164"/>
        <v>1</v>
      </c>
      <c r="BB52" s="150">
        <v>0</v>
      </c>
      <c r="BC52" s="150">
        <v>0</v>
      </c>
      <c r="BD52" s="150">
        <v>0</v>
      </c>
      <c r="BE52" s="261">
        <f t="shared" si="165"/>
        <v>0</v>
      </c>
      <c r="BF52" s="131">
        <f t="shared" si="85"/>
        <v>2</v>
      </c>
      <c r="BG52" s="131">
        <f t="shared" si="86"/>
        <v>0</v>
      </c>
      <c r="BH52" s="127">
        <f t="shared" si="87"/>
        <v>0</v>
      </c>
      <c r="BI52" s="261">
        <f t="shared" si="154"/>
        <v>2</v>
      </c>
    </row>
    <row r="53" spans="1:61" ht="29.25" customHeight="1" thickBot="1" x14ac:dyDescent="0.3">
      <c r="A53" s="556"/>
      <c r="B53" s="489"/>
      <c r="C53" s="549"/>
      <c r="D53" s="548"/>
      <c r="E53" s="567"/>
      <c r="F53" s="559"/>
      <c r="G53" s="501"/>
      <c r="H53" s="494"/>
      <c r="I53" s="48" t="s">
        <v>83</v>
      </c>
      <c r="J53" s="146">
        <v>0</v>
      </c>
      <c r="K53" s="146">
        <v>0</v>
      </c>
      <c r="L53" s="146">
        <v>0</v>
      </c>
      <c r="M53" s="141">
        <f t="shared" si="166"/>
        <v>0</v>
      </c>
      <c r="N53" s="121">
        <v>0</v>
      </c>
      <c r="O53" s="122">
        <v>0</v>
      </c>
      <c r="P53" s="123">
        <v>0</v>
      </c>
      <c r="Q53" s="141">
        <f t="shared" si="155"/>
        <v>0</v>
      </c>
      <c r="R53" s="123">
        <v>0</v>
      </c>
      <c r="S53" s="122">
        <v>0</v>
      </c>
      <c r="T53" s="292">
        <v>0</v>
      </c>
      <c r="U53" s="141">
        <f t="shared" si="156"/>
        <v>0</v>
      </c>
      <c r="V53" s="295">
        <v>1</v>
      </c>
      <c r="W53" s="295">
        <v>1</v>
      </c>
      <c r="X53" s="295">
        <v>0</v>
      </c>
      <c r="Y53" s="141">
        <f t="shared" si="157"/>
        <v>2</v>
      </c>
      <c r="Z53" s="132">
        <v>2</v>
      </c>
      <c r="AA53" s="132">
        <v>0</v>
      </c>
      <c r="AB53" s="132">
        <v>0</v>
      </c>
      <c r="AC53" s="141">
        <f t="shared" si="158"/>
        <v>2</v>
      </c>
      <c r="AD53" s="132">
        <v>1</v>
      </c>
      <c r="AE53" s="132">
        <v>1</v>
      </c>
      <c r="AF53" s="132">
        <v>0</v>
      </c>
      <c r="AG53" s="141">
        <f t="shared" si="159"/>
        <v>2</v>
      </c>
      <c r="AH53" s="132">
        <v>1</v>
      </c>
      <c r="AI53" s="132">
        <v>1</v>
      </c>
      <c r="AJ53" s="132">
        <v>0</v>
      </c>
      <c r="AK53" s="141">
        <f t="shared" si="160"/>
        <v>2</v>
      </c>
      <c r="AL53" s="132">
        <v>1</v>
      </c>
      <c r="AM53" s="132">
        <v>0</v>
      </c>
      <c r="AN53" s="132">
        <v>0</v>
      </c>
      <c r="AO53" s="141">
        <f t="shared" si="161"/>
        <v>1</v>
      </c>
      <c r="AP53" s="132">
        <v>0</v>
      </c>
      <c r="AQ53" s="132">
        <v>0</v>
      </c>
      <c r="AR53" s="132">
        <v>0</v>
      </c>
      <c r="AS53" s="141">
        <f t="shared" si="162"/>
        <v>0</v>
      </c>
      <c r="AT53" s="132">
        <v>0</v>
      </c>
      <c r="AU53" s="132">
        <v>0</v>
      </c>
      <c r="AV53" s="132">
        <v>0</v>
      </c>
      <c r="AW53" s="141">
        <f t="shared" si="163"/>
        <v>0</v>
      </c>
      <c r="AX53" s="132">
        <v>4</v>
      </c>
      <c r="AY53" s="132">
        <v>1</v>
      </c>
      <c r="AZ53" s="132">
        <v>0</v>
      </c>
      <c r="BA53" s="141">
        <f t="shared" si="164"/>
        <v>5</v>
      </c>
      <c r="BB53" s="152">
        <v>1</v>
      </c>
      <c r="BC53" s="152">
        <v>0</v>
      </c>
      <c r="BD53" s="152">
        <v>0</v>
      </c>
      <c r="BE53" s="302">
        <f t="shared" si="165"/>
        <v>1</v>
      </c>
      <c r="BF53" s="132">
        <f t="shared" si="85"/>
        <v>11</v>
      </c>
      <c r="BG53" s="132">
        <f t="shared" si="86"/>
        <v>4</v>
      </c>
      <c r="BH53" s="129">
        <f t="shared" si="87"/>
        <v>0</v>
      </c>
      <c r="BI53" s="302">
        <f t="shared" si="154"/>
        <v>15</v>
      </c>
    </row>
    <row r="54" spans="1:61" s="77" customFormat="1" ht="29.25" customHeight="1" x14ac:dyDescent="0.25">
      <c r="A54" s="556"/>
      <c r="B54" s="489"/>
      <c r="C54" s="549"/>
      <c r="D54" s="548"/>
      <c r="E54" s="568" t="s">
        <v>156</v>
      </c>
      <c r="F54" s="560" t="s">
        <v>91</v>
      </c>
      <c r="G54" s="550" t="s">
        <v>133</v>
      </c>
      <c r="H54" s="553" t="s">
        <v>84</v>
      </c>
      <c r="I54" s="76" t="s">
        <v>74</v>
      </c>
      <c r="J54" s="296">
        <v>54</v>
      </c>
      <c r="K54" s="296">
        <v>42</v>
      </c>
      <c r="L54" s="296">
        <v>0</v>
      </c>
      <c r="M54" s="301">
        <f>SUM(J54:L54)</f>
        <v>96</v>
      </c>
      <c r="N54" s="298">
        <v>70</v>
      </c>
      <c r="O54" s="298">
        <v>55</v>
      </c>
      <c r="P54" s="297">
        <v>0</v>
      </c>
      <c r="Q54" s="301">
        <f>SUM(N54:P54)</f>
        <v>125</v>
      </c>
      <c r="R54" s="298">
        <v>70</v>
      </c>
      <c r="S54" s="298">
        <v>58</v>
      </c>
      <c r="T54" s="296">
        <v>0</v>
      </c>
      <c r="U54" s="301">
        <f>SUM(R54:T54)</f>
        <v>128</v>
      </c>
      <c r="V54" s="299">
        <v>46</v>
      </c>
      <c r="W54" s="299">
        <v>46</v>
      </c>
      <c r="X54" s="299">
        <v>0</v>
      </c>
      <c r="Y54" s="301">
        <f>SUM(V54:X54)</f>
        <v>92</v>
      </c>
      <c r="Z54" s="299">
        <v>48</v>
      </c>
      <c r="AA54" s="299">
        <v>51</v>
      </c>
      <c r="AB54" s="299">
        <v>0</v>
      </c>
      <c r="AC54" s="301">
        <f>SUM(Z54:AB54)</f>
        <v>99</v>
      </c>
      <c r="AD54" s="299">
        <v>52</v>
      </c>
      <c r="AE54" s="299">
        <v>52</v>
      </c>
      <c r="AF54" s="299">
        <v>0</v>
      </c>
      <c r="AG54" s="301">
        <f>SUM(AD54:AF54)</f>
        <v>104</v>
      </c>
      <c r="AH54" s="299">
        <v>17</v>
      </c>
      <c r="AI54" s="299">
        <v>16</v>
      </c>
      <c r="AJ54" s="299">
        <v>0</v>
      </c>
      <c r="AK54" s="301">
        <f>SUM(AH54:AJ54)</f>
        <v>33</v>
      </c>
      <c r="AL54" s="299">
        <v>55</v>
      </c>
      <c r="AM54" s="299">
        <v>34</v>
      </c>
      <c r="AN54" s="299">
        <v>0</v>
      </c>
      <c r="AO54" s="301">
        <f>SUM(AL54:AN54)</f>
        <v>89</v>
      </c>
      <c r="AP54" s="299">
        <v>45</v>
      </c>
      <c r="AQ54" s="299">
        <v>38</v>
      </c>
      <c r="AR54" s="299">
        <v>0</v>
      </c>
      <c r="AS54" s="301">
        <f>SUM(AP54:AR54)</f>
        <v>83</v>
      </c>
      <c r="AT54" s="299">
        <v>37</v>
      </c>
      <c r="AU54" s="299">
        <v>35</v>
      </c>
      <c r="AV54" s="299">
        <v>0</v>
      </c>
      <c r="AW54" s="301">
        <f>SUM(AT54:AV54)</f>
        <v>72</v>
      </c>
      <c r="AX54" s="299">
        <v>33</v>
      </c>
      <c r="AY54" s="299">
        <v>37</v>
      </c>
      <c r="AZ54" s="299">
        <v>0</v>
      </c>
      <c r="BA54" s="301">
        <f>SUM(AX54:AZ54)</f>
        <v>70</v>
      </c>
      <c r="BB54" s="305">
        <v>38</v>
      </c>
      <c r="BC54" s="305">
        <v>40</v>
      </c>
      <c r="BD54" s="305">
        <v>0</v>
      </c>
      <c r="BE54" s="303">
        <f>SUM(BB54:BD54)</f>
        <v>78</v>
      </c>
      <c r="BF54" s="374">
        <f>AVERAGE(J54,N54,R54,V54,Z54,AD54,AH54,AL54,AP54,AT54,AX54,BB54)</f>
        <v>47.083333333333336</v>
      </c>
      <c r="BG54" s="374">
        <f t="shared" ref="BG54:BH55" si="167">AVERAGE(K54,O54,S54,W54,AA54,AE54,AI54,AM54,AQ54,AU54,AY54,BC54)</f>
        <v>42</v>
      </c>
      <c r="BH54" s="374">
        <f t="shared" si="167"/>
        <v>0</v>
      </c>
      <c r="BI54" s="303">
        <f t="shared" si="154"/>
        <v>89.083333333333343</v>
      </c>
    </row>
    <row r="55" spans="1:61" s="77" customFormat="1" ht="29.25" customHeight="1" x14ac:dyDescent="0.25">
      <c r="A55" s="556"/>
      <c r="B55" s="489"/>
      <c r="C55" s="549"/>
      <c r="D55" s="548"/>
      <c r="E55" s="569"/>
      <c r="F55" s="561"/>
      <c r="G55" s="551"/>
      <c r="H55" s="553"/>
      <c r="I55" s="78" t="s">
        <v>75</v>
      </c>
      <c r="J55" s="154">
        <v>4</v>
      </c>
      <c r="K55" s="154">
        <v>3</v>
      </c>
      <c r="L55" s="154">
        <v>0</v>
      </c>
      <c r="M55" s="138">
        <f t="shared" ref="M55:M58" si="168">SUM(J55:L55)</f>
        <v>7</v>
      </c>
      <c r="N55" s="216">
        <v>4</v>
      </c>
      <c r="O55" s="216">
        <v>11</v>
      </c>
      <c r="P55" s="156">
        <v>0</v>
      </c>
      <c r="Q55" s="138">
        <f t="shared" ref="Q55:Q58" si="169">SUM(N55:P55)</f>
        <v>15</v>
      </c>
      <c r="R55" s="216">
        <v>4</v>
      </c>
      <c r="S55" s="216">
        <v>11</v>
      </c>
      <c r="T55" s="154">
        <v>0</v>
      </c>
      <c r="U55" s="138">
        <f t="shared" ref="U55:U58" si="170">SUM(R55:T55)</f>
        <v>15</v>
      </c>
      <c r="V55" s="233">
        <v>3</v>
      </c>
      <c r="W55" s="233">
        <v>10</v>
      </c>
      <c r="X55" s="233">
        <v>0</v>
      </c>
      <c r="Y55" s="138">
        <f t="shared" ref="Y55:Y58" si="171">SUM(V55:X55)</f>
        <v>13</v>
      </c>
      <c r="Z55" s="233">
        <v>3</v>
      </c>
      <c r="AA55" s="233">
        <v>11</v>
      </c>
      <c r="AB55" s="233">
        <v>0</v>
      </c>
      <c r="AC55" s="138">
        <f t="shared" ref="AC55:AC58" si="172">SUM(Z55:AB55)</f>
        <v>14</v>
      </c>
      <c r="AD55" s="233">
        <v>4</v>
      </c>
      <c r="AE55" s="233">
        <v>12</v>
      </c>
      <c r="AF55" s="233">
        <v>0</v>
      </c>
      <c r="AG55" s="138">
        <f t="shared" ref="AG55:AG58" si="173">SUM(AD55:AF55)</f>
        <v>16</v>
      </c>
      <c r="AH55" s="233">
        <v>0</v>
      </c>
      <c r="AI55" s="233">
        <v>6</v>
      </c>
      <c r="AJ55" s="233">
        <v>0</v>
      </c>
      <c r="AK55" s="138">
        <f t="shared" ref="AK55:AK58" si="174">SUM(AH55:AJ55)</f>
        <v>6</v>
      </c>
      <c r="AL55" s="233">
        <v>6</v>
      </c>
      <c r="AM55" s="233">
        <v>10</v>
      </c>
      <c r="AN55" s="233">
        <v>0</v>
      </c>
      <c r="AO55" s="138">
        <f t="shared" ref="AO55:AO58" si="175">SUM(AL55:AN55)</f>
        <v>16</v>
      </c>
      <c r="AP55" s="233">
        <v>8</v>
      </c>
      <c r="AQ55" s="233">
        <v>14</v>
      </c>
      <c r="AR55" s="233">
        <v>0</v>
      </c>
      <c r="AS55" s="138">
        <f t="shared" ref="AS55:AS58" si="176">SUM(AP55:AR55)</f>
        <v>22</v>
      </c>
      <c r="AT55" s="233">
        <v>8</v>
      </c>
      <c r="AU55" s="233">
        <v>5</v>
      </c>
      <c r="AV55" s="233">
        <v>0</v>
      </c>
      <c r="AW55" s="138">
        <f t="shared" ref="AW55:AW58" si="177">SUM(AT55:AV55)</f>
        <v>13</v>
      </c>
      <c r="AX55" s="233">
        <v>7</v>
      </c>
      <c r="AY55" s="233">
        <v>9</v>
      </c>
      <c r="AZ55" s="233">
        <v>0</v>
      </c>
      <c r="BA55" s="138">
        <f t="shared" ref="BA55:BA58" si="178">SUM(AX55:AZ55)</f>
        <v>16</v>
      </c>
      <c r="BB55" s="306">
        <v>7</v>
      </c>
      <c r="BC55" s="306">
        <v>9</v>
      </c>
      <c r="BD55" s="306">
        <v>0</v>
      </c>
      <c r="BE55" s="261">
        <f t="shared" ref="BE55:BE58" si="179">SUM(BB55:BD55)</f>
        <v>16</v>
      </c>
      <c r="BF55" s="236">
        <f>AVERAGE(J55,N55,R55,V55,Z55,AD55,AH55,AL55,AP55,AT55,AX55,BB55)</f>
        <v>4.833333333333333</v>
      </c>
      <c r="BG55" s="236">
        <f t="shared" si="167"/>
        <v>9.25</v>
      </c>
      <c r="BH55" s="236">
        <f t="shared" si="167"/>
        <v>0</v>
      </c>
      <c r="BI55" s="261">
        <f t="shared" si="154"/>
        <v>14.083333333333332</v>
      </c>
    </row>
    <row r="56" spans="1:61" s="77" customFormat="1" ht="29.25" customHeight="1" x14ac:dyDescent="0.25">
      <c r="A56" s="556"/>
      <c r="B56" s="489"/>
      <c r="C56" s="549"/>
      <c r="D56" s="548"/>
      <c r="E56" s="569"/>
      <c r="F56" s="561"/>
      <c r="G56" s="551"/>
      <c r="H56" s="553"/>
      <c r="I56" s="78" t="s">
        <v>76</v>
      </c>
      <c r="J56" s="154">
        <v>15</v>
      </c>
      <c r="K56" s="154">
        <v>5</v>
      </c>
      <c r="L56" s="154">
        <v>0</v>
      </c>
      <c r="M56" s="138">
        <f t="shared" si="168"/>
        <v>20</v>
      </c>
      <c r="N56" s="216">
        <v>19</v>
      </c>
      <c r="O56" s="216">
        <v>6</v>
      </c>
      <c r="P56" s="156">
        <v>0</v>
      </c>
      <c r="Q56" s="138">
        <f t="shared" si="169"/>
        <v>25</v>
      </c>
      <c r="R56" s="216">
        <v>19</v>
      </c>
      <c r="S56" s="216">
        <v>6</v>
      </c>
      <c r="T56" s="154">
        <v>0</v>
      </c>
      <c r="U56" s="138">
        <f t="shared" si="170"/>
        <v>25</v>
      </c>
      <c r="V56" s="233">
        <v>13</v>
      </c>
      <c r="W56" s="233">
        <v>4</v>
      </c>
      <c r="X56" s="233">
        <v>0</v>
      </c>
      <c r="Y56" s="138">
        <f t="shared" si="171"/>
        <v>17</v>
      </c>
      <c r="Z56" s="233">
        <v>15</v>
      </c>
      <c r="AA56" s="233">
        <v>4</v>
      </c>
      <c r="AB56" s="233">
        <v>0</v>
      </c>
      <c r="AC56" s="138">
        <f t="shared" si="172"/>
        <v>19</v>
      </c>
      <c r="AD56" s="233">
        <v>16</v>
      </c>
      <c r="AE56" s="233">
        <v>4</v>
      </c>
      <c r="AF56" s="233">
        <v>0</v>
      </c>
      <c r="AG56" s="138">
        <f t="shared" si="173"/>
        <v>20</v>
      </c>
      <c r="AH56" s="233">
        <v>6</v>
      </c>
      <c r="AI56" s="233">
        <v>3</v>
      </c>
      <c r="AJ56" s="233">
        <v>0</v>
      </c>
      <c r="AK56" s="138">
        <f t="shared" si="174"/>
        <v>9</v>
      </c>
      <c r="AL56" s="233">
        <v>14</v>
      </c>
      <c r="AM56" s="233">
        <v>6</v>
      </c>
      <c r="AN56" s="233">
        <v>0</v>
      </c>
      <c r="AO56" s="138">
        <f t="shared" si="175"/>
        <v>20</v>
      </c>
      <c r="AP56" s="233">
        <v>14</v>
      </c>
      <c r="AQ56" s="233">
        <v>9</v>
      </c>
      <c r="AR56" s="233">
        <v>0</v>
      </c>
      <c r="AS56" s="138">
        <f t="shared" si="176"/>
        <v>23</v>
      </c>
      <c r="AT56" s="233">
        <v>15</v>
      </c>
      <c r="AU56" s="233">
        <v>11</v>
      </c>
      <c r="AV56" s="233">
        <v>0</v>
      </c>
      <c r="AW56" s="138">
        <f t="shared" si="177"/>
        <v>26</v>
      </c>
      <c r="AX56" s="233">
        <v>15</v>
      </c>
      <c r="AY56" s="233">
        <v>11</v>
      </c>
      <c r="AZ56" s="233">
        <v>0</v>
      </c>
      <c r="BA56" s="138">
        <f t="shared" si="178"/>
        <v>26</v>
      </c>
      <c r="BB56" s="306">
        <v>17</v>
      </c>
      <c r="BC56" s="306">
        <v>13</v>
      </c>
      <c r="BD56" s="306">
        <v>0</v>
      </c>
      <c r="BE56" s="261">
        <f t="shared" si="179"/>
        <v>30</v>
      </c>
      <c r="BF56" s="236">
        <f t="shared" ref="BF56:BF58" si="180">AVERAGE(J56,N56,R56,V56,Z56,AD56,AH56,AL56,AP56,AT56,AX56,BB56)</f>
        <v>14.833333333333334</v>
      </c>
      <c r="BG56" s="236">
        <f t="shared" ref="BG56:BG58" si="181">AVERAGE(K56,O56,S56,W56,AA56,AE56,AI56,AM56,AQ56,AU56,AY56,BC56)</f>
        <v>6.833333333333333</v>
      </c>
      <c r="BH56" s="236">
        <f t="shared" ref="BH56:BH58" si="182">AVERAGE(L56,P56,T56,X56,AB56,AF56,AJ56,AN56,AR56,AV56,AZ56,BD56)</f>
        <v>0</v>
      </c>
      <c r="BI56" s="261">
        <f t="shared" si="154"/>
        <v>21.666666666666668</v>
      </c>
    </row>
    <row r="57" spans="1:61" s="77" customFormat="1" ht="29.25" customHeight="1" x14ac:dyDescent="0.25">
      <c r="A57" s="556"/>
      <c r="B57" s="489"/>
      <c r="C57" s="549"/>
      <c r="D57" s="548"/>
      <c r="E57" s="569"/>
      <c r="F57" s="561"/>
      <c r="G57" s="551"/>
      <c r="H57" s="553"/>
      <c r="I57" s="78" t="s">
        <v>77</v>
      </c>
      <c r="J57" s="154">
        <v>62</v>
      </c>
      <c r="K57" s="154">
        <v>53</v>
      </c>
      <c r="L57" s="154">
        <v>0</v>
      </c>
      <c r="M57" s="138">
        <f t="shared" si="168"/>
        <v>115</v>
      </c>
      <c r="N57" s="216">
        <v>88</v>
      </c>
      <c r="O57" s="216">
        <v>75</v>
      </c>
      <c r="P57" s="156">
        <v>0</v>
      </c>
      <c r="Q57" s="138">
        <f t="shared" si="169"/>
        <v>163</v>
      </c>
      <c r="R57" s="216">
        <v>89</v>
      </c>
      <c r="S57" s="216">
        <v>76</v>
      </c>
      <c r="T57" s="154">
        <v>0</v>
      </c>
      <c r="U57" s="138">
        <f t="shared" si="170"/>
        <v>165</v>
      </c>
      <c r="V57" s="233">
        <v>67</v>
      </c>
      <c r="W57" s="233">
        <v>58</v>
      </c>
      <c r="X57" s="233">
        <v>0</v>
      </c>
      <c r="Y57" s="138">
        <f t="shared" si="171"/>
        <v>125</v>
      </c>
      <c r="Z57" s="233">
        <v>68</v>
      </c>
      <c r="AA57" s="233">
        <v>60</v>
      </c>
      <c r="AB57" s="233">
        <v>0</v>
      </c>
      <c r="AC57" s="138">
        <f t="shared" si="172"/>
        <v>128</v>
      </c>
      <c r="AD57" s="233">
        <v>72</v>
      </c>
      <c r="AE57" s="233">
        <v>65</v>
      </c>
      <c r="AF57" s="233">
        <v>0</v>
      </c>
      <c r="AG57" s="138">
        <f t="shared" si="173"/>
        <v>137</v>
      </c>
      <c r="AH57" s="233">
        <v>23</v>
      </c>
      <c r="AI57" s="233">
        <v>21</v>
      </c>
      <c r="AJ57" s="233">
        <v>0</v>
      </c>
      <c r="AK57" s="138">
        <f t="shared" si="174"/>
        <v>44</v>
      </c>
      <c r="AL57" s="233">
        <v>57</v>
      </c>
      <c r="AM57" s="233">
        <v>52</v>
      </c>
      <c r="AN57" s="233">
        <v>0</v>
      </c>
      <c r="AO57" s="138">
        <f t="shared" si="175"/>
        <v>109</v>
      </c>
      <c r="AP57" s="233">
        <v>61</v>
      </c>
      <c r="AQ57" s="233">
        <v>56</v>
      </c>
      <c r="AR57" s="233">
        <v>0</v>
      </c>
      <c r="AS57" s="138">
        <f t="shared" si="176"/>
        <v>117</v>
      </c>
      <c r="AT57" s="233">
        <v>46</v>
      </c>
      <c r="AU57" s="233">
        <v>42</v>
      </c>
      <c r="AV57" s="233">
        <v>0</v>
      </c>
      <c r="AW57" s="138">
        <f t="shared" si="177"/>
        <v>88</v>
      </c>
      <c r="AX57" s="233">
        <v>44</v>
      </c>
      <c r="AY57" s="233">
        <v>39</v>
      </c>
      <c r="AZ57" s="233">
        <v>0</v>
      </c>
      <c r="BA57" s="138">
        <f t="shared" si="178"/>
        <v>83</v>
      </c>
      <c r="BB57" s="306">
        <v>46</v>
      </c>
      <c r="BC57" s="306">
        <v>39</v>
      </c>
      <c r="BD57" s="306">
        <v>0</v>
      </c>
      <c r="BE57" s="261">
        <f t="shared" si="179"/>
        <v>85</v>
      </c>
      <c r="BF57" s="236">
        <f t="shared" si="180"/>
        <v>60.25</v>
      </c>
      <c r="BG57" s="236">
        <f t="shared" si="181"/>
        <v>53</v>
      </c>
      <c r="BH57" s="236">
        <f t="shared" si="182"/>
        <v>0</v>
      </c>
      <c r="BI57" s="261">
        <f t="shared" si="154"/>
        <v>113.25</v>
      </c>
    </row>
    <row r="58" spans="1:61" s="77" customFormat="1" ht="29.25" customHeight="1" x14ac:dyDescent="0.25">
      <c r="A58" s="556"/>
      <c r="B58" s="489"/>
      <c r="C58" s="549"/>
      <c r="D58" s="548"/>
      <c r="E58" s="569"/>
      <c r="F58" s="561"/>
      <c r="G58" s="551"/>
      <c r="H58" s="553"/>
      <c r="I58" s="78" t="s">
        <v>78</v>
      </c>
      <c r="J58" s="154">
        <v>2</v>
      </c>
      <c r="K58" s="154">
        <v>5</v>
      </c>
      <c r="L58" s="154">
        <v>0</v>
      </c>
      <c r="M58" s="138">
        <f t="shared" si="168"/>
        <v>7</v>
      </c>
      <c r="N58" s="216">
        <v>4</v>
      </c>
      <c r="O58" s="216">
        <v>7</v>
      </c>
      <c r="P58" s="156">
        <v>0</v>
      </c>
      <c r="Q58" s="138">
        <f t="shared" si="169"/>
        <v>11</v>
      </c>
      <c r="R58" s="216">
        <v>4</v>
      </c>
      <c r="S58" s="216">
        <v>7</v>
      </c>
      <c r="T58" s="154">
        <v>0</v>
      </c>
      <c r="U58" s="138">
        <f t="shared" si="170"/>
        <v>11</v>
      </c>
      <c r="V58" s="233">
        <v>2</v>
      </c>
      <c r="W58" s="233">
        <v>2</v>
      </c>
      <c r="X58" s="233">
        <v>0</v>
      </c>
      <c r="Y58" s="138">
        <f t="shared" si="171"/>
        <v>4</v>
      </c>
      <c r="Z58" s="233">
        <v>2</v>
      </c>
      <c r="AA58" s="233">
        <v>2</v>
      </c>
      <c r="AB58" s="233">
        <v>0</v>
      </c>
      <c r="AC58" s="138">
        <f t="shared" si="172"/>
        <v>4</v>
      </c>
      <c r="AD58" s="233">
        <v>2</v>
      </c>
      <c r="AE58" s="233">
        <v>2</v>
      </c>
      <c r="AF58" s="233">
        <v>0</v>
      </c>
      <c r="AG58" s="138">
        <f t="shared" si="173"/>
        <v>4</v>
      </c>
      <c r="AH58" s="233">
        <v>2</v>
      </c>
      <c r="AI58" s="233">
        <v>1</v>
      </c>
      <c r="AJ58" s="233">
        <v>0</v>
      </c>
      <c r="AK58" s="138">
        <f t="shared" si="174"/>
        <v>3</v>
      </c>
      <c r="AL58" s="233">
        <v>5</v>
      </c>
      <c r="AM58" s="233">
        <v>2</v>
      </c>
      <c r="AN58" s="233">
        <v>0</v>
      </c>
      <c r="AO58" s="138">
        <f t="shared" si="175"/>
        <v>7</v>
      </c>
      <c r="AP58" s="233">
        <v>2</v>
      </c>
      <c r="AQ58" s="233">
        <v>2</v>
      </c>
      <c r="AR58" s="233">
        <v>0</v>
      </c>
      <c r="AS58" s="138">
        <f t="shared" si="176"/>
        <v>4</v>
      </c>
      <c r="AT58" s="233">
        <v>2</v>
      </c>
      <c r="AU58" s="233">
        <v>3</v>
      </c>
      <c r="AV58" s="233">
        <v>0</v>
      </c>
      <c r="AW58" s="138">
        <f t="shared" si="177"/>
        <v>5</v>
      </c>
      <c r="AX58" s="233">
        <v>2</v>
      </c>
      <c r="AY58" s="233">
        <v>3</v>
      </c>
      <c r="AZ58" s="233">
        <v>0</v>
      </c>
      <c r="BA58" s="138">
        <f t="shared" si="178"/>
        <v>5</v>
      </c>
      <c r="BB58" s="306">
        <v>4</v>
      </c>
      <c r="BC58" s="306">
        <v>3</v>
      </c>
      <c r="BD58" s="306">
        <v>0</v>
      </c>
      <c r="BE58" s="261">
        <f t="shared" si="179"/>
        <v>7</v>
      </c>
      <c r="BF58" s="236">
        <f t="shared" si="180"/>
        <v>2.75</v>
      </c>
      <c r="BG58" s="236">
        <f t="shared" si="181"/>
        <v>3.25</v>
      </c>
      <c r="BH58" s="236">
        <f t="shared" si="182"/>
        <v>0</v>
      </c>
      <c r="BI58" s="261">
        <f t="shared" si="154"/>
        <v>6</v>
      </c>
    </row>
    <row r="59" spans="1:61" s="77" customFormat="1" ht="29.25" customHeight="1" x14ac:dyDescent="0.25">
      <c r="A59" s="556"/>
      <c r="B59" s="489"/>
      <c r="C59" s="549"/>
      <c r="D59" s="548"/>
      <c r="E59" s="569"/>
      <c r="F59" s="561"/>
      <c r="G59" s="551"/>
      <c r="H59" s="550"/>
      <c r="I59" s="79" t="s">
        <v>79</v>
      </c>
      <c r="J59" s="139">
        <f>SUM(J54:J58)</f>
        <v>137</v>
      </c>
      <c r="K59" s="139">
        <f t="shared" ref="K59:L59" si="183">SUM(K54:K58)</f>
        <v>108</v>
      </c>
      <c r="L59" s="139">
        <f t="shared" si="183"/>
        <v>0</v>
      </c>
      <c r="M59" s="138">
        <f>SUM(M54:M58)</f>
        <v>245</v>
      </c>
      <c r="N59" s="139">
        <f>SUM(N54:N58)</f>
        <v>185</v>
      </c>
      <c r="O59" s="139">
        <f t="shared" ref="O59:P59" si="184">SUM(O54:O58)</f>
        <v>154</v>
      </c>
      <c r="P59" s="139">
        <f t="shared" si="184"/>
        <v>0</v>
      </c>
      <c r="Q59" s="138">
        <f>SUM(Q54:Q58)</f>
        <v>339</v>
      </c>
      <c r="R59" s="139">
        <f>SUM(R54:R58)</f>
        <v>186</v>
      </c>
      <c r="S59" s="139">
        <f t="shared" ref="S59:T59" si="185">SUM(S54:S58)</f>
        <v>158</v>
      </c>
      <c r="T59" s="139">
        <f t="shared" si="185"/>
        <v>0</v>
      </c>
      <c r="U59" s="138">
        <f>SUM(U54:U58)</f>
        <v>344</v>
      </c>
      <c r="V59" s="139">
        <f>SUM(V54:V58)</f>
        <v>131</v>
      </c>
      <c r="W59" s="139">
        <f t="shared" ref="W59:X59" si="186">SUM(W54:W58)</f>
        <v>120</v>
      </c>
      <c r="X59" s="139">
        <f t="shared" si="186"/>
        <v>0</v>
      </c>
      <c r="Y59" s="138">
        <f>SUM(Y54:Y58)</f>
        <v>251</v>
      </c>
      <c r="Z59" s="139">
        <f>SUM(Z54:Z58)</f>
        <v>136</v>
      </c>
      <c r="AA59" s="139">
        <f t="shared" ref="AA59:AB59" si="187">SUM(AA54:AA58)</f>
        <v>128</v>
      </c>
      <c r="AB59" s="139">
        <f t="shared" si="187"/>
        <v>0</v>
      </c>
      <c r="AC59" s="138">
        <f>SUM(AC54:AC58)</f>
        <v>264</v>
      </c>
      <c r="AD59" s="139">
        <f>SUM(AD54:AD58)</f>
        <v>146</v>
      </c>
      <c r="AE59" s="139">
        <f t="shared" ref="AE59:AF59" si="188">SUM(AE54:AE58)</f>
        <v>135</v>
      </c>
      <c r="AF59" s="139">
        <f t="shared" si="188"/>
        <v>0</v>
      </c>
      <c r="AG59" s="138">
        <f>SUM(AG54:AG58)</f>
        <v>281</v>
      </c>
      <c r="AH59" s="139">
        <f>SUM(AH54:AH58)</f>
        <v>48</v>
      </c>
      <c r="AI59" s="139">
        <f t="shared" ref="AI59:AJ59" si="189">SUM(AI54:AI58)</f>
        <v>47</v>
      </c>
      <c r="AJ59" s="139">
        <f t="shared" si="189"/>
        <v>0</v>
      </c>
      <c r="AK59" s="138">
        <f>SUM(AK54:AK58)</f>
        <v>95</v>
      </c>
      <c r="AL59" s="139">
        <f>SUM(AL54:AL58)</f>
        <v>137</v>
      </c>
      <c r="AM59" s="139">
        <f t="shared" ref="AM59:AN59" si="190">SUM(AM54:AM58)</f>
        <v>104</v>
      </c>
      <c r="AN59" s="139">
        <f t="shared" si="190"/>
        <v>0</v>
      </c>
      <c r="AO59" s="138">
        <f>SUM(AO54:AO58)</f>
        <v>241</v>
      </c>
      <c r="AP59" s="139">
        <f>SUM(AP54:AP58)</f>
        <v>130</v>
      </c>
      <c r="AQ59" s="139">
        <f t="shared" ref="AQ59:AR59" si="191">SUM(AQ54:AQ58)</f>
        <v>119</v>
      </c>
      <c r="AR59" s="139">
        <f t="shared" si="191"/>
        <v>0</v>
      </c>
      <c r="AS59" s="138">
        <f>SUM(AS54:AS58)</f>
        <v>249</v>
      </c>
      <c r="AT59" s="139">
        <f>SUM(AT54:AT58)</f>
        <v>108</v>
      </c>
      <c r="AU59" s="139">
        <f t="shared" ref="AU59:AV59" si="192">SUM(AU54:AU58)</f>
        <v>96</v>
      </c>
      <c r="AV59" s="139">
        <f t="shared" si="192"/>
        <v>0</v>
      </c>
      <c r="AW59" s="138">
        <f>SUM(AW54:AW58)</f>
        <v>204</v>
      </c>
      <c r="AX59" s="139">
        <f>SUM(AX54:AX58)</f>
        <v>101</v>
      </c>
      <c r="AY59" s="139">
        <f t="shared" ref="AY59:AZ59" si="193">SUM(AY54:AY58)</f>
        <v>99</v>
      </c>
      <c r="AZ59" s="139">
        <f t="shared" si="193"/>
        <v>0</v>
      </c>
      <c r="BA59" s="138">
        <f>SUM(BA54:BA58)</f>
        <v>200</v>
      </c>
      <c r="BB59" s="139">
        <f>SUM(BB54:BB58)</f>
        <v>112</v>
      </c>
      <c r="BC59" s="139">
        <f t="shared" ref="BC59:BD59" si="194">SUM(BC54:BC58)</f>
        <v>104</v>
      </c>
      <c r="BD59" s="139">
        <f t="shared" si="194"/>
        <v>0</v>
      </c>
      <c r="BE59" s="261">
        <f>SUM(BE54:BE58)</f>
        <v>216</v>
      </c>
      <c r="BF59" s="139">
        <f>SUM(BF54:BF58)</f>
        <v>129.75</v>
      </c>
      <c r="BG59" s="139">
        <f t="shared" ref="BG59" si="195">SUM(BG54:BG58)</f>
        <v>114.33333333333334</v>
      </c>
      <c r="BH59" s="139">
        <f t="shared" ref="BH59" si="196">SUM(BH54:BH58)</f>
        <v>0</v>
      </c>
      <c r="BI59" s="261">
        <f t="shared" ref="BI59" si="197">SUM(BI54:BI58)</f>
        <v>244.08333333333334</v>
      </c>
    </row>
    <row r="60" spans="1:61" s="77" customFormat="1" ht="29.25" customHeight="1" x14ac:dyDescent="0.25">
      <c r="A60" s="556"/>
      <c r="B60" s="489"/>
      <c r="C60" s="549"/>
      <c r="D60" s="548"/>
      <c r="E60" s="569"/>
      <c r="F60" s="561"/>
      <c r="G60" s="551"/>
      <c r="H60" s="554" t="s">
        <v>146</v>
      </c>
      <c r="I60" s="78" t="s">
        <v>80</v>
      </c>
      <c r="J60" s="154">
        <v>119</v>
      </c>
      <c r="K60" s="154">
        <v>93</v>
      </c>
      <c r="L60" s="154">
        <v>0</v>
      </c>
      <c r="M60" s="138">
        <f>SUM(J60:L60)</f>
        <v>212</v>
      </c>
      <c r="N60" s="216">
        <v>132</v>
      </c>
      <c r="O60" s="216">
        <v>110</v>
      </c>
      <c r="P60" s="156">
        <v>0</v>
      </c>
      <c r="Q60" s="138">
        <f>SUM(N60:P60)</f>
        <v>242</v>
      </c>
      <c r="R60" s="216">
        <v>133</v>
      </c>
      <c r="S60" s="216">
        <v>114</v>
      </c>
      <c r="T60" s="154">
        <v>0</v>
      </c>
      <c r="U60" s="138">
        <f>SUM(R60:T60)</f>
        <v>247</v>
      </c>
      <c r="V60" s="233">
        <v>92</v>
      </c>
      <c r="W60" s="233">
        <v>87</v>
      </c>
      <c r="X60" s="233">
        <v>0</v>
      </c>
      <c r="Y60" s="138">
        <f>SUM(V60:X60)</f>
        <v>179</v>
      </c>
      <c r="Z60" s="233">
        <v>97</v>
      </c>
      <c r="AA60" s="233">
        <v>95</v>
      </c>
      <c r="AB60" s="233">
        <v>0</v>
      </c>
      <c r="AC60" s="138">
        <f>SUM(Z60:AB60)</f>
        <v>192</v>
      </c>
      <c r="AD60" s="233">
        <v>97</v>
      </c>
      <c r="AE60" s="233">
        <v>102</v>
      </c>
      <c r="AF60" s="233">
        <v>0</v>
      </c>
      <c r="AG60" s="138">
        <f>SUM(AD60:AF60)</f>
        <v>199</v>
      </c>
      <c r="AH60" s="233">
        <v>26</v>
      </c>
      <c r="AI60" s="233">
        <v>18</v>
      </c>
      <c r="AJ60" s="233">
        <v>0</v>
      </c>
      <c r="AK60" s="138">
        <f>SUM(AH60:AJ60)</f>
        <v>44</v>
      </c>
      <c r="AL60" s="233">
        <v>111</v>
      </c>
      <c r="AM60" s="233">
        <v>74</v>
      </c>
      <c r="AN60" s="233">
        <v>0</v>
      </c>
      <c r="AO60" s="138">
        <f>SUM(AL60:AN60)</f>
        <v>185</v>
      </c>
      <c r="AP60" s="233">
        <v>107</v>
      </c>
      <c r="AQ60" s="233">
        <v>90</v>
      </c>
      <c r="AR60" s="233">
        <v>0</v>
      </c>
      <c r="AS60" s="138">
        <f>SUM(AP60:AR60)</f>
        <v>197</v>
      </c>
      <c r="AT60" s="233">
        <v>108</v>
      </c>
      <c r="AU60" s="233">
        <v>96</v>
      </c>
      <c r="AV60" s="233">
        <v>0</v>
      </c>
      <c r="AW60" s="138">
        <f>SUM(AT60:AV60)</f>
        <v>204</v>
      </c>
      <c r="AX60" s="233">
        <v>101</v>
      </c>
      <c r="AY60" s="233">
        <v>99</v>
      </c>
      <c r="AZ60" s="233">
        <v>0</v>
      </c>
      <c r="BA60" s="138">
        <f>SUM(AX60:AZ60)</f>
        <v>200</v>
      </c>
      <c r="BB60" s="306">
        <v>112</v>
      </c>
      <c r="BC60" s="306">
        <v>104</v>
      </c>
      <c r="BD60" s="306">
        <v>0</v>
      </c>
      <c r="BE60" s="261">
        <f>SUM(BB60:BD60)</f>
        <v>216</v>
      </c>
      <c r="BF60" s="236">
        <f>AVERAGE(J60,N60,R60,V60,Z60,AD60,AH60,AL60,AP60,AT60,AX60,BB60)</f>
        <v>102.91666666666667</v>
      </c>
      <c r="BG60" s="236">
        <f t="shared" ref="BG60:BG63" si="198">AVERAGE(K60,O60,S60,W60,AA60,AE60,AI60,AM60,AQ60,AU60,AY60,BC60)</f>
        <v>90.166666666666671</v>
      </c>
      <c r="BH60" s="236">
        <f t="shared" ref="BH60:BH63" si="199">AVERAGE(L60,P60,T60,X60,AB60,AF60,AJ60,AN60,AR60,AV60,AZ60,BD60)</f>
        <v>0</v>
      </c>
      <c r="BI60" s="261">
        <f t="shared" ref="BI60:BI63" si="200">SUM(BF60:BH60)</f>
        <v>193.08333333333334</v>
      </c>
    </row>
    <row r="61" spans="1:61" s="77" customFormat="1" ht="29.25" customHeight="1" x14ac:dyDescent="0.25">
      <c r="A61" s="556"/>
      <c r="B61" s="489"/>
      <c r="C61" s="549"/>
      <c r="D61" s="548"/>
      <c r="E61" s="569"/>
      <c r="F61" s="561"/>
      <c r="G61" s="551"/>
      <c r="H61" s="550"/>
      <c r="I61" s="78" t="s">
        <v>81</v>
      </c>
      <c r="J61" s="154">
        <v>18</v>
      </c>
      <c r="K61" s="154">
        <v>15</v>
      </c>
      <c r="L61" s="154">
        <v>0</v>
      </c>
      <c r="M61" s="138">
        <f>SUM(J61:L61)</f>
        <v>33</v>
      </c>
      <c r="N61" s="216">
        <v>53</v>
      </c>
      <c r="O61" s="216">
        <v>44</v>
      </c>
      <c r="P61" s="156">
        <v>0</v>
      </c>
      <c r="Q61" s="138">
        <f t="shared" ref="Q61:Q63" si="201">SUM(N61:P61)</f>
        <v>97</v>
      </c>
      <c r="R61" s="216">
        <v>53</v>
      </c>
      <c r="S61" s="216">
        <v>44</v>
      </c>
      <c r="T61" s="154">
        <v>0</v>
      </c>
      <c r="U61" s="138">
        <f t="shared" ref="U61:U63" si="202">SUM(R61:T61)</f>
        <v>97</v>
      </c>
      <c r="V61" s="233">
        <v>39</v>
      </c>
      <c r="W61" s="233">
        <v>33</v>
      </c>
      <c r="X61" s="233">
        <v>0</v>
      </c>
      <c r="Y61" s="138">
        <f t="shared" ref="Y61:Y63" si="203">SUM(V61:X61)</f>
        <v>72</v>
      </c>
      <c r="Z61" s="233">
        <v>39</v>
      </c>
      <c r="AA61" s="233">
        <v>33</v>
      </c>
      <c r="AB61" s="233">
        <v>0</v>
      </c>
      <c r="AC61" s="138">
        <f t="shared" ref="AC61:AC63" si="204">SUM(Z61:AB61)</f>
        <v>72</v>
      </c>
      <c r="AD61" s="233">
        <v>48</v>
      </c>
      <c r="AE61" s="233">
        <v>34</v>
      </c>
      <c r="AF61" s="233">
        <v>0</v>
      </c>
      <c r="AG61" s="138">
        <f t="shared" ref="AG61:AG63" si="205">SUM(AD61:AF61)</f>
        <v>82</v>
      </c>
      <c r="AH61" s="233">
        <v>22</v>
      </c>
      <c r="AI61" s="233">
        <v>29</v>
      </c>
      <c r="AJ61" s="233">
        <v>0</v>
      </c>
      <c r="AK61" s="138">
        <f t="shared" ref="AK61:AK63" si="206">SUM(AH61:AJ61)</f>
        <v>51</v>
      </c>
      <c r="AL61" s="233">
        <v>26</v>
      </c>
      <c r="AM61" s="233">
        <v>30</v>
      </c>
      <c r="AN61" s="233">
        <v>0</v>
      </c>
      <c r="AO61" s="138">
        <f t="shared" ref="AO61:AO63" si="207">SUM(AL61:AN61)</f>
        <v>56</v>
      </c>
      <c r="AP61" s="233">
        <v>23</v>
      </c>
      <c r="AQ61" s="233">
        <v>29</v>
      </c>
      <c r="AR61" s="233">
        <v>0</v>
      </c>
      <c r="AS61" s="138">
        <f t="shared" ref="AS61:AS63" si="208">SUM(AP61:AR61)</f>
        <v>52</v>
      </c>
      <c r="AT61" s="233">
        <v>0</v>
      </c>
      <c r="AU61" s="233">
        <v>0</v>
      </c>
      <c r="AV61" s="233">
        <v>0</v>
      </c>
      <c r="AW61" s="138">
        <f t="shared" ref="AW61:AW63" si="209">SUM(AT61:AV61)</f>
        <v>0</v>
      </c>
      <c r="AX61" s="233">
        <v>0</v>
      </c>
      <c r="AY61" s="233">
        <v>0</v>
      </c>
      <c r="AZ61" s="233">
        <v>0</v>
      </c>
      <c r="BA61" s="138">
        <f t="shared" ref="BA61:BA63" si="210">SUM(AX61:AZ61)</f>
        <v>0</v>
      </c>
      <c r="BB61" s="306">
        <v>0</v>
      </c>
      <c r="BC61" s="306">
        <v>0</v>
      </c>
      <c r="BD61" s="306">
        <v>0</v>
      </c>
      <c r="BE61" s="261">
        <f t="shared" ref="BE61:BE63" si="211">SUM(BB61:BD61)</f>
        <v>0</v>
      </c>
      <c r="BF61" s="236">
        <f t="shared" ref="BF61:BF63" si="212">AVERAGE(J61,N61,R61,V61,Z61,AD61,AH61,AL61,AP61,AT61,AX61,BB61)</f>
        <v>26.75</v>
      </c>
      <c r="BG61" s="236">
        <f t="shared" si="198"/>
        <v>24.25</v>
      </c>
      <c r="BH61" s="236">
        <f t="shared" si="199"/>
        <v>0</v>
      </c>
      <c r="BI61" s="261">
        <f t="shared" si="200"/>
        <v>51</v>
      </c>
    </row>
    <row r="62" spans="1:61" s="77" customFormat="1" ht="29.25" customHeight="1" x14ac:dyDescent="0.25">
      <c r="A62" s="556"/>
      <c r="B62" s="489"/>
      <c r="C62" s="549"/>
      <c r="D62" s="548"/>
      <c r="E62" s="569"/>
      <c r="F62" s="561"/>
      <c r="G62" s="551"/>
      <c r="H62" s="554" t="s">
        <v>86</v>
      </c>
      <c r="I62" s="78" t="s">
        <v>82</v>
      </c>
      <c r="J62" s="154">
        <v>0</v>
      </c>
      <c r="K62" s="154">
        <v>0</v>
      </c>
      <c r="L62" s="154">
        <v>0</v>
      </c>
      <c r="M62" s="138">
        <f t="shared" ref="M62:M63" si="213">SUM(J62:L62)</f>
        <v>0</v>
      </c>
      <c r="N62" s="216">
        <v>1</v>
      </c>
      <c r="O62" s="216">
        <v>3</v>
      </c>
      <c r="P62" s="156">
        <v>0</v>
      </c>
      <c r="Q62" s="138">
        <f t="shared" si="201"/>
        <v>4</v>
      </c>
      <c r="R62" s="216">
        <v>1</v>
      </c>
      <c r="S62" s="216">
        <v>3</v>
      </c>
      <c r="T62" s="154">
        <v>0</v>
      </c>
      <c r="U62" s="138">
        <f t="shared" si="202"/>
        <v>4</v>
      </c>
      <c r="V62" s="233">
        <v>1</v>
      </c>
      <c r="W62" s="233">
        <v>3</v>
      </c>
      <c r="X62" s="233">
        <v>0</v>
      </c>
      <c r="Y62" s="138">
        <f t="shared" si="203"/>
        <v>4</v>
      </c>
      <c r="Z62" s="233">
        <v>1</v>
      </c>
      <c r="AA62" s="233">
        <v>4</v>
      </c>
      <c r="AB62" s="233">
        <v>0</v>
      </c>
      <c r="AC62" s="138">
        <f t="shared" si="204"/>
        <v>5</v>
      </c>
      <c r="AD62" s="233">
        <v>1</v>
      </c>
      <c r="AE62" s="233">
        <v>5</v>
      </c>
      <c r="AF62" s="233">
        <v>0</v>
      </c>
      <c r="AG62" s="138">
        <f t="shared" si="205"/>
        <v>6</v>
      </c>
      <c r="AH62" s="233">
        <v>0</v>
      </c>
      <c r="AI62" s="233">
        <v>1</v>
      </c>
      <c r="AJ62" s="233">
        <v>0</v>
      </c>
      <c r="AK62" s="138">
        <f t="shared" si="206"/>
        <v>1</v>
      </c>
      <c r="AL62" s="233">
        <v>0</v>
      </c>
      <c r="AM62" s="233">
        <v>1</v>
      </c>
      <c r="AN62" s="233">
        <v>0</v>
      </c>
      <c r="AO62" s="138">
        <f t="shared" si="207"/>
        <v>1</v>
      </c>
      <c r="AP62" s="233">
        <v>0</v>
      </c>
      <c r="AQ62" s="233">
        <v>1</v>
      </c>
      <c r="AR62" s="233">
        <v>0</v>
      </c>
      <c r="AS62" s="138">
        <f t="shared" si="208"/>
        <v>1</v>
      </c>
      <c r="AT62" s="233">
        <v>0</v>
      </c>
      <c r="AU62" s="233">
        <v>0</v>
      </c>
      <c r="AV62" s="233">
        <v>0</v>
      </c>
      <c r="AW62" s="138">
        <f t="shared" si="209"/>
        <v>0</v>
      </c>
      <c r="AX62" s="233">
        <v>0</v>
      </c>
      <c r="AY62" s="233">
        <v>0</v>
      </c>
      <c r="AZ62" s="233">
        <v>0</v>
      </c>
      <c r="BA62" s="138">
        <f t="shared" si="210"/>
        <v>0</v>
      </c>
      <c r="BB62" s="306">
        <v>0</v>
      </c>
      <c r="BC62" s="306">
        <v>0</v>
      </c>
      <c r="BD62" s="306">
        <v>0</v>
      </c>
      <c r="BE62" s="261">
        <f t="shared" si="211"/>
        <v>0</v>
      </c>
      <c r="BF62" s="236">
        <f t="shared" si="212"/>
        <v>0.41666666666666669</v>
      </c>
      <c r="BG62" s="236">
        <f t="shared" si="198"/>
        <v>1.75</v>
      </c>
      <c r="BH62" s="236">
        <f t="shared" si="199"/>
        <v>0</v>
      </c>
      <c r="BI62" s="261">
        <f t="shared" si="200"/>
        <v>2.1666666666666665</v>
      </c>
    </row>
    <row r="63" spans="1:61" s="77" customFormat="1" ht="29.25" customHeight="1" thickBot="1" x14ac:dyDescent="0.3">
      <c r="A63" s="556"/>
      <c r="B63" s="489"/>
      <c r="C63" s="549"/>
      <c r="D63" s="548"/>
      <c r="E63" s="570"/>
      <c r="F63" s="562"/>
      <c r="G63" s="552"/>
      <c r="H63" s="555"/>
      <c r="I63" s="80" t="s">
        <v>83</v>
      </c>
      <c r="J63" s="157">
        <v>18</v>
      </c>
      <c r="K63" s="157">
        <v>0</v>
      </c>
      <c r="L63" s="157">
        <v>0</v>
      </c>
      <c r="M63" s="141">
        <f t="shared" si="213"/>
        <v>18</v>
      </c>
      <c r="N63" s="270">
        <v>53</v>
      </c>
      <c r="O63" s="270">
        <v>29</v>
      </c>
      <c r="P63" s="158">
        <v>0</v>
      </c>
      <c r="Q63" s="141">
        <f t="shared" si="201"/>
        <v>82</v>
      </c>
      <c r="R63" s="270">
        <v>53</v>
      </c>
      <c r="S63" s="270">
        <v>29</v>
      </c>
      <c r="T63" s="157">
        <v>0</v>
      </c>
      <c r="U63" s="141">
        <f t="shared" si="202"/>
        <v>82</v>
      </c>
      <c r="V63" s="300">
        <v>31</v>
      </c>
      <c r="W63" s="300">
        <v>29</v>
      </c>
      <c r="X63" s="300">
        <v>0</v>
      </c>
      <c r="Y63" s="141">
        <f t="shared" si="203"/>
        <v>60</v>
      </c>
      <c r="Z63" s="300">
        <v>32</v>
      </c>
      <c r="AA63" s="300">
        <v>29</v>
      </c>
      <c r="AB63" s="300">
        <v>0</v>
      </c>
      <c r="AC63" s="141">
        <f t="shared" si="204"/>
        <v>61</v>
      </c>
      <c r="AD63" s="300">
        <v>41</v>
      </c>
      <c r="AE63" s="300">
        <v>36</v>
      </c>
      <c r="AF63" s="300">
        <v>0</v>
      </c>
      <c r="AG63" s="141">
        <f t="shared" si="205"/>
        <v>77</v>
      </c>
      <c r="AH63" s="300">
        <v>22</v>
      </c>
      <c r="AI63" s="300">
        <v>29</v>
      </c>
      <c r="AJ63" s="300">
        <v>0</v>
      </c>
      <c r="AK63" s="141">
        <f t="shared" si="206"/>
        <v>51</v>
      </c>
      <c r="AL63" s="300">
        <v>23</v>
      </c>
      <c r="AM63" s="300">
        <v>29</v>
      </c>
      <c r="AN63" s="300">
        <v>0</v>
      </c>
      <c r="AO63" s="141">
        <f t="shared" si="207"/>
        <v>52</v>
      </c>
      <c r="AP63" s="300">
        <v>23</v>
      </c>
      <c r="AQ63" s="300">
        <v>29</v>
      </c>
      <c r="AR63" s="300">
        <v>0</v>
      </c>
      <c r="AS63" s="141">
        <f t="shared" si="208"/>
        <v>52</v>
      </c>
      <c r="AT63" s="300">
        <v>0</v>
      </c>
      <c r="AU63" s="300">
        <v>0</v>
      </c>
      <c r="AV63" s="300">
        <v>0</v>
      </c>
      <c r="AW63" s="141">
        <f t="shared" si="209"/>
        <v>0</v>
      </c>
      <c r="AX63" s="300">
        <v>0</v>
      </c>
      <c r="AY63" s="300">
        <v>0</v>
      </c>
      <c r="AZ63" s="300">
        <v>0</v>
      </c>
      <c r="BA63" s="141">
        <f t="shared" si="210"/>
        <v>0</v>
      </c>
      <c r="BB63" s="307">
        <v>0</v>
      </c>
      <c r="BC63" s="307">
        <v>0</v>
      </c>
      <c r="BD63" s="307">
        <v>0</v>
      </c>
      <c r="BE63" s="302">
        <f t="shared" si="211"/>
        <v>0</v>
      </c>
      <c r="BF63" s="236">
        <f t="shared" si="212"/>
        <v>24.666666666666668</v>
      </c>
      <c r="BG63" s="236">
        <f t="shared" si="198"/>
        <v>19.916666666666668</v>
      </c>
      <c r="BH63" s="236">
        <f t="shared" si="199"/>
        <v>0</v>
      </c>
      <c r="BI63" s="302">
        <f t="shared" si="200"/>
        <v>44.583333333333336</v>
      </c>
    </row>
    <row r="141" spans="13:61" x14ac:dyDescent="0.25">
      <c r="M141" s="356">
        <f>SUM(M20:M21)</f>
        <v>0</v>
      </c>
      <c r="Q141" s="356">
        <f>SUM(Q20:Q21)</f>
        <v>25</v>
      </c>
      <c r="U141" s="356">
        <f>SUM(U20:U21)</f>
        <v>25</v>
      </c>
      <c r="Y141" s="356">
        <f>SUM(Y20:Y21)</f>
        <v>26</v>
      </c>
      <c r="AC141" s="356">
        <f>SUM(AC20:AC21)</f>
        <v>26</v>
      </c>
      <c r="AG141" s="356">
        <f>SUM(AG20:AG21)</f>
        <v>10</v>
      </c>
      <c r="AK141" s="356">
        <f>SUM(AK20:AK21)</f>
        <v>10</v>
      </c>
      <c r="AO141" s="356">
        <f>SUM(AO20:AO21)</f>
        <v>43</v>
      </c>
      <c r="AS141" s="356">
        <f>SUM(AS20:AS21)</f>
        <v>45</v>
      </c>
      <c r="AW141" s="356">
        <f>SUM(AW20:AW21)</f>
        <v>47</v>
      </c>
      <c r="BA141" s="356">
        <f>SUM(BA20:BA21)</f>
        <v>104</v>
      </c>
      <c r="BE141" s="356">
        <f>SUM(BE20:BE21)</f>
        <v>104</v>
      </c>
      <c r="BI141" s="356">
        <f>SUM(BI20:BI21)</f>
        <v>38.75</v>
      </c>
    </row>
    <row r="142" spans="13:61" x14ac:dyDescent="0.25">
      <c r="M142" s="356">
        <f>SUM(M50:M51)</f>
        <v>8</v>
      </c>
      <c r="Q142" s="356">
        <f>SUM(Q50:Q51)</f>
        <v>4</v>
      </c>
      <c r="U142" s="356">
        <f>SUM(U50:U51)</f>
        <v>12</v>
      </c>
      <c r="Y142" s="356">
        <f>SUM(Y50:Y51)</f>
        <v>5</v>
      </c>
      <c r="AC142" s="356">
        <f>SUM(AC50:AC51)</f>
        <v>15</v>
      </c>
      <c r="AG142" s="356">
        <f>SUM(AG50:AG51)</f>
        <v>11</v>
      </c>
      <c r="AK142" s="356">
        <f>SUM(AK50:AK51)</f>
        <v>10</v>
      </c>
      <c r="AO142" s="356">
        <f>SUM(AO50:AO51)</f>
        <v>15</v>
      </c>
      <c r="AS142" s="356">
        <f>SUM(AS50:AS51)</f>
        <v>19</v>
      </c>
      <c r="AW142" s="356">
        <f>SUM(AW50:AW51)</f>
        <v>31</v>
      </c>
      <c r="BA142" s="356">
        <f>SUM(BA50:BA51)</f>
        <v>20</v>
      </c>
      <c r="BE142" s="356">
        <f>SUM(BE50:BE51)</f>
        <v>18</v>
      </c>
      <c r="BI142" s="356">
        <f>SUM(BI50:BI51)</f>
        <v>168</v>
      </c>
    </row>
    <row r="143" spans="13:61" x14ac:dyDescent="0.25">
      <c r="M143" s="356">
        <f>SUM(M60:M61)</f>
        <v>245</v>
      </c>
      <c r="Q143" s="356">
        <f>SUM(Q60:Q61)</f>
        <v>339</v>
      </c>
      <c r="U143" s="356">
        <f>SUM(U60:U61)</f>
        <v>344</v>
      </c>
      <c r="Y143" s="356">
        <f>SUM(Y60:Y61)</f>
        <v>251</v>
      </c>
      <c r="AC143" s="356">
        <f>SUM(AC60:AC61)</f>
        <v>264</v>
      </c>
      <c r="AG143" s="356">
        <f>SUM(AG60:AG61)</f>
        <v>281</v>
      </c>
      <c r="AK143" s="356">
        <f>SUM(AK60:AK61)</f>
        <v>95</v>
      </c>
      <c r="AO143" s="356">
        <f>SUM(AO60:AO61)</f>
        <v>241</v>
      </c>
      <c r="AS143" s="356">
        <f>SUM(AS60:AS61)</f>
        <v>249</v>
      </c>
      <c r="AW143" s="356">
        <f>SUM(AW60:AW61)</f>
        <v>204</v>
      </c>
      <c r="BA143" s="356">
        <f>SUM(BA60:BA61)</f>
        <v>200</v>
      </c>
      <c r="BE143" s="356">
        <f>SUM(BE60:BE61)</f>
        <v>216</v>
      </c>
      <c r="BI143" s="356">
        <f>SUM(BI60:BI61)</f>
        <v>244.08333333333334</v>
      </c>
    </row>
  </sheetData>
  <sheetProtection formatCells="0" formatColumns="0" formatRows="0"/>
  <protectedRanges>
    <protectedRange sqref="R14:T18" name="Rango1_3"/>
    <protectedRange sqref="R20:T23" name="Rango1_4"/>
    <protectedRange sqref="J14:L18" name="Rango1_5"/>
  </protectedRanges>
  <mergeCells count="77">
    <mergeCell ref="B8:C8"/>
    <mergeCell ref="A1:BE1"/>
    <mergeCell ref="A2:BE2"/>
    <mergeCell ref="A3:BE3"/>
    <mergeCell ref="A6:D6"/>
    <mergeCell ref="B7:C7"/>
    <mergeCell ref="V11:Y11"/>
    <mergeCell ref="U9:BE9"/>
    <mergeCell ref="A10:BE10"/>
    <mergeCell ref="A11:A13"/>
    <mergeCell ref="B11:B13"/>
    <mergeCell ref="C11:C13"/>
    <mergeCell ref="D11:D13"/>
    <mergeCell ref="E11:E13"/>
    <mergeCell ref="F11:F13"/>
    <mergeCell ref="G11:G13"/>
    <mergeCell ref="H11:H13"/>
    <mergeCell ref="I11:I13"/>
    <mergeCell ref="J11:M11"/>
    <mergeCell ref="N11:Q11"/>
    <mergeCell ref="R11:U11"/>
    <mergeCell ref="AX11:BA11"/>
    <mergeCell ref="BB11:BE11"/>
    <mergeCell ref="J12:M12"/>
    <mergeCell ref="N12:Q12"/>
    <mergeCell ref="R12:U12"/>
    <mergeCell ref="V12:Y12"/>
    <mergeCell ref="Z12:AC12"/>
    <mergeCell ref="AD12:AG12"/>
    <mergeCell ref="AH12:AK12"/>
    <mergeCell ref="Z11:AC11"/>
    <mergeCell ref="AD11:AG11"/>
    <mergeCell ref="AH11:AK11"/>
    <mergeCell ref="AL11:AO11"/>
    <mergeCell ref="AP11:AS11"/>
    <mergeCell ref="AT11:AW11"/>
    <mergeCell ref="AL12:AO12"/>
    <mergeCell ref="AP12:AS12"/>
    <mergeCell ref="AT12:AW12"/>
    <mergeCell ref="AX12:BA12"/>
    <mergeCell ref="BB12:BE12"/>
    <mergeCell ref="G14:G23"/>
    <mergeCell ref="H14:H19"/>
    <mergeCell ref="H20:H21"/>
    <mergeCell ref="H22:H23"/>
    <mergeCell ref="H42:H43"/>
    <mergeCell ref="G24:G33"/>
    <mergeCell ref="H24:H29"/>
    <mergeCell ref="H30:H31"/>
    <mergeCell ref="H32:H33"/>
    <mergeCell ref="A14:A63"/>
    <mergeCell ref="F44:F53"/>
    <mergeCell ref="F54:F63"/>
    <mergeCell ref="F24:F33"/>
    <mergeCell ref="F34:F43"/>
    <mergeCell ref="F14:F23"/>
    <mergeCell ref="E14:E23"/>
    <mergeCell ref="E24:E33"/>
    <mergeCell ref="E34:E43"/>
    <mergeCell ref="E44:E53"/>
    <mergeCell ref="E54:E63"/>
    <mergeCell ref="BF11:BI11"/>
    <mergeCell ref="BF12:BI12"/>
    <mergeCell ref="D14:D63"/>
    <mergeCell ref="C14:C63"/>
    <mergeCell ref="B14:B63"/>
    <mergeCell ref="G54:G63"/>
    <mergeCell ref="H54:H59"/>
    <mergeCell ref="H60:H61"/>
    <mergeCell ref="H62:H63"/>
    <mergeCell ref="G44:G53"/>
    <mergeCell ref="H44:H49"/>
    <mergeCell ref="H50:H51"/>
    <mergeCell ref="H52:H53"/>
    <mergeCell ref="G34:G43"/>
    <mergeCell ref="H34:H39"/>
    <mergeCell ref="H40:H41"/>
  </mergeCells>
  <conditionalFormatting sqref="M19">
    <cfRule type="cellIs" dxfId="125" priority="39" operator="notEqual">
      <formula>$M$141</formula>
    </cfRule>
  </conditionalFormatting>
  <conditionalFormatting sqref="M49">
    <cfRule type="cellIs" dxfId="124" priority="38" operator="notEqual">
      <formula>$M$142</formula>
    </cfRule>
  </conditionalFormatting>
  <conditionalFormatting sqref="M59">
    <cfRule type="cellIs" dxfId="123" priority="37" operator="notEqual">
      <formula>$M$143</formula>
    </cfRule>
  </conditionalFormatting>
  <conditionalFormatting sqref="Q19">
    <cfRule type="cellIs" dxfId="122" priority="36" operator="notEqual">
      <formula>$Q$141</formula>
    </cfRule>
  </conditionalFormatting>
  <conditionalFormatting sqref="Q49">
    <cfRule type="cellIs" dxfId="121" priority="35" operator="notEqual">
      <formula>$Q$142</formula>
    </cfRule>
  </conditionalFormatting>
  <conditionalFormatting sqref="Q59">
    <cfRule type="cellIs" dxfId="120" priority="34" operator="notEqual">
      <formula>$Q$143</formula>
    </cfRule>
  </conditionalFormatting>
  <conditionalFormatting sqref="U19">
    <cfRule type="cellIs" dxfId="119" priority="33" operator="notEqual">
      <formula>$U$141</formula>
    </cfRule>
  </conditionalFormatting>
  <conditionalFormatting sqref="U49">
    <cfRule type="cellIs" dxfId="118" priority="32" operator="notEqual">
      <formula>$U$142</formula>
    </cfRule>
  </conditionalFormatting>
  <conditionalFormatting sqref="U59">
    <cfRule type="cellIs" dxfId="117" priority="31" operator="notEqual">
      <formula>$U$143</formula>
    </cfRule>
  </conditionalFormatting>
  <conditionalFormatting sqref="Y19">
    <cfRule type="cellIs" dxfId="116" priority="30" operator="notEqual">
      <formula>$Y$141</formula>
    </cfRule>
  </conditionalFormatting>
  <conditionalFormatting sqref="Y49">
    <cfRule type="cellIs" dxfId="115" priority="29" operator="notEqual">
      <formula>$Y$142</formula>
    </cfRule>
  </conditionalFormatting>
  <conditionalFormatting sqref="Y59">
    <cfRule type="cellIs" dxfId="114" priority="28" operator="notEqual">
      <formula>$Y$143</formula>
    </cfRule>
  </conditionalFormatting>
  <conditionalFormatting sqref="AC19">
    <cfRule type="cellIs" dxfId="113" priority="27" operator="notEqual">
      <formula>$AC$141</formula>
    </cfRule>
  </conditionalFormatting>
  <conditionalFormatting sqref="AC49">
    <cfRule type="cellIs" dxfId="112" priority="26" operator="notEqual">
      <formula>$AC$142</formula>
    </cfRule>
  </conditionalFormatting>
  <conditionalFormatting sqref="AC59">
    <cfRule type="cellIs" dxfId="111" priority="25" operator="notEqual">
      <formula>$AC$143</formula>
    </cfRule>
  </conditionalFormatting>
  <conditionalFormatting sqref="AG19">
    <cfRule type="cellIs" dxfId="110" priority="24" operator="notEqual">
      <formula>$AG$141</formula>
    </cfRule>
  </conditionalFormatting>
  <conditionalFormatting sqref="AG49">
    <cfRule type="cellIs" dxfId="109" priority="23" operator="notEqual">
      <formula>$AG$142</formula>
    </cfRule>
  </conditionalFormatting>
  <conditionalFormatting sqref="AG59">
    <cfRule type="cellIs" dxfId="108" priority="22" operator="notEqual">
      <formula>$AG$143</formula>
    </cfRule>
  </conditionalFormatting>
  <conditionalFormatting sqref="AK19">
    <cfRule type="cellIs" dxfId="107" priority="21" operator="notEqual">
      <formula>$AK$141</formula>
    </cfRule>
  </conditionalFormatting>
  <conditionalFormatting sqref="AK49">
    <cfRule type="cellIs" dxfId="106" priority="20" operator="notEqual">
      <formula>$AK$142</formula>
    </cfRule>
  </conditionalFormatting>
  <conditionalFormatting sqref="AK59">
    <cfRule type="cellIs" dxfId="105" priority="19" operator="notEqual">
      <formula>$AK$143</formula>
    </cfRule>
  </conditionalFormatting>
  <conditionalFormatting sqref="AO19">
    <cfRule type="cellIs" dxfId="104" priority="18" operator="notEqual">
      <formula>$AO$141</formula>
    </cfRule>
  </conditionalFormatting>
  <conditionalFormatting sqref="AO49">
    <cfRule type="cellIs" dxfId="103" priority="17" operator="notEqual">
      <formula>$AO$142</formula>
    </cfRule>
  </conditionalFormatting>
  <conditionalFormatting sqref="AO59">
    <cfRule type="cellIs" dxfId="102" priority="16" operator="notEqual">
      <formula>$AO$143</formula>
    </cfRule>
  </conditionalFormatting>
  <conditionalFormatting sqref="AS19">
    <cfRule type="cellIs" dxfId="101" priority="15" operator="notEqual">
      <formula>$AS$141</formula>
    </cfRule>
  </conditionalFormatting>
  <conditionalFormatting sqref="AS49">
    <cfRule type="cellIs" dxfId="100" priority="14" operator="notEqual">
      <formula>$AS$142</formula>
    </cfRule>
  </conditionalFormatting>
  <conditionalFormatting sqref="AS59">
    <cfRule type="cellIs" dxfId="99" priority="13" operator="notEqual">
      <formula>$AS$143</formula>
    </cfRule>
  </conditionalFormatting>
  <conditionalFormatting sqref="AW19">
    <cfRule type="cellIs" dxfId="98" priority="12" operator="notEqual">
      <formula>$AW$141</formula>
    </cfRule>
  </conditionalFormatting>
  <conditionalFormatting sqref="AW49">
    <cfRule type="cellIs" dxfId="97" priority="11" operator="notEqual">
      <formula>$AW$142</formula>
    </cfRule>
  </conditionalFormatting>
  <conditionalFormatting sqref="AW59">
    <cfRule type="cellIs" dxfId="96" priority="10" operator="notEqual">
      <formula>$AW$143</formula>
    </cfRule>
  </conditionalFormatting>
  <conditionalFormatting sqref="BA19">
    <cfRule type="cellIs" dxfId="95" priority="9" operator="notEqual">
      <formula>$BA$141</formula>
    </cfRule>
  </conditionalFormatting>
  <conditionalFormatting sqref="BA49">
    <cfRule type="cellIs" dxfId="94" priority="8" operator="notEqual">
      <formula>$BA$142</formula>
    </cfRule>
  </conditionalFormatting>
  <conditionalFormatting sqref="BA59">
    <cfRule type="cellIs" dxfId="93" priority="7" operator="notEqual">
      <formula>$BA$143</formula>
    </cfRule>
  </conditionalFormatting>
  <conditionalFormatting sqref="BE19">
    <cfRule type="cellIs" dxfId="92" priority="6" operator="notEqual">
      <formula>$BE$141</formula>
    </cfRule>
  </conditionalFormatting>
  <conditionalFormatting sqref="BE49">
    <cfRule type="cellIs" dxfId="91" priority="5" operator="notEqual">
      <formula>$BE$142</formula>
    </cfRule>
  </conditionalFormatting>
  <conditionalFormatting sqref="BE59">
    <cfRule type="cellIs" dxfId="90" priority="4" operator="notEqual">
      <formula>$BE$143</formula>
    </cfRule>
  </conditionalFormatting>
  <conditionalFormatting sqref="BI19">
    <cfRule type="cellIs" dxfId="89" priority="3" operator="notEqual">
      <formula>$BI$141</formula>
    </cfRule>
  </conditionalFormatting>
  <conditionalFormatting sqref="BI49">
    <cfRule type="cellIs" dxfId="88" priority="2" operator="notEqual">
      <formula>$BI$142</formula>
    </cfRule>
  </conditionalFormatting>
  <conditionalFormatting sqref="BI59">
    <cfRule type="cellIs" dxfId="87" priority="1" operator="notEqual">
      <formula>$BI$143</formula>
    </cfRule>
  </conditionalFormatting>
  <pageMargins left="0.7" right="0.7" top="0.75" bottom="0.75" header="0.3" footer="0.3"/>
  <pageSetup orientation="portrait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38B"/>
  </sheetPr>
  <dimension ref="A1:M237"/>
  <sheetViews>
    <sheetView workbookViewId="0">
      <selection activeCell="J259" sqref="J259"/>
    </sheetView>
  </sheetViews>
  <sheetFormatPr baseColWidth="10" defaultRowHeight="15" x14ac:dyDescent="0.25"/>
  <sheetData>
    <row r="1" spans="1:13" x14ac:dyDescent="0.25">
      <c r="A1" s="483" t="s">
        <v>93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</row>
    <row r="2" spans="1:13" x14ac:dyDescent="0.25">
      <c r="A2" s="483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</row>
    <row r="41" spans="11:11" x14ac:dyDescent="0.25">
      <c r="K41" s="356">
        <f>(PSICOLOGÍA!BI19-PSICOLOGÍA!BI22)</f>
        <v>38.583333333333336</v>
      </c>
    </row>
    <row r="42" spans="11:11" x14ac:dyDescent="0.25">
      <c r="K42" s="1">
        <f>SUM(PSICOLOGÍA!BF22:BH22)</f>
        <v>0.16666666666666666</v>
      </c>
    </row>
    <row r="57" spans="3:3" x14ac:dyDescent="0.25">
      <c r="C57" s="356">
        <f>(PSICOLOGÍA!BI19-PSICOLOGÍA!BI23)</f>
        <v>38.75</v>
      </c>
    </row>
    <row r="58" spans="3:3" x14ac:dyDescent="0.25">
      <c r="C58" s="1">
        <f>SUM(PSICOLOGÍA!BF23:BH23)</f>
        <v>0</v>
      </c>
    </row>
    <row r="90" spans="1:13" x14ac:dyDescent="0.25">
      <c r="A90" s="483" t="s">
        <v>102</v>
      </c>
      <c r="B90" s="483"/>
      <c r="C90" s="483"/>
      <c r="D90" s="483"/>
      <c r="E90" s="483"/>
      <c r="F90" s="483"/>
      <c r="G90" s="483"/>
      <c r="H90" s="483"/>
      <c r="I90" s="483"/>
      <c r="J90" s="483"/>
      <c r="K90" s="483"/>
      <c r="L90" s="483"/>
      <c r="M90" s="483"/>
    </row>
    <row r="91" spans="1:13" x14ac:dyDescent="0.25">
      <c r="A91" s="483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</row>
    <row r="130" spans="11:11" x14ac:dyDescent="0.25">
      <c r="K130" s="356">
        <f>(PSICOLOGÍA!BI49-PSICOLOGÍA!BI52)</f>
        <v>166</v>
      </c>
    </row>
    <row r="131" spans="11:11" x14ac:dyDescent="0.25">
      <c r="K131" s="1">
        <f>SUM(PSICOLOGÍA!BF52:BH52)</f>
        <v>2</v>
      </c>
    </row>
    <row r="146" spans="3:3" x14ac:dyDescent="0.25">
      <c r="C146" s="356">
        <f>(PSICOLOGÍA!BI49-PSICOLOGÍA!BI53)</f>
        <v>153</v>
      </c>
    </row>
    <row r="147" spans="3:3" x14ac:dyDescent="0.25">
      <c r="C147" s="1">
        <f>SUM(PSICOLOGÍA!BF53:BH53)</f>
        <v>15</v>
      </c>
    </row>
    <row r="179" spans="1:13" x14ac:dyDescent="0.25">
      <c r="A179" s="483" t="s">
        <v>91</v>
      </c>
      <c r="B179" s="483"/>
      <c r="C179" s="483"/>
      <c r="D179" s="483"/>
      <c r="E179" s="483"/>
      <c r="F179" s="483"/>
      <c r="G179" s="483"/>
      <c r="H179" s="483"/>
      <c r="I179" s="483"/>
      <c r="J179" s="483"/>
      <c r="K179" s="483"/>
      <c r="L179" s="483"/>
      <c r="M179" s="483"/>
    </row>
    <row r="180" spans="1:13" x14ac:dyDescent="0.25">
      <c r="A180" s="483"/>
      <c r="B180" s="483"/>
      <c r="C180" s="483"/>
      <c r="D180" s="483"/>
      <c r="E180" s="483"/>
      <c r="F180" s="483"/>
      <c r="G180" s="483"/>
      <c r="H180" s="483"/>
      <c r="I180" s="483"/>
      <c r="J180" s="483"/>
      <c r="K180" s="483"/>
      <c r="L180" s="483"/>
      <c r="M180" s="483"/>
    </row>
    <row r="219" spans="10:10" x14ac:dyDescent="0.25">
      <c r="J219" s="356">
        <f>(PSICOLOGÍA!BI59-PSICOLOGÍA!BI62)</f>
        <v>241.91666666666669</v>
      </c>
    </row>
    <row r="220" spans="10:10" x14ac:dyDescent="0.25">
      <c r="J220" s="1">
        <f>SUM(PSICOLOGÍA!BF62:BH62)</f>
        <v>2.1666666666666665</v>
      </c>
    </row>
    <row r="236" spans="3:3" x14ac:dyDescent="0.25">
      <c r="C236" s="356">
        <f>(PSICOLOGÍA!BI59-PSICOLOGÍA!BI63)</f>
        <v>199.5</v>
      </c>
    </row>
    <row r="237" spans="3:3" x14ac:dyDescent="0.25">
      <c r="C237" s="1">
        <f>SUM(PSICOLOGÍA!BF63:BH63)</f>
        <v>44.583333333333336</v>
      </c>
    </row>
  </sheetData>
  <mergeCells count="3">
    <mergeCell ref="A1:M2"/>
    <mergeCell ref="A90:M91"/>
    <mergeCell ref="A179:M180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I133"/>
  <sheetViews>
    <sheetView topLeftCell="F4" zoomScale="50" zoomScaleNormal="50" workbookViewId="0">
      <pane xSplit="4" ySplit="10" topLeftCell="AO23" activePane="bottomRight" state="frozen"/>
      <selection activeCell="F4" sqref="F4"/>
      <selection pane="topRight" activeCell="J4" sqref="J4"/>
      <selection pane="bottomLeft" activeCell="F14" sqref="F14"/>
      <selection pane="bottomRight" activeCell="BB40" sqref="BB40:BD43"/>
    </sheetView>
  </sheetViews>
  <sheetFormatPr baseColWidth="10" defaultRowHeight="15" x14ac:dyDescent="0.25"/>
  <cols>
    <col min="1" max="1" width="41.140625" style="1" customWidth="1"/>
    <col min="2" max="2" width="17.140625" style="1" customWidth="1"/>
    <col min="3" max="3" width="36.28515625" style="1" customWidth="1"/>
    <col min="4" max="4" width="76.5703125" style="1" customWidth="1"/>
    <col min="5" max="5" width="23.140625" style="1" customWidth="1"/>
    <col min="6" max="6" width="21.5703125" style="1" bestFit="1" customWidth="1"/>
    <col min="7" max="8" width="21.5703125" style="1" customWidth="1"/>
    <col min="9" max="9" width="24" style="1" customWidth="1"/>
    <col min="10" max="61" width="13.28515625" style="1" customWidth="1"/>
    <col min="62" max="65" width="20.85546875" style="1" customWidth="1"/>
    <col min="66" max="293" width="11.42578125" style="1"/>
    <col min="294" max="294" width="41.140625" style="1" customWidth="1"/>
    <col min="295" max="295" width="17.140625" style="1" customWidth="1"/>
    <col min="296" max="296" width="36.28515625" style="1" customWidth="1"/>
    <col min="297" max="297" width="76.5703125" style="1" customWidth="1"/>
    <col min="298" max="298" width="23.140625" style="1" customWidth="1"/>
    <col min="299" max="299" width="20.42578125" style="1" customWidth="1"/>
    <col min="300" max="300" width="21.5703125" style="1" bestFit="1" customWidth="1"/>
    <col min="301" max="303" width="18" style="1" customWidth="1"/>
    <col min="304" max="304" width="16.5703125" style="1" customWidth="1"/>
    <col min="305" max="305" width="16.140625" style="1" customWidth="1"/>
    <col min="306" max="306" width="17.42578125" style="1" bestFit="1" customWidth="1"/>
    <col min="307" max="307" width="15.42578125" style="1" bestFit="1" customWidth="1"/>
    <col min="308" max="308" width="14.5703125" style="1" bestFit="1" customWidth="1"/>
    <col min="309" max="309" width="15.42578125" style="1" bestFit="1" customWidth="1"/>
    <col min="310" max="310" width="15.85546875" style="1" customWidth="1"/>
    <col min="311" max="311" width="13.7109375" style="1" customWidth="1"/>
    <col min="312" max="312" width="13.42578125" style="1" customWidth="1"/>
    <col min="313" max="313" width="22.7109375" style="1" customWidth="1"/>
    <col min="314" max="321" width="20.85546875" style="1" customWidth="1"/>
    <col min="322" max="549" width="11.42578125" style="1"/>
    <col min="550" max="550" width="41.140625" style="1" customWidth="1"/>
    <col min="551" max="551" width="17.140625" style="1" customWidth="1"/>
    <col min="552" max="552" width="36.28515625" style="1" customWidth="1"/>
    <col min="553" max="553" width="76.5703125" style="1" customWidth="1"/>
    <col min="554" max="554" width="23.140625" style="1" customWidth="1"/>
    <col min="555" max="555" width="20.42578125" style="1" customWidth="1"/>
    <col min="556" max="556" width="21.5703125" style="1" bestFit="1" customWidth="1"/>
    <col min="557" max="559" width="18" style="1" customWidth="1"/>
    <col min="560" max="560" width="16.5703125" style="1" customWidth="1"/>
    <col min="561" max="561" width="16.140625" style="1" customWidth="1"/>
    <col min="562" max="562" width="17.42578125" style="1" bestFit="1" customWidth="1"/>
    <col min="563" max="563" width="15.42578125" style="1" bestFit="1" customWidth="1"/>
    <col min="564" max="564" width="14.5703125" style="1" bestFit="1" customWidth="1"/>
    <col min="565" max="565" width="15.42578125" style="1" bestFit="1" customWidth="1"/>
    <col min="566" max="566" width="15.85546875" style="1" customWidth="1"/>
    <col min="567" max="567" width="13.7109375" style="1" customWidth="1"/>
    <col min="568" max="568" width="13.42578125" style="1" customWidth="1"/>
    <col min="569" max="569" width="22.7109375" style="1" customWidth="1"/>
    <col min="570" max="577" width="20.85546875" style="1" customWidth="1"/>
    <col min="578" max="805" width="11.42578125" style="1"/>
    <col min="806" max="806" width="41.140625" style="1" customWidth="1"/>
    <col min="807" max="807" width="17.140625" style="1" customWidth="1"/>
    <col min="808" max="808" width="36.28515625" style="1" customWidth="1"/>
    <col min="809" max="809" width="76.5703125" style="1" customWidth="1"/>
    <col min="810" max="810" width="23.140625" style="1" customWidth="1"/>
    <col min="811" max="811" width="20.42578125" style="1" customWidth="1"/>
    <col min="812" max="812" width="21.5703125" style="1" bestFit="1" customWidth="1"/>
    <col min="813" max="815" width="18" style="1" customWidth="1"/>
    <col min="816" max="816" width="16.5703125" style="1" customWidth="1"/>
    <col min="817" max="817" width="16.140625" style="1" customWidth="1"/>
    <col min="818" max="818" width="17.42578125" style="1" bestFit="1" customWidth="1"/>
    <col min="819" max="819" width="15.42578125" style="1" bestFit="1" customWidth="1"/>
    <col min="820" max="820" width="14.5703125" style="1" bestFit="1" customWidth="1"/>
    <col min="821" max="821" width="15.42578125" style="1" bestFit="1" customWidth="1"/>
    <col min="822" max="822" width="15.85546875" style="1" customWidth="1"/>
    <col min="823" max="823" width="13.7109375" style="1" customWidth="1"/>
    <col min="824" max="824" width="13.42578125" style="1" customWidth="1"/>
    <col min="825" max="825" width="22.7109375" style="1" customWidth="1"/>
    <col min="826" max="833" width="20.85546875" style="1" customWidth="1"/>
    <col min="834" max="1061" width="11.42578125" style="1"/>
    <col min="1062" max="1062" width="41.140625" style="1" customWidth="1"/>
    <col min="1063" max="1063" width="17.140625" style="1" customWidth="1"/>
    <col min="1064" max="1064" width="36.28515625" style="1" customWidth="1"/>
    <col min="1065" max="1065" width="76.5703125" style="1" customWidth="1"/>
    <col min="1066" max="1066" width="23.140625" style="1" customWidth="1"/>
    <col min="1067" max="1067" width="20.42578125" style="1" customWidth="1"/>
    <col min="1068" max="1068" width="21.5703125" style="1" bestFit="1" customWidth="1"/>
    <col min="1069" max="1071" width="18" style="1" customWidth="1"/>
    <col min="1072" max="1072" width="16.5703125" style="1" customWidth="1"/>
    <col min="1073" max="1073" width="16.140625" style="1" customWidth="1"/>
    <col min="1074" max="1074" width="17.42578125" style="1" bestFit="1" customWidth="1"/>
    <col min="1075" max="1075" width="15.42578125" style="1" bestFit="1" customWidth="1"/>
    <col min="1076" max="1076" width="14.5703125" style="1" bestFit="1" customWidth="1"/>
    <col min="1077" max="1077" width="15.42578125" style="1" bestFit="1" customWidth="1"/>
    <col min="1078" max="1078" width="15.85546875" style="1" customWidth="1"/>
    <col min="1079" max="1079" width="13.7109375" style="1" customWidth="1"/>
    <col min="1080" max="1080" width="13.42578125" style="1" customWidth="1"/>
    <col min="1081" max="1081" width="22.7109375" style="1" customWidth="1"/>
    <col min="1082" max="1089" width="20.85546875" style="1" customWidth="1"/>
    <col min="1090" max="1317" width="11.42578125" style="1"/>
    <col min="1318" max="1318" width="41.140625" style="1" customWidth="1"/>
    <col min="1319" max="1319" width="17.140625" style="1" customWidth="1"/>
    <col min="1320" max="1320" width="36.28515625" style="1" customWidth="1"/>
    <col min="1321" max="1321" width="76.5703125" style="1" customWidth="1"/>
    <col min="1322" max="1322" width="23.140625" style="1" customWidth="1"/>
    <col min="1323" max="1323" width="20.42578125" style="1" customWidth="1"/>
    <col min="1324" max="1324" width="21.5703125" style="1" bestFit="1" customWidth="1"/>
    <col min="1325" max="1327" width="18" style="1" customWidth="1"/>
    <col min="1328" max="1328" width="16.5703125" style="1" customWidth="1"/>
    <col min="1329" max="1329" width="16.140625" style="1" customWidth="1"/>
    <col min="1330" max="1330" width="17.42578125" style="1" bestFit="1" customWidth="1"/>
    <col min="1331" max="1331" width="15.42578125" style="1" bestFit="1" customWidth="1"/>
    <col min="1332" max="1332" width="14.5703125" style="1" bestFit="1" customWidth="1"/>
    <col min="1333" max="1333" width="15.42578125" style="1" bestFit="1" customWidth="1"/>
    <col min="1334" max="1334" width="15.85546875" style="1" customWidth="1"/>
    <col min="1335" max="1335" width="13.7109375" style="1" customWidth="1"/>
    <col min="1336" max="1336" width="13.42578125" style="1" customWidth="1"/>
    <col min="1337" max="1337" width="22.7109375" style="1" customWidth="1"/>
    <col min="1338" max="1345" width="20.85546875" style="1" customWidth="1"/>
    <col min="1346" max="1573" width="11.42578125" style="1"/>
    <col min="1574" max="1574" width="41.140625" style="1" customWidth="1"/>
    <col min="1575" max="1575" width="17.140625" style="1" customWidth="1"/>
    <col min="1576" max="1576" width="36.28515625" style="1" customWidth="1"/>
    <col min="1577" max="1577" width="76.5703125" style="1" customWidth="1"/>
    <col min="1578" max="1578" width="23.140625" style="1" customWidth="1"/>
    <col min="1579" max="1579" width="20.42578125" style="1" customWidth="1"/>
    <col min="1580" max="1580" width="21.5703125" style="1" bestFit="1" customWidth="1"/>
    <col min="1581" max="1583" width="18" style="1" customWidth="1"/>
    <col min="1584" max="1584" width="16.5703125" style="1" customWidth="1"/>
    <col min="1585" max="1585" width="16.140625" style="1" customWidth="1"/>
    <col min="1586" max="1586" width="17.42578125" style="1" bestFit="1" customWidth="1"/>
    <col min="1587" max="1587" width="15.42578125" style="1" bestFit="1" customWidth="1"/>
    <col min="1588" max="1588" width="14.5703125" style="1" bestFit="1" customWidth="1"/>
    <col min="1589" max="1589" width="15.42578125" style="1" bestFit="1" customWidth="1"/>
    <col min="1590" max="1590" width="15.85546875" style="1" customWidth="1"/>
    <col min="1591" max="1591" width="13.7109375" style="1" customWidth="1"/>
    <col min="1592" max="1592" width="13.42578125" style="1" customWidth="1"/>
    <col min="1593" max="1593" width="22.7109375" style="1" customWidth="1"/>
    <col min="1594" max="1601" width="20.85546875" style="1" customWidth="1"/>
    <col min="1602" max="1829" width="11.42578125" style="1"/>
    <col min="1830" max="1830" width="41.140625" style="1" customWidth="1"/>
    <col min="1831" max="1831" width="17.140625" style="1" customWidth="1"/>
    <col min="1832" max="1832" width="36.28515625" style="1" customWidth="1"/>
    <col min="1833" max="1833" width="76.5703125" style="1" customWidth="1"/>
    <col min="1834" max="1834" width="23.140625" style="1" customWidth="1"/>
    <col min="1835" max="1835" width="20.42578125" style="1" customWidth="1"/>
    <col min="1836" max="1836" width="21.5703125" style="1" bestFit="1" customWidth="1"/>
    <col min="1837" max="1839" width="18" style="1" customWidth="1"/>
    <col min="1840" max="1840" width="16.5703125" style="1" customWidth="1"/>
    <col min="1841" max="1841" width="16.140625" style="1" customWidth="1"/>
    <col min="1842" max="1842" width="17.42578125" style="1" bestFit="1" customWidth="1"/>
    <col min="1843" max="1843" width="15.42578125" style="1" bestFit="1" customWidth="1"/>
    <col min="1844" max="1844" width="14.5703125" style="1" bestFit="1" customWidth="1"/>
    <col min="1845" max="1845" width="15.42578125" style="1" bestFit="1" customWidth="1"/>
    <col min="1846" max="1846" width="15.85546875" style="1" customWidth="1"/>
    <col min="1847" max="1847" width="13.7109375" style="1" customWidth="1"/>
    <col min="1848" max="1848" width="13.42578125" style="1" customWidth="1"/>
    <col min="1849" max="1849" width="22.7109375" style="1" customWidth="1"/>
    <col min="1850" max="1857" width="20.85546875" style="1" customWidth="1"/>
    <col min="1858" max="2085" width="11.42578125" style="1"/>
    <col min="2086" max="2086" width="41.140625" style="1" customWidth="1"/>
    <col min="2087" max="2087" width="17.140625" style="1" customWidth="1"/>
    <col min="2088" max="2088" width="36.28515625" style="1" customWidth="1"/>
    <col min="2089" max="2089" width="76.5703125" style="1" customWidth="1"/>
    <col min="2090" max="2090" width="23.140625" style="1" customWidth="1"/>
    <col min="2091" max="2091" width="20.42578125" style="1" customWidth="1"/>
    <col min="2092" max="2092" width="21.5703125" style="1" bestFit="1" customWidth="1"/>
    <col min="2093" max="2095" width="18" style="1" customWidth="1"/>
    <col min="2096" max="2096" width="16.5703125" style="1" customWidth="1"/>
    <col min="2097" max="2097" width="16.140625" style="1" customWidth="1"/>
    <col min="2098" max="2098" width="17.42578125" style="1" bestFit="1" customWidth="1"/>
    <col min="2099" max="2099" width="15.42578125" style="1" bestFit="1" customWidth="1"/>
    <col min="2100" max="2100" width="14.5703125" style="1" bestFit="1" customWidth="1"/>
    <col min="2101" max="2101" width="15.42578125" style="1" bestFit="1" customWidth="1"/>
    <col min="2102" max="2102" width="15.85546875" style="1" customWidth="1"/>
    <col min="2103" max="2103" width="13.7109375" style="1" customWidth="1"/>
    <col min="2104" max="2104" width="13.42578125" style="1" customWidth="1"/>
    <col min="2105" max="2105" width="22.7109375" style="1" customWidth="1"/>
    <col min="2106" max="2113" width="20.85546875" style="1" customWidth="1"/>
    <col min="2114" max="2341" width="11.42578125" style="1"/>
    <col min="2342" max="2342" width="41.140625" style="1" customWidth="1"/>
    <col min="2343" max="2343" width="17.140625" style="1" customWidth="1"/>
    <col min="2344" max="2344" width="36.28515625" style="1" customWidth="1"/>
    <col min="2345" max="2345" width="76.5703125" style="1" customWidth="1"/>
    <col min="2346" max="2346" width="23.140625" style="1" customWidth="1"/>
    <col min="2347" max="2347" width="20.42578125" style="1" customWidth="1"/>
    <col min="2348" max="2348" width="21.5703125" style="1" bestFit="1" customWidth="1"/>
    <col min="2349" max="2351" width="18" style="1" customWidth="1"/>
    <col min="2352" max="2352" width="16.5703125" style="1" customWidth="1"/>
    <col min="2353" max="2353" width="16.140625" style="1" customWidth="1"/>
    <col min="2354" max="2354" width="17.42578125" style="1" bestFit="1" customWidth="1"/>
    <col min="2355" max="2355" width="15.42578125" style="1" bestFit="1" customWidth="1"/>
    <col min="2356" max="2356" width="14.5703125" style="1" bestFit="1" customWidth="1"/>
    <col min="2357" max="2357" width="15.42578125" style="1" bestFit="1" customWidth="1"/>
    <col min="2358" max="2358" width="15.85546875" style="1" customWidth="1"/>
    <col min="2359" max="2359" width="13.7109375" style="1" customWidth="1"/>
    <col min="2360" max="2360" width="13.42578125" style="1" customWidth="1"/>
    <col min="2361" max="2361" width="22.7109375" style="1" customWidth="1"/>
    <col min="2362" max="2369" width="20.85546875" style="1" customWidth="1"/>
    <col min="2370" max="2597" width="11.42578125" style="1"/>
    <col min="2598" max="2598" width="41.140625" style="1" customWidth="1"/>
    <col min="2599" max="2599" width="17.140625" style="1" customWidth="1"/>
    <col min="2600" max="2600" width="36.28515625" style="1" customWidth="1"/>
    <col min="2601" max="2601" width="76.5703125" style="1" customWidth="1"/>
    <col min="2602" max="2602" width="23.140625" style="1" customWidth="1"/>
    <col min="2603" max="2603" width="20.42578125" style="1" customWidth="1"/>
    <col min="2604" max="2604" width="21.5703125" style="1" bestFit="1" customWidth="1"/>
    <col min="2605" max="2607" width="18" style="1" customWidth="1"/>
    <col min="2608" max="2608" width="16.5703125" style="1" customWidth="1"/>
    <col min="2609" max="2609" width="16.140625" style="1" customWidth="1"/>
    <col min="2610" max="2610" width="17.42578125" style="1" bestFit="1" customWidth="1"/>
    <col min="2611" max="2611" width="15.42578125" style="1" bestFit="1" customWidth="1"/>
    <col min="2612" max="2612" width="14.5703125" style="1" bestFit="1" customWidth="1"/>
    <col min="2613" max="2613" width="15.42578125" style="1" bestFit="1" customWidth="1"/>
    <col min="2614" max="2614" width="15.85546875" style="1" customWidth="1"/>
    <col min="2615" max="2615" width="13.7109375" style="1" customWidth="1"/>
    <col min="2616" max="2616" width="13.42578125" style="1" customWidth="1"/>
    <col min="2617" max="2617" width="22.7109375" style="1" customWidth="1"/>
    <col min="2618" max="2625" width="20.85546875" style="1" customWidth="1"/>
    <col min="2626" max="2853" width="11.42578125" style="1"/>
    <col min="2854" max="2854" width="41.140625" style="1" customWidth="1"/>
    <col min="2855" max="2855" width="17.140625" style="1" customWidth="1"/>
    <col min="2856" max="2856" width="36.28515625" style="1" customWidth="1"/>
    <col min="2857" max="2857" width="76.5703125" style="1" customWidth="1"/>
    <col min="2858" max="2858" width="23.140625" style="1" customWidth="1"/>
    <col min="2859" max="2859" width="20.42578125" style="1" customWidth="1"/>
    <col min="2860" max="2860" width="21.5703125" style="1" bestFit="1" customWidth="1"/>
    <col min="2861" max="2863" width="18" style="1" customWidth="1"/>
    <col min="2864" max="2864" width="16.5703125" style="1" customWidth="1"/>
    <col min="2865" max="2865" width="16.140625" style="1" customWidth="1"/>
    <col min="2866" max="2866" width="17.42578125" style="1" bestFit="1" customWidth="1"/>
    <col min="2867" max="2867" width="15.42578125" style="1" bestFit="1" customWidth="1"/>
    <col min="2868" max="2868" width="14.5703125" style="1" bestFit="1" customWidth="1"/>
    <col min="2869" max="2869" width="15.42578125" style="1" bestFit="1" customWidth="1"/>
    <col min="2870" max="2870" width="15.85546875" style="1" customWidth="1"/>
    <col min="2871" max="2871" width="13.7109375" style="1" customWidth="1"/>
    <col min="2872" max="2872" width="13.42578125" style="1" customWidth="1"/>
    <col min="2873" max="2873" width="22.7109375" style="1" customWidth="1"/>
    <col min="2874" max="2881" width="20.85546875" style="1" customWidth="1"/>
    <col min="2882" max="3109" width="11.42578125" style="1"/>
    <col min="3110" max="3110" width="41.140625" style="1" customWidth="1"/>
    <col min="3111" max="3111" width="17.140625" style="1" customWidth="1"/>
    <col min="3112" max="3112" width="36.28515625" style="1" customWidth="1"/>
    <col min="3113" max="3113" width="76.5703125" style="1" customWidth="1"/>
    <col min="3114" max="3114" width="23.140625" style="1" customWidth="1"/>
    <col min="3115" max="3115" width="20.42578125" style="1" customWidth="1"/>
    <col min="3116" max="3116" width="21.5703125" style="1" bestFit="1" customWidth="1"/>
    <col min="3117" max="3119" width="18" style="1" customWidth="1"/>
    <col min="3120" max="3120" width="16.5703125" style="1" customWidth="1"/>
    <col min="3121" max="3121" width="16.140625" style="1" customWidth="1"/>
    <col min="3122" max="3122" width="17.42578125" style="1" bestFit="1" customWidth="1"/>
    <col min="3123" max="3123" width="15.42578125" style="1" bestFit="1" customWidth="1"/>
    <col min="3124" max="3124" width="14.5703125" style="1" bestFit="1" customWidth="1"/>
    <col min="3125" max="3125" width="15.42578125" style="1" bestFit="1" customWidth="1"/>
    <col min="3126" max="3126" width="15.85546875" style="1" customWidth="1"/>
    <col min="3127" max="3127" width="13.7109375" style="1" customWidth="1"/>
    <col min="3128" max="3128" width="13.42578125" style="1" customWidth="1"/>
    <col min="3129" max="3129" width="22.7109375" style="1" customWidth="1"/>
    <col min="3130" max="3137" width="20.85546875" style="1" customWidth="1"/>
    <col min="3138" max="3365" width="11.42578125" style="1"/>
    <col min="3366" max="3366" width="41.140625" style="1" customWidth="1"/>
    <col min="3367" max="3367" width="17.140625" style="1" customWidth="1"/>
    <col min="3368" max="3368" width="36.28515625" style="1" customWidth="1"/>
    <col min="3369" max="3369" width="76.5703125" style="1" customWidth="1"/>
    <col min="3370" max="3370" width="23.140625" style="1" customWidth="1"/>
    <col min="3371" max="3371" width="20.42578125" style="1" customWidth="1"/>
    <col min="3372" max="3372" width="21.5703125" style="1" bestFit="1" customWidth="1"/>
    <col min="3373" max="3375" width="18" style="1" customWidth="1"/>
    <col min="3376" max="3376" width="16.5703125" style="1" customWidth="1"/>
    <col min="3377" max="3377" width="16.140625" style="1" customWidth="1"/>
    <col min="3378" max="3378" width="17.42578125" style="1" bestFit="1" customWidth="1"/>
    <col min="3379" max="3379" width="15.42578125" style="1" bestFit="1" customWidth="1"/>
    <col min="3380" max="3380" width="14.5703125" style="1" bestFit="1" customWidth="1"/>
    <col min="3381" max="3381" width="15.42578125" style="1" bestFit="1" customWidth="1"/>
    <col min="3382" max="3382" width="15.85546875" style="1" customWidth="1"/>
    <col min="3383" max="3383" width="13.7109375" style="1" customWidth="1"/>
    <col min="3384" max="3384" width="13.42578125" style="1" customWidth="1"/>
    <col min="3385" max="3385" width="22.7109375" style="1" customWidth="1"/>
    <col min="3386" max="3393" width="20.85546875" style="1" customWidth="1"/>
    <col min="3394" max="3621" width="11.42578125" style="1"/>
    <col min="3622" max="3622" width="41.140625" style="1" customWidth="1"/>
    <col min="3623" max="3623" width="17.140625" style="1" customWidth="1"/>
    <col min="3624" max="3624" width="36.28515625" style="1" customWidth="1"/>
    <col min="3625" max="3625" width="76.5703125" style="1" customWidth="1"/>
    <col min="3626" max="3626" width="23.140625" style="1" customWidth="1"/>
    <col min="3627" max="3627" width="20.42578125" style="1" customWidth="1"/>
    <col min="3628" max="3628" width="21.5703125" style="1" bestFit="1" customWidth="1"/>
    <col min="3629" max="3631" width="18" style="1" customWidth="1"/>
    <col min="3632" max="3632" width="16.5703125" style="1" customWidth="1"/>
    <col min="3633" max="3633" width="16.140625" style="1" customWidth="1"/>
    <col min="3634" max="3634" width="17.42578125" style="1" bestFit="1" customWidth="1"/>
    <col min="3635" max="3635" width="15.42578125" style="1" bestFit="1" customWidth="1"/>
    <col min="3636" max="3636" width="14.5703125" style="1" bestFit="1" customWidth="1"/>
    <col min="3637" max="3637" width="15.42578125" style="1" bestFit="1" customWidth="1"/>
    <col min="3638" max="3638" width="15.85546875" style="1" customWidth="1"/>
    <col min="3639" max="3639" width="13.7109375" style="1" customWidth="1"/>
    <col min="3640" max="3640" width="13.42578125" style="1" customWidth="1"/>
    <col min="3641" max="3641" width="22.7109375" style="1" customWidth="1"/>
    <col min="3642" max="3649" width="20.85546875" style="1" customWidth="1"/>
    <col min="3650" max="3877" width="11.42578125" style="1"/>
    <col min="3878" max="3878" width="41.140625" style="1" customWidth="1"/>
    <col min="3879" max="3879" width="17.140625" style="1" customWidth="1"/>
    <col min="3880" max="3880" width="36.28515625" style="1" customWidth="1"/>
    <col min="3881" max="3881" width="76.5703125" style="1" customWidth="1"/>
    <col min="3882" max="3882" width="23.140625" style="1" customWidth="1"/>
    <col min="3883" max="3883" width="20.42578125" style="1" customWidth="1"/>
    <col min="3884" max="3884" width="21.5703125" style="1" bestFit="1" customWidth="1"/>
    <col min="3885" max="3887" width="18" style="1" customWidth="1"/>
    <col min="3888" max="3888" width="16.5703125" style="1" customWidth="1"/>
    <col min="3889" max="3889" width="16.140625" style="1" customWidth="1"/>
    <col min="3890" max="3890" width="17.42578125" style="1" bestFit="1" customWidth="1"/>
    <col min="3891" max="3891" width="15.42578125" style="1" bestFit="1" customWidth="1"/>
    <col min="3892" max="3892" width="14.5703125" style="1" bestFit="1" customWidth="1"/>
    <col min="3893" max="3893" width="15.42578125" style="1" bestFit="1" customWidth="1"/>
    <col min="3894" max="3894" width="15.85546875" style="1" customWidth="1"/>
    <col min="3895" max="3895" width="13.7109375" style="1" customWidth="1"/>
    <col min="3896" max="3896" width="13.42578125" style="1" customWidth="1"/>
    <col min="3897" max="3897" width="22.7109375" style="1" customWidth="1"/>
    <col min="3898" max="3905" width="20.85546875" style="1" customWidth="1"/>
    <col min="3906" max="4133" width="11.42578125" style="1"/>
    <col min="4134" max="4134" width="41.140625" style="1" customWidth="1"/>
    <col min="4135" max="4135" width="17.140625" style="1" customWidth="1"/>
    <col min="4136" max="4136" width="36.28515625" style="1" customWidth="1"/>
    <col min="4137" max="4137" width="76.5703125" style="1" customWidth="1"/>
    <col min="4138" max="4138" width="23.140625" style="1" customWidth="1"/>
    <col min="4139" max="4139" width="20.42578125" style="1" customWidth="1"/>
    <col min="4140" max="4140" width="21.5703125" style="1" bestFit="1" customWidth="1"/>
    <col min="4141" max="4143" width="18" style="1" customWidth="1"/>
    <col min="4144" max="4144" width="16.5703125" style="1" customWidth="1"/>
    <col min="4145" max="4145" width="16.140625" style="1" customWidth="1"/>
    <col min="4146" max="4146" width="17.42578125" style="1" bestFit="1" customWidth="1"/>
    <col min="4147" max="4147" width="15.42578125" style="1" bestFit="1" customWidth="1"/>
    <col min="4148" max="4148" width="14.5703125" style="1" bestFit="1" customWidth="1"/>
    <col min="4149" max="4149" width="15.42578125" style="1" bestFit="1" customWidth="1"/>
    <col min="4150" max="4150" width="15.85546875" style="1" customWidth="1"/>
    <col min="4151" max="4151" width="13.7109375" style="1" customWidth="1"/>
    <col min="4152" max="4152" width="13.42578125" style="1" customWidth="1"/>
    <col min="4153" max="4153" width="22.7109375" style="1" customWidth="1"/>
    <col min="4154" max="4161" width="20.85546875" style="1" customWidth="1"/>
    <col min="4162" max="4389" width="11.42578125" style="1"/>
    <col min="4390" max="4390" width="41.140625" style="1" customWidth="1"/>
    <col min="4391" max="4391" width="17.140625" style="1" customWidth="1"/>
    <col min="4392" max="4392" width="36.28515625" style="1" customWidth="1"/>
    <col min="4393" max="4393" width="76.5703125" style="1" customWidth="1"/>
    <col min="4394" max="4394" width="23.140625" style="1" customWidth="1"/>
    <col min="4395" max="4395" width="20.42578125" style="1" customWidth="1"/>
    <col min="4396" max="4396" width="21.5703125" style="1" bestFit="1" customWidth="1"/>
    <col min="4397" max="4399" width="18" style="1" customWidth="1"/>
    <col min="4400" max="4400" width="16.5703125" style="1" customWidth="1"/>
    <col min="4401" max="4401" width="16.140625" style="1" customWidth="1"/>
    <col min="4402" max="4402" width="17.42578125" style="1" bestFit="1" customWidth="1"/>
    <col min="4403" max="4403" width="15.42578125" style="1" bestFit="1" customWidth="1"/>
    <col min="4404" max="4404" width="14.5703125" style="1" bestFit="1" customWidth="1"/>
    <col min="4405" max="4405" width="15.42578125" style="1" bestFit="1" customWidth="1"/>
    <col min="4406" max="4406" width="15.85546875" style="1" customWidth="1"/>
    <col min="4407" max="4407" width="13.7109375" style="1" customWidth="1"/>
    <col min="4408" max="4408" width="13.42578125" style="1" customWidth="1"/>
    <col min="4409" max="4409" width="22.7109375" style="1" customWidth="1"/>
    <col min="4410" max="4417" width="20.85546875" style="1" customWidth="1"/>
    <col min="4418" max="4645" width="11.42578125" style="1"/>
    <col min="4646" max="4646" width="41.140625" style="1" customWidth="1"/>
    <col min="4647" max="4647" width="17.140625" style="1" customWidth="1"/>
    <col min="4648" max="4648" width="36.28515625" style="1" customWidth="1"/>
    <col min="4649" max="4649" width="76.5703125" style="1" customWidth="1"/>
    <col min="4650" max="4650" width="23.140625" style="1" customWidth="1"/>
    <col min="4651" max="4651" width="20.42578125" style="1" customWidth="1"/>
    <col min="4652" max="4652" width="21.5703125" style="1" bestFit="1" customWidth="1"/>
    <col min="4653" max="4655" width="18" style="1" customWidth="1"/>
    <col min="4656" max="4656" width="16.5703125" style="1" customWidth="1"/>
    <col min="4657" max="4657" width="16.140625" style="1" customWidth="1"/>
    <col min="4658" max="4658" width="17.42578125" style="1" bestFit="1" customWidth="1"/>
    <col min="4659" max="4659" width="15.42578125" style="1" bestFit="1" customWidth="1"/>
    <col min="4660" max="4660" width="14.5703125" style="1" bestFit="1" customWidth="1"/>
    <col min="4661" max="4661" width="15.42578125" style="1" bestFit="1" customWidth="1"/>
    <col min="4662" max="4662" width="15.85546875" style="1" customWidth="1"/>
    <col min="4663" max="4663" width="13.7109375" style="1" customWidth="1"/>
    <col min="4664" max="4664" width="13.42578125" style="1" customWidth="1"/>
    <col min="4665" max="4665" width="22.7109375" style="1" customWidth="1"/>
    <col min="4666" max="4673" width="20.85546875" style="1" customWidth="1"/>
    <col min="4674" max="4901" width="11.42578125" style="1"/>
    <col min="4902" max="4902" width="41.140625" style="1" customWidth="1"/>
    <col min="4903" max="4903" width="17.140625" style="1" customWidth="1"/>
    <col min="4904" max="4904" width="36.28515625" style="1" customWidth="1"/>
    <col min="4905" max="4905" width="76.5703125" style="1" customWidth="1"/>
    <col min="4906" max="4906" width="23.140625" style="1" customWidth="1"/>
    <col min="4907" max="4907" width="20.42578125" style="1" customWidth="1"/>
    <col min="4908" max="4908" width="21.5703125" style="1" bestFit="1" customWidth="1"/>
    <col min="4909" max="4911" width="18" style="1" customWidth="1"/>
    <col min="4912" max="4912" width="16.5703125" style="1" customWidth="1"/>
    <col min="4913" max="4913" width="16.140625" style="1" customWidth="1"/>
    <col min="4914" max="4914" width="17.42578125" style="1" bestFit="1" customWidth="1"/>
    <col min="4915" max="4915" width="15.42578125" style="1" bestFit="1" customWidth="1"/>
    <col min="4916" max="4916" width="14.5703125" style="1" bestFit="1" customWidth="1"/>
    <col min="4917" max="4917" width="15.42578125" style="1" bestFit="1" customWidth="1"/>
    <col min="4918" max="4918" width="15.85546875" style="1" customWidth="1"/>
    <col min="4919" max="4919" width="13.7109375" style="1" customWidth="1"/>
    <col min="4920" max="4920" width="13.42578125" style="1" customWidth="1"/>
    <col min="4921" max="4921" width="22.7109375" style="1" customWidth="1"/>
    <col min="4922" max="4929" width="20.85546875" style="1" customWidth="1"/>
    <col min="4930" max="5157" width="11.42578125" style="1"/>
    <col min="5158" max="5158" width="41.140625" style="1" customWidth="1"/>
    <col min="5159" max="5159" width="17.140625" style="1" customWidth="1"/>
    <col min="5160" max="5160" width="36.28515625" style="1" customWidth="1"/>
    <col min="5161" max="5161" width="76.5703125" style="1" customWidth="1"/>
    <col min="5162" max="5162" width="23.140625" style="1" customWidth="1"/>
    <col min="5163" max="5163" width="20.42578125" style="1" customWidth="1"/>
    <col min="5164" max="5164" width="21.5703125" style="1" bestFit="1" customWidth="1"/>
    <col min="5165" max="5167" width="18" style="1" customWidth="1"/>
    <col min="5168" max="5168" width="16.5703125" style="1" customWidth="1"/>
    <col min="5169" max="5169" width="16.140625" style="1" customWidth="1"/>
    <col min="5170" max="5170" width="17.42578125" style="1" bestFit="1" customWidth="1"/>
    <col min="5171" max="5171" width="15.42578125" style="1" bestFit="1" customWidth="1"/>
    <col min="5172" max="5172" width="14.5703125" style="1" bestFit="1" customWidth="1"/>
    <col min="5173" max="5173" width="15.42578125" style="1" bestFit="1" customWidth="1"/>
    <col min="5174" max="5174" width="15.85546875" style="1" customWidth="1"/>
    <col min="5175" max="5175" width="13.7109375" style="1" customWidth="1"/>
    <col min="5176" max="5176" width="13.42578125" style="1" customWidth="1"/>
    <col min="5177" max="5177" width="22.7109375" style="1" customWidth="1"/>
    <col min="5178" max="5185" width="20.85546875" style="1" customWidth="1"/>
    <col min="5186" max="5413" width="11.42578125" style="1"/>
    <col min="5414" max="5414" width="41.140625" style="1" customWidth="1"/>
    <col min="5415" max="5415" width="17.140625" style="1" customWidth="1"/>
    <col min="5416" max="5416" width="36.28515625" style="1" customWidth="1"/>
    <col min="5417" max="5417" width="76.5703125" style="1" customWidth="1"/>
    <col min="5418" max="5418" width="23.140625" style="1" customWidth="1"/>
    <col min="5419" max="5419" width="20.42578125" style="1" customWidth="1"/>
    <col min="5420" max="5420" width="21.5703125" style="1" bestFit="1" customWidth="1"/>
    <col min="5421" max="5423" width="18" style="1" customWidth="1"/>
    <col min="5424" max="5424" width="16.5703125" style="1" customWidth="1"/>
    <col min="5425" max="5425" width="16.140625" style="1" customWidth="1"/>
    <col min="5426" max="5426" width="17.42578125" style="1" bestFit="1" customWidth="1"/>
    <col min="5427" max="5427" width="15.42578125" style="1" bestFit="1" customWidth="1"/>
    <col min="5428" max="5428" width="14.5703125" style="1" bestFit="1" customWidth="1"/>
    <col min="5429" max="5429" width="15.42578125" style="1" bestFit="1" customWidth="1"/>
    <col min="5430" max="5430" width="15.85546875" style="1" customWidth="1"/>
    <col min="5431" max="5431" width="13.7109375" style="1" customWidth="1"/>
    <col min="5432" max="5432" width="13.42578125" style="1" customWidth="1"/>
    <col min="5433" max="5433" width="22.7109375" style="1" customWidth="1"/>
    <col min="5434" max="5441" width="20.85546875" style="1" customWidth="1"/>
    <col min="5442" max="5669" width="11.42578125" style="1"/>
    <col min="5670" max="5670" width="41.140625" style="1" customWidth="1"/>
    <col min="5671" max="5671" width="17.140625" style="1" customWidth="1"/>
    <col min="5672" max="5672" width="36.28515625" style="1" customWidth="1"/>
    <col min="5673" max="5673" width="76.5703125" style="1" customWidth="1"/>
    <col min="5674" max="5674" width="23.140625" style="1" customWidth="1"/>
    <col min="5675" max="5675" width="20.42578125" style="1" customWidth="1"/>
    <col min="5676" max="5676" width="21.5703125" style="1" bestFit="1" customWidth="1"/>
    <col min="5677" max="5679" width="18" style="1" customWidth="1"/>
    <col min="5680" max="5680" width="16.5703125" style="1" customWidth="1"/>
    <col min="5681" max="5681" width="16.140625" style="1" customWidth="1"/>
    <col min="5682" max="5682" width="17.42578125" style="1" bestFit="1" customWidth="1"/>
    <col min="5683" max="5683" width="15.42578125" style="1" bestFit="1" customWidth="1"/>
    <col min="5684" max="5684" width="14.5703125" style="1" bestFit="1" customWidth="1"/>
    <col min="5685" max="5685" width="15.42578125" style="1" bestFit="1" customWidth="1"/>
    <col min="5686" max="5686" width="15.85546875" style="1" customWidth="1"/>
    <col min="5687" max="5687" width="13.7109375" style="1" customWidth="1"/>
    <col min="5688" max="5688" width="13.42578125" style="1" customWidth="1"/>
    <col min="5689" max="5689" width="22.7109375" style="1" customWidth="1"/>
    <col min="5690" max="5697" width="20.85546875" style="1" customWidth="1"/>
    <col min="5698" max="5925" width="11.42578125" style="1"/>
    <col min="5926" max="5926" width="41.140625" style="1" customWidth="1"/>
    <col min="5927" max="5927" width="17.140625" style="1" customWidth="1"/>
    <col min="5928" max="5928" width="36.28515625" style="1" customWidth="1"/>
    <col min="5929" max="5929" width="76.5703125" style="1" customWidth="1"/>
    <col min="5930" max="5930" width="23.140625" style="1" customWidth="1"/>
    <col min="5931" max="5931" width="20.42578125" style="1" customWidth="1"/>
    <col min="5932" max="5932" width="21.5703125" style="1" bestFit="1" customWidth="1"/>
    <col min="5933" max="5935" width="18" style="1" customWidth="1"/>
    <col min="5936" max="5936" width="16.5703125" style="1" customWidth="1"/>
    <col min="5937" max="5937" width="16.140625" style="1" customWidth="1"/>
    <col min="5938" max="5938" width="17.42578125" style="1" bestFit="1" customWidth="1"/>
    <col min="5939" max="5939" width="15.42578125" style="1" bestFit="1" customWidth="1"/>
    <col min="5940" max="5940" width="14.5703125" style="1" bestFit="1" customWidth="1"/>
    <col min="5941" max="5941" width="15.42578125" style="1" bestFit="1" customWidth="1"/>
    <col min="5942" max="5942" width="15.85546875" style="1" customWidth="1"/>
    <col min="5943" max="5943" width="13.7109375" style="1" customWidth="1"/>
    <col min="5944" max="5944" width="13.42578125" style="1" customWidth="1"/>
    <col min="5945" max="5945" width="22.7109375" style="1" customWidth="1"/>
    <col min="5946" max="5953" width="20.85546875" style="1" customWidth="1"/>
    <col min="5954" max="6181" width="11.42578125" style="1"/>
    <col min="6182" max="6182" width="41.140625" style="1" customWidth="1"/>
    <col min="6183" max="6183" width="17.140625" style="1" customWidth="1"/>
    <col min="6184" max="6184" width="36.28515625" style="1" customWidth="1"/>
    <col min="6185" max="6185" width="76.5703125" style="1" customWidth="1"/>
    <col min="6186" max="6186" width="23.140625" style="1" customWidth="1"/>
    <col min="6187" max="6187" width="20.42578125" style="1" customWidth="1"/>
    <col min="6188" max="6188" width="21.5703125" style="1" bestFit="1" customWidth="1"/>
    <col min="6189" max="6191" width="18" style="1" customWidth="1"/>
    <col min="6192" max="6192" width="16.5703125" style="1" customWidth="1"/>
    <col min="6193" max="6193" width="16.140625" style="1" customWidth="1"/>
    <col min="6194" max="6194" width="17.42578125" style="1" bestFit="1" customWidth="1"/>
    <col min="6195" max="6195" width="15.42578125" style="1" bestFit="1" customWidth="1"/>
    <col min="6196" max="6196" width="14.5703125" style="1" bestFit="1" customWidth="1"/>
    <col min="6197" max="6197" width="15.42578125" style="1" bestFit="1" customWidth="1"/>
    <col min="6198" max="6198" width="15.85546875" style="1" customWidth="1"/>
    <col min="6199" max="6199" width="13.7109375" style="1" customWidth="1"/>
    <col min="6200" max="6200" width="13.42578125" style="1" customWidth="1"/>
    <col min="6201" max="6201" width="22.7109375" style="1" customWidth="1"/>
    <col min="6202" max="6209" width="20.85546875" style="1" customWidth="1"/>
    <col min="6210" max="6437" width="11.42578125" style="1"/>
    <col min="6438" max="6438" width="41.140625" style="1" customWidth="1"/>
    <col min="6439" max="6439" width="17.140625" style="1" customWidth="1"/>
    <col min="6440" max="6440" width="36.28515625" style="1" customWidth="1"/>
    <col min="6441" max="6441" width="76.5703125" style="1" customWidth="1"/>
    <col min="6442" max="6442" width="23.140625" style="1" customWidth="1"/>
    <col min="6443" max="6443" width="20.42578125" style="1" customWidth="1"/>
    <col min="6444" max="6444" width="21.5703125" style="1" bestFit="1" customWidth="1"/>
    <col min="6445" max="6447" width="18" style="1" customWidth="1"/>
    <col min="6448" max="6448" width="16.5703125" style="1" customWidth="1"/>
    <col min="6449" max="6449" width="16.140625" style="1" customWidth="1"/>
    <col min="6450" max="6450" width="17.42578125" style="1" bestFit="1" customWidth="1"/>
    <col min="6451" max="6451" width="15.42578125" style="1" bestFit="1" customWidth="1"/>
    <col min="6452" max="6452" width="14.5703125" style="1" bestFit="1" customWidth="1"/>
    <col min="6453" max="6453" width="15.42578125" style="1" bestFit="1" customWidth="1"/>
    <col min="6454" max="6454" width="15.85546875" style="1" customWidth="1"/>
    <col min="6455" max="6455" width="13.7109375" style="1" customWidth="1"/>
    <col min="6456" max="6456" width="13.42578125" style="1" customWidth="1"/>
    <col min="6457" max="6457" width="22.7109375" style="1" customWidth="1"/>
    <col min="6458" max="6465" width="20.85546875" style="1" customWidth="1"/>
    <col min="6466" max="6693" width="11.42578125" style="1"/>
    <col min="6694" max="6694" width="41.140625" style="1" customWidth="1"/>
    <col min="6695" max="6695" width="17.140625" style="1" customWidth="1"/>
    <col min="6696" max="6696" width="36.28515625" style="1" customWidth="1"/>
    <col min="6697" max="6697" width="76.5703125" style="1" customWidth="1"/>
    <col min="6698" max="6698" width="23.140625" style="1" customWidth="1"/>
    <col min="6699" max="6699" width="20.42578125" style="1" customWidth="1"/>
    <col min="6700" max="6700" width="21.5703125" style="1" bestFit="1" customWidth="1"/>
    <col min="6701" max="6703" width="18" style="1" customWidth="1"/>
    <col min="6704" max="6704" width="16.5703125" style="1" customWidth="1"/>
    <col min="6705" max="6705" width="16.140625" style="1" customWidth="1"/>
    <col min="6706" max="6706" width="17.42578125" style="1" bestFit="1" customWidth="1"/>
    <col min="6707" max="6707" width="15.42578125" style="1" bestFit="1" customWidth="1"/>
    <col min="6708" max="6708" width="14.5703125" style="1" bestFit="1" customWidth="1"/>
    <col min="6709" max="6709" width="15.42578125" style="1" bestFit="1" customWidth="1"/>
    <col min="6710" max="6710" width="15.85546875" style="1" customWidth="1"/>
    <col min="6711" max="6711" width="13.7109375" style="1" customWidth="1"/>
    <col min="6712" max="6712" width="13.42578125" style="1" customWidth="1"/>
    <col min="6713" max="6713" width="22.7109375" style="1" customWidth="1"/>
    <col min="6714" max="6721" width="20.85546875" style="1" customWidth="1"/>
    <col min="6722" max="6949" width="11.42578125" style="1"/>
    <col min="6950" max="6950" width="41.140625" style="1" customWidth="1"/>
    <col min="6951" max="6951" width="17.140625" style="1" customWidth="1"/>
    <col min="6952" max="6952" width="36.28515625" style="1" customWidth="1"/>
    <col min="6953" max="6953" width="76.5703125" style="1" customWidth="1"/>
    <col min="6954" max="6954" width="23.140625" style="1" customWidth="1"/>
    <col min="6955" max="6955" width="20.42578125" style="1" customWidth="1"/>
    <col min="6956" max="6956" width="21.5703125" style="1" bestFit="1" customWidth="1"/>
    <col min="6957" max="6959" width="18" style="1" customWidth="1"/>
    <col min="6960" max="6960" width="16.5703125" style="1" customWidth="1"/>
    <col min="6961" max="6961" width="16.140625" style="1" customWidth="1"/>
    <col min="6962" max="6962" width="17.42578125" style="1" bestFit="1" customWidth="1"/>
    <col min="6963" max="6963" width="15.42578125" style="1" bestFit="1" customWidth="1"/>
    <col min="6964" max="6964" width="14.5703125" style="1" bestFit="1" customWidth="1"/>
    <col min="6965" max="6965" width="15.42578125" style="1" bestFit="1" customWidth="1"/>
    <col min="6966" max="6966" width="15.85546875" style="1" customWidth="1"/>
    <col min="6967" max="6967" width="13.7109375" style="1" customWidth="1"/>
    <col min="6968" max="6968" width="13.42578125" style="1" customWidth="1"/>
    <col min="6969" max="6969" width="22.7109375" style="1" customWidth="1"/>
    <col min="6970" max="6977" width="20.85546875" style="1" customWidth="1"/>
    <col min="6978" max="7205" width="11.42578125" style="1"/>
    <col min="7206" max="7206" width="41.140625" style="1" customWidth="1"/>
    <col min="7207" max="7207" width="17.140625" style="1" customWidth="1"/>
    <col min="7208" max="7208" width="36.28515625" style="1" customWidth="1"/>
    <col min="7209" max="7209" width="76.5703125" style="1" customWidth="1"/>
    <col min="7210" max="7210" width="23.140625" style="1" customWidth="1"/>
    <col min="7211" max="7211" width="20.42578125" style="1" customWidth="1"/>
    <col min="7212" max="7212" width="21.5703125" style="1" bestFit="1" customWidth="1"/>
    <col min="7213" max="7215" width="18" style="1" customWidth="1"/>
    <col min="7216" max="7216" width="16.5703125" style="1" customWidth="1"/>
    <col min="7217" max="7217" width="16.140625" style="1" customWidth="1"/>
    <col min="7218" max="7218" width="17.42578125" style="1" bestFit="1" customWidth="1"/>
    <col min="7219" max="7219" width="15.42578125" style="1" bestFit="1" customWidth="1"/>
    <col min="7220" max="7220" width="14.5703125" style="1" bestFit="1" customWidth="1"/>
    <col min="7221" max="7221" width="15.42578125" style="1" bestFit="1" customWidth="1"/>
    <col min="7222" max="7222" width="15.85546875" style="1" customWidth="1"/>
    <col min="7223" max="7223" width="13.7109375" style="1" customWidth="1"/>
    <col min="7224" max="7224" width="13.42578125" style="1" customWidth="1"/>
    <col min="7225" max="7225" width="22.7109375" style="1" customWidth="1"/>
    <col min="7226" max="7233" width="20.85546875" style="1" customWidth="1"/>
    <col min="7234" max="7461" width="11.42578125" style="1"/>
    <col min="7462" max="7462" width="41.140625" style="1" customWidth="1"/>
    <col min="7463" max="7463" width="17.140625" style="1" customWidth="1"/>
    <col min="7464" max="7464" width="36.28515625" style="1" customWidth="1"/>
    <col min="7465" max="7465" width="76.5703125" style="1" customWidth="1"/>
    <col min="7466" max="7466" width="23.140625" style="1" customWidth="1"/>
    <col min="7467" max="7467" width="20.42578125" style="1" customWidth="1"/>
    <col min="7468" max="7468" width="21.5703125" style="1" bestFit="1" customWidth="1"/>
    <col min="7469" max="7471" width="18" style="1" customWidth="1"/>
    <col min="7472" max="7472" width="16.5703125" style="1" customWidth="1"/>
    <col min="7473" max="7473" width="16.140625" style="1" customWidth="1"/>
    <col min="7474" max="7474" width="17.42578125" style="1" bestFit="1" customWidth="1"/>
    <col min="7475" max="7475" width="15.42578125" style="1" bestFit="1" customWidth="1"/>
    <col min="7476" max="7476" width="14.5703125" style="1" bestFit="1" customWidth="1"/>
    <col min="7477" max="7477" width="15.42578125" style="1" bestFit="1" customWidth="1"/>
    <col min="7478" max="7478" width="15.85546875" style="1" customWidth="1"/>
    <col min="7479" max="7479" width="13.7109375" style="1" customWidth="1"/>
    <col min="7480" max="7480" width="13.42578125" style="1" customWidth="1"/>
    <col min="7481" max="7481" width="22.7109375" style="1" customWidth="1"/>
    <col min="7482" max="7489" width="20.85546875" style="1" customWidth="1"/>
    <col min="7490" max="7717" width="11.42578125" style="1"/>
    <col min="7718" max="7718" width="41.140625" style="1" customWidth="1"/>
    <col min="7719" max="7719" width="17.140625" style="1" customWidth="1"/>
    <col min="7720" max="7720" width="36.28515625" style="1" customWidth="1"/>
    <col min="7721" max="7721" width="76.5703125" style="1" customWidth="1"/>
    <col min="7722" max="7722" width="23.140625" style="1" customWidth="1"/>
    <col min="7723" max="7723" width="20.42578125" style="1" customWidth="1"/>
    <col min="7724" max="7724" width="21.5703125" style="1" bestFit="1" customWidth="1"/>
    <col min="7725" max="7727" width="18" style="1" customWidth="1"/>
    <col min="7728" max="7728" width="16.5703125" style="1" customWidth="1"/>
    <col min="7729" max="7729" width="16.140625" style="1" customWidth="1"/>
    <col min="7730" max="7730" width="17.42578125" style="1" bestFit="1" customWidth="1"/>
    <col min="7731" max="7731" width="15.42578125" style="1" bestFit="1" customWidth="1"/>
    <col min="7732" max="7732" width="14.5703125" style="1" bestFit="1" customWidth="1"/>
    <col min="7733" max="7733" width="15.42578125" style="1" bestFit="1" customWidth="1"/>
    <col min="7734" max="7734" width="15.85546875" style="1" customWidth="1"/>
    <col min="7735" max="7735" width="13.7109375" style="1" customWidth="1"/>
    <col min="7736" max="7736" width="13.42578125" style="1" customWidth="1"/>
    <col min="7737" max="7737" width="22.7109375" style="1" customWidth="1"/>
    <col min="7738" max="7745" width="20.85546875" style="1" customWidth="1"/>
    <col min="7746" max="7973" width="11.42578125" style="1"/>
    <col min="7974" max="7974" width="41.140625" style="1" customWidth="1"/>
    <col min="7975" max="7975" width="17.140625" style="1" customWidth="1"/>
    <col min="7976" max="7976" width="36.28515625" style="1" customWidth="1"/>
    <col min="7977" max="7977" width="76.5703125" style="1" customWidth="1"/>
    <col min="7978" max="7978" width="23.140625" style="1" customWidth="1"/>
    <col min="7979" max="7979" width="20.42578125" style="1" customWidth="1"/>
    <col min="7980" max="7980" width="21.5703125" style="1" bestFit="1" customWidth="1"/>
    <col min="7981" max="7983" width="18" style="1" customWidth="1"/>
    <col min="7984" max="7984" width="16.5703125" style="1" customWidth="1"/>
    <col min="7985" max="7985" width="16.140625" style="1" customWidth="1"/>
    <col min="7986" max="7986" width="17.42578125" style="1" bestFit="1" customWidth="1"/>
    <col min="7987" max="7987" width="15.42578125" style="1" bestFit="1" customWidth="1"/>
    <col min="7988" max="7988" width="14.5703125" style="1" bestFit="1" customWidth="1"/>
    <col min="7989" max="7989" width="15.42578125" style="1" bestFit="1" customWidth="1"/>
    <col min="7990" max="7990" width="15.85546875" style="1" customWidth="1"/>
    <col min="7991" max="7991" width="13.7109375" style="1" customWidth="1"/>
    <col min="7992" max="7992" width="13.42578125" style="1" customWidth="1"/>
    <col min="7993" max="7993" width="22.7109375" style="1" customWidth="1"/>
    <col min="7994" max="8001" width="20.85546875" style="1" customWidth="1"/>
    <col min="8002" max="8229" width="11.42578125" style="1"/>
    <col min="8230" max="8230" width="41.140625" style="1" customWidth="1"/>
    <col min="8231" max="8231" width="17.140625" style="1" customWidth="1"/>
    <col min="8232" max="8232" width="36.28515625" style="1" customWidth="1"/>
    <col min="8233" max="8233" width="76.5703125" style="1" customWidth="1"/>
    <col min="8234" max="8234" width="23.140625" style="1" customWidth="1"/>
    <col min="8235" max="8235" width="20.42578125" style="1" customWidth="1"/>
    <col min="8236" max="8236" width="21.5703125" style="1" bestFit="1" customWidth="1"/>
    <col min="8237" max="8239" width="18" style="1" customWidth="1"/>
    <col min="8240" max="8240" width="16.5703125" style="1" customWidth="1"/>
    <col min="8241" max="8241" width="16.140625" style="1" customWidth="1"/>
    <col min="8242" max="8242" width="17.42578125" style="1" bestFit="1" customWidth="1"/>
    <col min="8243" max="8243" width="15.42578125" style="1" bestFit="1" customWidth="1"/>
    <col min="8244" max="8244" width="14.5703125" style="1" bestFit="1" customWidth="1"/>
    <col min="8245" max="8245" width="15.42578125" style="1" bestFit="1" customWidth="1"/>
    <col min="8246" max="8246" width="15.85546875" style="1" customWidth="1"/>
    <col min="8247" max="8247" width="13.7109375" style="1" customWidth="1"/>
    <col min="8248" max="8248" width="13.42578125" style="1" customWidth="1"/>
    <col min="8249" max="8249" width="22.7109375" style="1" customWidth="1"/>
    <col min="8250" max="8257" width="20.85546875" style="1" customWidth="1"/>
    <col min="8258" max="8485" width="11.42578125" style="1"/>
    <col min="8486" max="8486" width="41.140625" style="1" customWidth="1"/>
    <col min="8487" max="8487" width="17.140625" style="1" customWidth="1"/>
    <col min="8488" max="8488" width="36.28515625" style="1" customWidth="1"/>
    <col min="8489" max="8489" width="76.5703125" style="1" customWidth="1"/>
    <col min="8490" max="8490" width="23.140625" style="1" customWidth="1"/>
    <col min="8491" max="8491" width="20.42578125" style="1" customWidth="1"/>
    <col min="8492" max="8492" width="21.5703125" style="1" bestFit="1" customWidth="1"/>
    <col min="8493" max="8495" width="18" style="1" customWidth="1"/>
    <col min="8496" max="8496" width="16.5703125" style="1" customWidth="1"/>
    <col min="8497" max="8497" width="16.140625" style="1" customWidth="1"/>
    <col min="8498" max="8498" width="17.42578125" style="1" bestFit="1" customWidth="1"/>
    <col min="8499" max="8499" width="15.42578125" style="1" bestFit="1" customWidth="1"/>
    <col min="8500" max="8500" width="14.5703125" style="1" bestFit="1" customWidth="1"/>
    <col min="8501" max="8501" width="15.42578125" style="1" bestFit="1" customWidth="1"/>
    <col min="8502" max="8502" width="15.85546875" style="1" customWidth="1"/>
    <col min="8503" max="8503" width="13.7109375" style="1" customWidth="1"/>
    <col min="8504" max="8504" width="13.42578125" style="1" customWidth="1"/>
    <col min="8505" max="8505" width="22.7109375" style="1" customWidth="1"/>
    <col min="8506" max="8513" width="20.85546875" style="1" customWidth="1"/>
    <col min="8514" max="8741" width="11.42578125" style="1"/>
    <col min="8742" max="8742" width="41.140625" style="1" customWidth="1"/>
    <col min="8743" max="8743" width="17.140625" style="1" customWidth="1"/>
    <col min="8744" max="8744" width="36.28515625" style="1" customWidth="1"/>
    <col min="8745" max="8745" width="76.5703125" style="1" customWidth="1"/>
    <col min="8746" max="8746" width="23.140625" style="1" customWidth="1"/>
    <col min="8747" max="8747" width="20.42578125" style="1" customWidth="1"/>
    <col min="8748" max="8748" width="21.5703125" style="1" bestFit="1" customWidth="1"/>
    <col min="8749" max="8751" width="18" style="1" customWidth="1"/>
    <col min="8752" max="8752" width="16.5703125" style="1" customWidth="1"/>
    <col min="8753" max="8753" width="16.140625" style="1" customWidth="1"/>
    <col min="8754" max="8754" width="17.42578125" style="1" bestFit="1" customWidth="1"/>
    <col min="8755" max="8755" width="15.42578125" style="1" bestFit="1" customWidth="1"/>
    <col min="8756" max="8756" width="14.5703125" style="1" bestFit="1" customWidth="1"/>
    <col min="8757" max="8757" width="15.42578125" style="1" bestFit="1" customWidth="1"/>
    <col min="8758" max="8758" width="15.85546875" style="1" customWidth="1"/>
    <col min="8759" max="8759" width="13.7109375" style="1" customWidth="1"/>
    <col min="8760" max="8760" width="13.42578125" style="1" customWidth="1"/>
    <col min="8761" max="8761" width="22.7109375" style="1" customWidth="1"/>
    <col min="8762" max="8769" width="20.85546875" style="1" customWidth="1"/>
    <col min="8770" max="8997" width="11.42578125" style="1"/>
    <col min="8998" max="8998" width="41.140625" style="1" customWidth="1"/>
    <col min="8999" max="8999" width="17.140625" style="1" customWidth="1"/>
    <col min="9000" max="9000" width="36.28515625" style="1" customWidth="1"/>
    <col min="9001" max="9001" width="76.5703125" style="1" customWidth="1"/>
    <col min="9002" max="9002" width="23.140625" style="1" customWidth="1"/>
    <col min="9003" max="9003" width="20.42578125" style="1" customWidth="1"/>
    <col min="9004" max="9004" width="21.5703125" style="1" bestFit="1" customWidth="1"/>
    <col min="9005" max="9007" width="18" style="1" customWidth="1"/>
    <col min="9008" max="9008" width="16.5703125" style="1" customWidth="1"/>
    <col min="9009" max="9009" width="16.140625" style="1" customWidth="1"/>
    <col min="9010" max="9010" width="17.42578125" style="1" bestFit="1" customWidth="1"/>
    <col min="9011" max="9011" width="15.42578125" style="1" bestFit="1" customWidth="1"/>
    <col min="9012" max="9012" width="14.5703125" style="1" bestFit="1" customWidth="1"/>
    <col min="9013" max="9013" width="15.42578125" style="1" bestFit="1" customWidth="1"/>
    <col min="9014" max="9014" width="15.85546875" style="1" customWidth="1"/>
    <col min="9015" max="9015" width="13.7109375" style="1" customWidth="1"/>
    <col min="9016" max="9016" width="13.42578125" style="1" customWidth="1"/>
    <col min="9017" max="9017" width="22.7109375" style="1" customWidth="1"/>
    <col min="9018" max="9025" width="20.85546875" style="1" customWidth="1"/>
    <col min="9026" max="9253" width="11.42578125" style="1"/>
    <col min="9254" max="9254" width="41.140625" style="1" customWidth="1"/>
    <col min="9255" max="9255" width="17.140625" style="1" customWidth="1"/>
    <col min="9256" max="9256" width="36.28515625" style="1" customWidth="1"/>
    <col min="9257" max="9257" width="76.5703125" style="1" customWidth="1"/>
    <col min="9258" max="9258" width="23.140625" style="1" customWidth="1"/>
    <col min="9259" max="9259" width="20.42578125" style="1" customWidth="1"/>
    <col min="9260" max="9260" width="21.5703125" style="1" bestFit="1" customWidth="1"/>
    <col min="9261" max="9263" width="18" style="1" customWidth="1"/>
    <col min="9264" max="9264" width="16.5703125" style="1" customWidth="1"/>
    <col min="9265" max="9265" width="16.140625" style="1" customWidth="1"/>
    <col min="9266" max="9266" width="17.42578125" style="1" bestFit="1" customWidth="1"/>
    <col min="9267" max="9267" width="15.42578125" style="1" bestFit="1" customWidth="1"/>
    <col min="9268" max="9268" width="14.5703125" style="1" bestFit="1" customWidth="1"/>
    <col min="9269" max="9269" width="15.42578125" style="1" bestFit="1" customWidth="1"/>
    <col min="9270" max="9270" width="15.85546875" style="1" customWidth="1"/>
    <col min="9271" max="9271" width="13.7109375" style="1" customWidth="1"/>
    <col min="9272" max="9272" width="13.42578125" style="1" customWidth="1"/>
    <col min="9273" max="9273" width="22.7109375" style="1" customWidth="1"/>
    <col min="9274" max="9281" width="20.85546875" style="1" customWidth="1"/>
    <col min="9282" max="9509" width="11.42578125" style="1"/>
    <col min="9510" max="9510" width="41.140625" style="1" customWidth="1"/>
    <col min="9511" max="9511" width="17.140625" style="1" customWidth="1"/>
    <col min="9512" max="9512" width="36.28515625" style="1" customWidth="1"/>
    <col min="9513" max="9513" width="76.5703125" style="1" customWidth="1"/>
    <col min="9514" max="9514" width="23.140625" style="1" customWidth="1"/>
    <col min="9515" max="9515" width="20.42578125" style="1" customWidth="1"/>
    <col min="9516" max="9516" width="21.5703125" style="1" bestFit="1" customWidth="1"/>
    <col min="9517" max="9519" width="18" style="1" customWidth="1"/>
    <col min="9520" max="9520" width="16.5703125" style="1" customWidth="1"/>
    <col min="9521" max="9521" width="16.140625" style="1" customWidth="1"/>
    <col min="9522" max="9522" width="17.42578125" style="1" bestFit="1" customWidth="1"/>
    <col min="9523" max="9523" width="15.42578125" style="1" bestFit="1" customWidth="1"/>
    <col min="9524" max="9524" width="14.5703125" style="1" bestFit="1" customWidth="1"/>
    <col min="9525" max="9525" width="15.42578125" style="1" bestFit="1" customWidth="1"/>
    <col min="9526" max="9526" width="15.85546875" style="1" customWidth="1"/>
    <col min="9527" max="9527" width="13.7109375" style="1" customWidth="1"/>
    <col min="9528" max="9528" width="13.42578125" style="1" customWidth="1"/>
    <col min="9529" max="9529" width="22.7109375" style="1" customWidth="1"/>
    <col min="9530" max="9537" width="20.85546875" style="1" customWidth="1"/>
    <col min="9538" max="9765" width="11.42578125" style="1"/>
    <col min="9766" max="9766" width="41.140625" style="1" customWidth="1"/>
    <col min="9767" max="9767" width="17.140625" style="1" customWidth="1"/>
    <col min="9768" max="9768" width="36.28515625" style="1" customWidth="1"/>
    <col min="9769" max="9769" width="76.5703125" style="1" customWidth="1"/>
    <col min="9770" max="9770" width="23.140625" style="1" customWidth="1"/>
    <col min="9771" max="9771" width="20.42578125" style="1" customWidth="1"/>
    <col min="9772" max="9772" width="21.5703125" style="1" bestFit="1" customWidth="1"/>
    <col min="9773" max="9775" width="18" style="1" customWidth="1"/>
    <col min="9776" max="9776" width="16.5703125" style="1" customWidth="1"/>
    <col min="9777" max="9777" width="16.140625" style="1" customWidth="1"/>
    <col min="9778" max="9778" width="17.42578125" style="1" bestFit="1" customWidth="1"/>
    <col min="9779" max="9779" width="15.42578125" style="1" bestFit="1" customWidth="1"/>
    <col min="9780" max="9780" width="14.5703125" style="1" bestFit="1" customWidth="1"/>
    <col min="9781" max="9781" width="15.42578125" style="1" bestFit="1" customWidth="1"/>
    <col min="9782" max="9782" width="15.85546875" style="1" customWidth="1"/>
    <col min="9783" max="9783" width="13.7109375" style="1" customWidth="1"/>
    <col min="9784" max="9784" width="13.42578125" style="1" customWidth="1"/>
    <col min="9785" max="9785" width="22.7109375" style="1" customWidth="1"/>
    <col min="9786" max="9793" width="20.85546875" style="1" customWidth="1"/>
    <col min="9794" max="10021" width="11.42578125" style="1"/>
    <col min="10022" max="10022" width="41.140625" style="1" customWidth="1"/>
    <col min="10023" max="10023" width="17.140625" style="1" customWidth="1"/>
    <col min="10024" max="10024" width="36.28515625" style="1" customWidth="1"/>
    <col min="10025" max="10025" width="76.5703125" style="1" customWidth="1"/>
    <col min="10026" max="10026" width="23.140625" style="1" customWidth="1"/>
    <col min="10027" max="10027" width="20.42578125" style="1" customWidth="1"/>
    <col min="10028" max="10028" width="21.5703125" style="1" bestFit="1" customWidth="1"/>
    <col min="10029" max="10031" width="18" style="1" customWidth="1"/>
    <col min="10032" max="10032" width="16.5703125" style="1" customWidth="1"/>
    <col min="10033" max="10033" width="16.140625" style="1" customWidth="1"/>
    <col min="10034" max="10034" width="17.42578125" style="1" bestFit="1" customWidth="1"/>
    <col min="10035" max="10035" width="15.42578125" style="1" bestFit="1" customWidth="1"/>
    <col min="10036" max="10036" width="14.5703125" style="1" bestFit="1" customWidth="1"/>
    <col min="10037" max="10037" width="15.42578125" style="1" bestFit="1" customWidth="1"/>
    <col min="10038" max="10038" width="15.85546875" style="1" customWidth="1"/>
    <col min="10039" max="10039" width="13.7109375" style="1" customWidth="1"/>
    <col min="10040" max="10040" width="13.42578125" style="1" customWidth="1"/>
    <col min="10041" max="10041" width="22.7109375" style="1" customWidth="1"/>
    <col min="10042" max="10049" width="20.85546875" style="1" customWidth="1"/>
    <col min="10050" max="10277" width="11.42578125" style="1"/>
    <col min="10278" max="10278" width="41.140625" style="1" customWidth="1"/>
    <col min="10279" max="10279" width="17.140625" style="1" customWidth="1"/>
    <col min="10280" max="10280" width="36.28515625" style="1" customWidth="1"/>
    <col min="10281" max="10281" width="76.5703125" style="1" customWidth="1"/>
    <col min="10282" max="10282" width="23.140625" style="1" customWidth="1"/>
    <col min="10283" max="10283" width="20.42578125" style="1" customWidth="1"/>
    <col min="10284" max="10284" width="21.5703125" style="1" bestFit="1" customWidth="1"/>
    <col min="10285" max="10287" width="18" style="1" customWidth="1"/>
    <col min="10288" max="10288" width="16.5703125" style="1" customWidth="1"/>
    <col min="10289" max="10289" width="16.140625" style="1" customWidth="1"/>
    <col min="10290" max="10290" width="17.42578125" style="1" bestFit="1" customWidth="1"/>
    <col min="10291" max="10291" width="15.42578125" style="1" bestFit="1" customWidth="1"/>
    <col min="10292" max="10292" width="14.5703125" style="1" bestFit="1" customWidth="1"/>
    <col min="10293" max="10293" width="15.42578125" style="1" bestFit="1" customWidth="1"/>
    <col min="10294" max="10294" width="15.85546875" style="1" customWidth="1"/>
    <col min="10295" max="10295" width="13.7109375" style="1" customWidth="1"/>
    <col min="10296" max="10296" width="13.42578125" style="1" customWidth="1"/>
    <col min="10297" max="10297" width="22.7109375" style="1" customWidth="1"/>
    <col min="10298" max="10305" width="20.85546875" style="1" customWidth="1"/>
    <col min="10306" max="10533" width="11.42578125" style="1"/>
    <col min="10534" max="10534" width="41.140625" style="1" customWidth="1"/>
    <col min="10535" max="10535" width="17.140625" style="1" customWidth="1"/>
    <col min="10536" max="10536" width="36.28515625" style="1" customWidth="1"/>
    <col min="10537" max="10537" width="76.5703125" style="1" customWidth="1"/>
    <col min="10538" max="10538" width="23.140625" style="1" customWidth="1"/>
    <col min="10539" max="10539" width="20.42578125" style="1" customWidth="1"/>
    <col min="10540" max="10540" width="21.5703125" style="1" bestFit="1" customWidth="1"/>
    <col min="10541" max="10543" width="18" style="1" customWidth="1"/>
    <col min="10544" max="10544" width="16.5703125" style="1" customWidth="1"/>
    <col min="10545" max="10545" width="16.140625" style="1" customWidth="1"/>
    <col min="10546" max="10546" width="17.42578125" style="1" bestFit="1" customWidth="1"/>
    <col min="10547" max="10547" width="15.42578125" style="1" bestFit="1" customWidth="1"/>
    <col min="10548" max="10548" width="14.5703125" style="1" bestFit="1" customWidth="1"/>
    <col min="10549" max="10549" width="15.42578125" style="1" bestFit="1" customWidth="1"/>
    <col min="10550" max="10550" width="15.85546875" style="1" customWidth="1"/>
    <col min="10551" max="10551" width="13.7109375" style="1" customWidth="1"/>
    <col min="10552" max="10552" width="13.42578125" style="1" customWidth="1"/>
    <col min="10553" max="10553" width="22.7109375" style="1" customWidth="1"/>
    <col min="10554" max="10561" width="20.85546875" style="1" customWidth="1"/>
    <col min="10562" max="10789" width="11.42578125" style="1"/>
    <col min="10790" max="10790" width="41.140625" style="1" customWidth="1"/>
    <col min="10791" max="10791" width="17.140625" style="1" customWidth="1"/>
    <col min="10792" max="10792" width="36.28515625" style="1" customWidth="1"/>
    <col min="10793" max="10793" width="76.5703125" style="1" customWidth="1"/>
    <col min="10794" max="10794" width="23.140625" style="1" customWidth="1"/>
    <col min="10795" max="10795" width="20.42578125" style="1" customWidth="1"/>
    <col min="10796" max="10796" width="21.5703125" style="1" bestFit="1" customWidth="1"/>
    <col min="10797" max="10799" width="18" style="1" customWidth="1"/>
    <col min="10800" max="10800" width="16.5703125" style="1" customWidth="1"/>
    <col min="10801" max="10801" width="16.140625" style="1" customWidth="1"/>
    <col min="10802" max="10802" width="17.42578125" style="1" bestFit="1" customWidth="1"/>
    <col min="10803" max="10803" width="15.42578125" style="1" bestFit="1" customWidth="1"/>
    <col min="10804" max="10804" width="14.5703125" style="1" bestFit="1" customWidth="1"/>
    <col min="10805" max="10805" width="15.42578125" style="1" bestFit="1" customWidth="1"/>
    <col min="10806" max="10806" width="15.85546875" style="1" customWidth="1"/>
    <col min="10807" max="10807" width="13.7109375" style="1" customWidth="1"/>
    <col min="10808" max="10808" width="13.42578125" style="1" customWidth="1"/>
    <col min="10809" max="10809" width="22.7109375" style="1" customWidth="1"/>
    <col min="10810" max="10817" width="20.85546875" style="1" customWidth="1"/>
    <col min="10818" max="11045" width="11.42578125" style="1"/>
    <col min="11046" max="11046" width="41.140625" style="1" customWidth="1"/>
    <col min="11047" max="11047" width="17.140625" style="1" customWidth="1"/>
    <col min="11048" max="11048" width="36.28515625" style="1" customWidth="1"/>
    <col min="11049" max="11049" width="76.5703125" style="1" customWidth="1"/>
    <col min="11050" max="11050" width="23.140625" style="1" customWidth="1"/>
    <col min="11051" max="11051" width="20.42578125" style="1" customWidth="1"/>
    <col min="11052" max="11052" width="21.5703125" style="1" bestFit="1" customWidth="1"/>
    <col min="11053" max="11055" width="18" style="1" customWidth="1"/>
    <col min="11056" max="11056" width="16.5703125" style="1" customWidth="1"/>
    <col min="11057" max="11057" width="16.140625" style="1" customWidth="1"/>
    <col min="11058" max="11058" width="17.42578125" style="1" bestFit="1" customWidth="1"/>
    <col min="11059" max="11059" width="15.42578125" style="1" bestFit="1" customWidth="1"/>
    <col min="11060" max="11060" width="14.5703125" style="1" bestFit="1" customWidth="1"/>
    <col min="11061" max="11061" width="15.42578125" style="1" bestFit="1" customWidth="1"/>
    <col min="11062" max="11062" width="15.85546875" style="1" customWidth="1"/>
    <col min="11063" max="11063" width="13.7109375" style="1" customWidth="1"/>
    <col min="11064" max="11064" width="13.42578125" style="1" customWidth="1"/>
    <col min="11065" max="11065" width="22.7109375" style="1" customWidth="1"/>
    <col min="11066" max="11073" width="20.85546875" style="1" customWidth="1"/>
    <col min="11074" max="11301" width="11.42578125" style="1"/>
    <col min="11302" max="11302" width="41.140625" style="1" customWidth="1"/>
    <col min="11303" max="11303" width="17.140625" style="1" customWidth="1"/>
    <col min="11304" max="11304" width="36.28515625" style="1" customWidth="1"/>
    <col min="11305" max="11305" width="76.5703125" style="1" customWidth="1"/>
    <col min="11306" max="11306" width="23.140625" style="1" customWidth="1"/>
    <col min="11307" max="11307" width="20.42578125" style="1" customWidth="1"/>
    <col min="11308" max="11308" width="21.5703125" style="1" bestFit="1" customWidth="1"/>
    <col min="11309" max="11311" width="18" style="1" customWidth="1"/>
    <col min="11312" max="11312" width="16.5703125" style="1" customWidth="1"/>
    <col min="11313" max="11313" width="16.140625" style="1" customWidth="1"/>
    <col min="11314" max="11314" width="17.42578125" style="1" bestFit="1" customWidth="1"/>
    <col min="11315" max="11315" width="15.42578125" style="1" bestFit="1" customWidth="1"/>
    <col min="11316" max="11316" width="14.5703125" style="1" bestFit="1" customWidth="1"/>
    <col min="11317" max="11317" width="15.42578125" style="1" bestFit="1" customWidth="1"/>
    <col min="11318" max="11318" width="15.85546875" style="1" customWidth="1"/>
    <col min="11319" max="11319" width="13.7109375" style="1" customWidth="1"/>
    <col min="11320" max="11320" width="13.42578125" style="1" customWidth="1"/>
    <col min="11321" max="11321" width="22.7109375" style="1" customWidth="1"/>
    <col min="11322" max="11329" width="20.85546875" style="1" customWidth="1"/>
    <col min="11330" max="11557" width="11.42578125" style="1"/>
    <col min="11558" max="11558" width="41.140625" style="1" customWidth="1"/>
    <col min="11559" max="11559" width="17.140625" style="1" customWidth="1"/>
    <col min="11560" max="11560" width="36.28515625" style="1" customWidth="1"/>
    <col min="11561" max="11561" width="76.5703125" style="1" customWidth="1"/>
    <col min="11562" max="11562" width="23.140625" style="1" customWidth="1"/>
    <col min="11563" max="11563" width="20.42578125" style="1" customWidth="1"/>
    <col min="11564" max="11564" width="21.5703125" style="1" bestFit="1" customWidth="1"/>
    <col min="11565" max="11567" width="18" style="1" customWidth="1"/>
    <col min="11568" max="11568" width="16.5703125" style="1" customWidth="1"/>
    <col min="11569" max="11569" width="16.140625" style="1" customWidth="1"/>
    <col min="11570" max="11570" width="17.42578125" style="1" bestFit="1" customWidth="1"/>
    <col min="11571" max="11571" width="15.42578125" style="1" bestFit="1" customWidth="1"/>
    <col min="11572" max="11572" width="14.5703125" style="1" bestFit="1" customWidth="1"/>
    <col min="11573" max="11573" width="15.42578125" style="1" bestFit="1" customWidth="1"/>
    <col min="11574" max="11574" width="15.85546875" style="1" customWidth="1"/>
    <col min="11575" max="11575" width="13.7109375" style="1" customWidth="1"/>
    <col min="11576" max="11576" width="13.42578125" style="1" customWidth="1"/>
    <col min="11577" max="11577" width="22.7109375" style="1" customWidth="1"/>
    <col min="11578" max="11585" width="20.85546875" style="1" customWidth="1"/>
    <col min="11586" max="11813" width="11.42578125" style="1"/>
    <col min="11814" max="11814" width="41.140625" style="1" customWidth="1"/>
    <col min="11815" max="11815" width="17.140625" style="1" customWidth="1"/>
    <col min="11816" max="11816" width="36.28515625" style="1" customWidth="1"/>
    <col min="11817" max="11817" width="76.5703125" style="1" customWidth="1"/>
    <col min="11818" max="11818" width="23.140625" style="1" customWidth="1"/>
    <col min="11819" max="11819" width="20.42578125" style="1" customWidth="1"/>
    <col min="11820" max="11820" width="21.5703125" style="1" bestFit="1" customWidth="1"/>
    <col min="11821" max="11823" width="18" style="1" customWidth="1"/>
    <col min="11824" max="11824" width="16.5703125" style="1" customWidth="1"/>
    <col min="11825" max="11825" width="16.140625" style="1" customWidth="1"/>
    <col min="11826" max="11826" width="17.42578125" style="1" bestFit="1" customWidth="1"/>
    <col min="11827" max="11827" width="15.42578125" style="1" bestFit="1" customWidth="1"/>
    <col min="11828" max="11828" width="14.5703125" style="1" bestFit="1" customWidth="1"/>
    <col min="11829" max="11829" width="15.42578125" style="1" bestFit="1" customWidth="1"/>
    <col min="11830" max="11830" width="15.85546875" style="1" customWidth="1"/>
    <col min="11831" max="11831" width="13.7109375" style="1" customWidth="1"/>
    <col min="11832" max="11832" width="13.42578125" style="1" customWidth="1"/>
    <col min="11833" max="11833" width="22.7109375" style="1" customWidth="1"/>
    <col min="11834" max="11841" width="20.85546875" style="1" customWidth="1"/>
    <col min="11842" max="12069" width="11.42578125" style="1"/>
    <col min="12070" max="12070" width="41.140625" style="1" customWidth="1"/>
    <col min="12071" max="12071" width="17.140625" style="1" customWidth="1"/>
    <col min="12072" max="12072" width="36.28515625" style="1" customWidth="1"/>
    <col min="12073" max="12073" width="76.5703125" style="1" customWidth="1"/>
    <col min="12074" max="12074" width="23.140625" style="1" customWidth="1"/>
    <col min="12075" max="12075" width="20.42578125" style="1" customWidth="1"/>
    <col min="12076" max="12076" width="21.5703125" style="1" bestFit="1" customWidth="1"/>
    <col min="12077" max="12079" width="18" style="1" customWidth="1"/>
    <col min="12080" max="12080" width="16.5703125" style="1" customWidth="1"/>
    <col min="12081" max="12081" width="16.140625" style="1" customWidth="1"/>
    <col min="12082" max="12082" width="17.42578125" style="1" bestFit="1" customWidth="1"/>
    <col min="12083" max="12083" width="15.42578125" style="1" bestFit="1" customWidth="1"/>
    <col min="12084" max="12084" width="14.5703125" style="1" bestFit="1" customWidth="1"/>
    <col min="12085" max="12085" width="15.42578125" style="1" bestFit="1" customWidth="1"/>
    <col min="12086" max="12086" width="15.85546875" style="1" customWidth="1"/>
    <col min="12087" max="12087" width="13.7109375" style="1" customWidth="1"/>
    <col min="12088" max="12088" width="13.42578125" style="1" customWidth="1"/>
    <col min="12089" max="12089" width="22.7109375" style="1" customWidth="1"/>
    <col min="12090" max="12097" width="20.85546875" style="1" customWidth="1"/>
    <col min="12098" max="12325" width="11.42578125" style="1"/>
    <col min="12326" max="12326" width="41.140625" style="1" customWidth="1"/>
    <col min="12327" max="12327" width="17.140625" style="1" customWidth="1"/>
    <col min="12328" max="12328" width="36.28515625" style="1" customWidth="1"/>
    <col min="12329" max="12329" width="76.5703125" style="1" customWidth="1"/>
    <col min="12330" max="12330" width="23.140625" style="1" customWidth="1"/>
    <col min="12331" max="12331" width="20.42578125" style="1" customWidth="1"/>
    <col min="12332" max="12332" width="21.5703125" style="1" bestFit="1" customWidth="1"/>
    <col min="12333" max="12335" width="18" style="1" customWidth="1"/>
    <col min="12336" max="12336" width="16.5703125" style="1" customWidth="1"/>
    <col min="12337" max="12337" width="16.140625" style="1" customWidth="1"/>
    <col min="12338" max="12338" width="17.42578125" style="1" bestFit="1" customWidth="1"/>
    <col min="12339" max="12339" width="15.42578125" style="1" bestFit="1" customWidth="1"/>
    <col min="12340" max="12340" width="14.5703125" style="1" bestFit="1" customWidth="1"/>
    <col min="12341" max="12341" width="15.42578125" style="1" bestFit="1" customWidth="1"/>
    <col min="12342" max="12342" width="15.85546875" style="1" customWidth="1"/>
    <col min="12343" max="12343" width="13.7109375" style="1" customWidth="1"/>
    <col min="12344" max="12344" width="13.42578125" style="1" customWidth="1"/>
    <col min="12345" max="12345" width="22.7109375" style="1" customWidth="1"/>
    <col min="12346" max="12353" width="20.85546875" style="1" customWidth="1"/>
    <col min="12354" max="12581" width="11.42578125" style="1"/>
    <col min="12582" max="12582" width="41.140625" style="1" customWidth="1"/>
    <col min="12583" max="12583" width="17.140625" style="1" customWidth="1"/>
    <col min="12584" max="12584" width="36.28515625" style="1" customWidth="1"/>
    <col min="12585" max="12585" width="76.5703125" style="1" customWidth="1"/>
    <col min="12586" max="12586" width="23.140625" style="1" customWidth="1"/>
    <col min="12587" max="12587" width="20.42578125" style="1" customWidth="1"/>
    <col min="12588" max="12588" width="21.5703125" style="1" bestFit="1" customWidth="1"/>
    <col min="12589" max="12591" width="18" style="1" customWidth="1"/>
    <col min="12592" max="12592" width="16.5703125" style="1" customWidth="1"/>
    <col min="12593" max="12593" width="16.140625" style="1" customWidth="1"/>
    <col min="12594" max="12594" width="17.42578125" style="1" bestFit="1" customWidth="1"/>
    <col min="12595" max="12595" width="15.42578125" style="1" bestFit="1" customWidth="1"/>
    <col min="12596" max="12596" width="14.5703125" style="1" bestFit="1" customWidth="1"/>
    <col min="12597" max="12597" width="15.42578125" style="1" bestFit="1" customWidth="1"/>
    <col min="12598" max="12598" width="15.85546875" style="1" customWidth="1"/>
    <col min="12599" max="12599" width="13.7109375" style="1" customWidth="1"/>
    <col min="12600" max="12600" width="13.42578125" style="1" customWidth="1"/>
    <col min="12601" max="12601" width="22.7109375" style="1" customWidth="1"/>
    <col min="12602" max="12609" width="20.85546875" style="1" customWidth="1"/>
    <col min="12610" max="12837" width="11.42578125" style="1"/>
    <col min="12838" max="12838" width="41.140625" style="1" customWidth="1"/>
    <col min="12839" max="12839" width="17.140625" style="1" customWidth="1"/>
    <col min="12840" max="12840" width="36.28515625" style="1" customWidth="1"/>
    <col min="12841" max="12841" width="76.5703125" style="1" customWidth="1"/>
    <col min="12842" max="12842" width="23.140625" style="1" customWidth="1"/>
    <col min="12843" max="12843" width="20.42578125" style="1" customWidth="1"/>
    <col min="12844" max="12844" width="21.5703125" style="1" bestFit="1" customWidth="1"/>
    <col min="12845" max="12847" width="18" style="1" customWidth="1"/>
    <col min="12848" max="12848" width="16.5703125" style="1" customWidth="1"/>
    <col min="12849" max="12849" width="16.140625" style="1" customWidth="1"/>
    <col min="12850" max="12850" width="17.42578125" style="1" bestFit="1" customWidth="1"/>
    <col min="12851" max="12851" width="15.42578125" style="1" bestFit="1" customWidth="1"/>
    <col min="12852" max="12852" width="14.5703125" style="1" bestFit="1" customWidth="1"/>
    <col min="12853" max="12853" width="15.42578125" style="1" bestFit="1" customWidth="1"/>
    <col min="12854" max="12854" width="15.85546875" style="1" customWidth="1"/>
    <col min="12855" max="12855" width="13.7109375" style="1" customWidth="1"/>
    <col min="12856" max="12856" width="13.42578125" style="1" customWidth="1"/>
    <col min="12857" max="12857" width="22.7109375" style="1" customWidth="1"/>
    <col min="12858" max="12865" width="20.85546875" style="1" customWidth="1"/>
    <col min="12866" max="13093" width="11.42578125" style="1"/>
    <col min="13094" max="13094" width="41.140625" style="1" customWidth="1"/>
    <col min="13095" max="13095" width="17.140625" style="1" customWidth="1"/>
    <col min="13096" max="13096" width="36.28515625" style="1" customWidth="1"/>
    <col min="13097" max="13097" width="76.5703125" style="1" customWidth="1"/>
    <col min="13098" max="13098" width="23.140625" style="1" customWidth="1"/>
    <col min="13099" max="13099" width="20.42578125" style="1" customWidth="1"/>
    <col min="13100" max="13100" width="21.5703125" style="1" bestFit="1" customWidth="1"/>
    <col min="13101" max="13103" width="18" style="1" customWidth="1"/>
    <col min="13104" max="13104" width="16.5703125" style="1" customWidth="1"/>
    <col min="13105" max="13105" width="16.140625" style="1" customWidth="1"/>
    <col min="13106" max="13106" width="17.42578125" style="1" bestFit="1" customWidth="1"/>
    <col min="13107" max="13107" width="15.42578125" style="1" bestFit="1" customWidth="1"/>
    <col min="13108" max="13108" width="14.5703125" style="1" bestFit="1" customWidth="1"/>
    <col min="13109" max="13109" width="15.42578125" style="1" bestFit="1" customWidth="1"/>
    <col min="13110" max="13110" width="15.85546875" style="1" customWidth="1"/>
    <col min="13111" max="13111" width="13.7109375" style="1" customWidth="1"/>
    <col min="13112" max="13112" width="13.42578125" style="1" customWidth="1"/>
    <col min="13113" max="13113" width="22.7109375" style="1" customWidth="1"/>
    <col min="13114" max="13121" width="20.85546875" style="1" customWidth="1"/>
    <col min="13122" max="13349" width="11.42578125" style="1"/>
    <col min="13350" max="13350" width="41.140625" style="1" customWidth="1"/>
    <col min="13351" max="13351" width="17.140625" style="1" customWidth="1"/>
    <col min="13352" max="13352" width="36.28515625" style="1" customWidth="1"/>
    <col min="13353" max="13353" width="76.5703125" style="1" customWidth="1"/>
    <col min="13354" max="13354" width="23.140625" style="1" customWidth="1"/>
    <col min="13355" max="13355" width="20.42578125" style="1" customWidth="1"/>
    <col min="13356" max="13356" width="21.5703125" style="1" bestFit="1" customWidth="1"/>
    <col min="13357" max="13359" width="18" style="1" customWidth="1"/>
    <col min="13360" max="13360" width="16.5703125" style="1" customWidth="1"/>
    <col min="13361" max="13361" width="16.140625" style="1" customWidth="1"/>
    <col min="13362" max="13362" width="17.42578125" style="1" bestFit="1" customWidth="1"/>
    <col min="13363" max="13363" width="15.42578125" style="1" bestFit="1" customWidth="1"/>
    <col min="13364" max="13364" width="14.5703125" style="1" bestFit="1" customWidth="1"/>
    <col min="13365" max="13365" width="15.42578125" style="1" bestFit="1" customWidth="1"/>
    <col min="13366" max="13366" width="15.85546875" style="1" customWidth="1"/>
    <col min="13367" max="13367" width="13.7109375" style="1" customWidth="1"/>
    <col min="13368" max="13368" width="13.42578125" style="1" customWidth="1"/>
    <col min="13369" max="13369" width="22.7109375" style="1" customWidth="1"/>
    <col min="13370" max="13377" width="20.85546875" style="1" customWidth="1"/>
    <col min="13378" max="13605" width="11.42578125" style="1"/>
    <col min="13606" max="13606" width="41.140625" style="1" customWidth="1"/>
    <col min="13607" max="13607" width="17.140625" style="1" customWidth="1"/>
    <col min="13608" max="13608" width="36.28515625" style="1" customWidth="1"/>
    <col min="13609" max="13609" width="76.5703125" style="1" customWidth="1"/>
    <col min="13610" max="13610" width="23.140625" style="1" customWidth="1"/>
    <col min="13611" max="13611" width="20.42578125" style="1" customWidth="1"/>
    <col min="13612" max="13612" width="21.5703125" style="1" bestFit="1" customWidth="1"/>
    <col min="13613" max="13615" width="18" style="1" customWidth="1"/>
    <col min="13616" max="13616" width="16.5703125" style="1" customWidth="1"/>
    <col min="13617" max="13617" width="16.140625" style="1" customWidth="1"/>
    <col min="13618" max="13618" width="17.42578125" style="1" bestFit="1" customWidth="1"/>
    <col min="13619" max="13619" width="15.42578125" style="1" bestFit="1" customWidth="1"/>
    <col min="13620" max="13620" width="14.5703125" style="1" bestFit="1" customWidth="1"/>
    <col min="13621" max="13621" width="15.42578125" style="1" bestFit="1" customWidth="1"/>
    <col min="13622" max="13622" width="15.85546875" style="1" customWidth="1"/>
    <col min="13623" max="13623" width="13.7109375" style="1" customWidth="1"/>
    <col min="13624" max="13624" width="13.42578125" style="1" customWidth="1"/>
    <col min="13625" max="13625" width="22.7109375" style="1" customWidth="1"/>
    <col min="13626" max="13633" width="20.85546875" style="1" customWidth="1"/>
    <col min="13634" max="13861" width="11.42578125" style="1"/>
    <col min="13862" max="13862" width="41.140625" style="1" customWidth="1"/>
    <col min="13863" max="13863" width="17.140625" style="1" customWidth="1"/>
    <col min="13864" max="13864" width="36.28515625" style="1" customWidth="1"/>
    <col min="13865" max="13865" width="76.5703125" style="1" customWidth="1"/>
    <col min="13866" max="13866" width="23.140625" style="1" customWidth="1"/>
    <col min="13867" max="13867" width="20.42578125" style="1" customWidth="1"/>
    <col min="13868" max="13868" width="21.5703125" style="1" bestFit="1" customWidth="1"/>
    <col min="13869" max="13871" width="18" style="1" customWidth="1"/>
    <col min="13872" max="13872" width="16.5703125" style="1" customWidth="1"/>
    <col min="13873" max="13873" width="16.140625" style="1" customWidth="1"/>
    <col min="13874" max="13874" width="17.42578125" style="1" bestFit="1" customWidth="1"/>
    <col min="13875" max="13875" width="15.42578125" style="1" bestFit="1" customWidth="1"/>
    <col min="13876" max="13876" width="14.5703125" style="1" bestFit="1" customWidth="1"/>
    <col min="13877" max="13877" width="15.42578125" style="1" bestFit="1" customWidth="1"/>
    <col min="13878" max="13878" width="15.85546875" style="1" customWidth="1"/>
    <col min="13879" max="13879" width="13.7109375" style="1" customWidth="1"/>
    <col min="13880" max="13880" width="13.42578125" style="1" customWidth="1"/>
    <col min="13881" max="13881" width="22.7109375" style="1" customWidth="1"/>
    <col min="13882" max="13889" width="20.85546875" style="1" customWidth="1"/>
    <col min="13890" max="14117" width="11.42578125" style="1"/>
    <col min="14118" max="14118" width="41.140625" style="1" customWidth="1"/>
    <col min="14119" max="14119" width="17.140625" style="1" customWidth="1"/>
    <col min="14120" max="14120" width="36.28515625" style="1" customWidth="1"/>
    <col min="14121" max="14121" width="76.5703125" style="1" customWidth="1"/>
    <col min="14122" max="14122" width="23.140625" style="1" customWidth="1"/>
    <col min="14123" max="14123" width="20.42578125" style="1" customWidth="1"/>
    <col min="14124" max="14124" width="21.5703125" style="1" bestFit="1" customWidth="1"/>
    <col min="14125" max="14127" width="18" style="1" customWidth="1"/>
    <col min="14128" max="14128" width="16.5703125" style="1" customWidth="1"/>
    <col min="14129" max="14129" width="16.140625" style="1" customWidth="1"/>
    <col min="14130" max="14130" width="17.42578125" style="1" bestFit="1" customWidth="1"/>
    <col min="14131" max="14131" width="15.42578125" style="1" bestFit="1" customWidth="1"/>
    <col min="14132" max="14132" width="14.5703125" style="1" bestFit="1" customWidth="1"/>
    <col min="14133" max="14133" width="15.42578125" style="1" bestFit="1" customWidth="1"/>
    <col min="14134" max="14134" width="15.85546875" style="1" customWidth="1"/>
    <col min="14135" max="14135" width="13.7109375" style="1" customWidth="1"/>
    <col min="14136" max="14136" width="13.42578125" style="1" customWidth="1"/>
    <col min="14137" max="14137" width="22.7109375" style="1" customWidth="1"/>
    <col min="14138" max="14145" width="20.85546875" style="1" customWidth="1"/>
    <col min="14146" max="14373" width="11.42578125" style="1"/>
    <col min="14374" max="14374" width="41.140625" style="1" customWidth="1"/>
    <col min="14375" max="14375" width="17.140625" style="1" customWidth="1"/>
    <col min="14376" max="14376" width="36.28515625" style="1" customWidth="1"/>
    <col min="14377" max="14377" width="76.5703125" style="1" customWidth="1"/>
    <col min="14378" max="14378" width="23.140625" style="1" customWidth="1"/>
    <col min="14379" max="14379" width="20.42578125" style="1" customWidth="1"/>
    <col min="14380" max="14380" width="21.5703125" style="1" bestFit="1" customWidth="1"/>
    <col min="14381" max="14383" width="18" style="1" customWidth="1"/>
    <col min="14384" max="14384" width="16.5703125" style="1" customWidth="1"/>
    <col min="14385" max="14385" width="16.140625" style="1" customWidth="1"/>
    <col min="14386" max="14386" width="17.42578125" style="1" bestFit="1" customWidth="1"/>
    <col min="14387" max="14387" width="15.42578125" style="1" bestFit="1" customWidth="1"/>
    <col min="14388" max="14388" width="14.5703125" style="1" bestFit="1" customWidth="1"/>
    <col min="14389" max="14389" width="15.42578125" style="1" bestFit="1" customWidth="1"/>
    <col min="14390" max="14390" width="15.85546875" style="1" customWidth="1"/>
    <col min="14391" max="14391" width="13.7109375" style="1" customWidth="1"/>
    <col min="14392" max="14392" width="13.42578125" style="1" customWidth="1"/>
    <col min="14393" max="14393" width="22.7109375" style="1" customWidth="1"/>
    <col min="14394" max="14401" width="20.85546875" style="1" customWidth="1"/>
    <col min="14402" max="14629" width="11.42578125" style="1"/>
    <col min="14630" max="14630" width="41.140625" style="1" customWidth="1"/>
    <col min="14631" max="14631" width="17.140625" style="1" customWidth="1"/>
    <col min="14632" max="14632" width="36.28515625" style="1" customWidth="1"/>
    <col min="14633" max="14633" width="76.5703125" style="1" customWidth="1"/>
    <col min="14634" max="14634" width="23.140625" style="1" customWidth="1"/>
    <col min="14635" max="14635" width="20.42578125" style="1" customWidth="1"/>
    <col min="14636" max="14636" width="21.5703125" style="1" bestFit="1" customWidth="1"/>
    <col min="14637" max="14639" width="18" style="1" customWidth="1"/>
    <col min="14640" max="14640" width="16.5703125" style="1" customWidth="1"/>
    <col min="14641" max="14641" width="16.140625" style="1" customWidth="1"/>
    <col min="14642" max="14642" width="17.42578125" style="1" bestFit="1" customWidth="1"/>
    <col min="14643" max="14643" width="15.42578125" style="1" bestFit="1" customWidth="1"/>
    <col min="14644" max="14644" width="14.5703125" style="1" bestFit="1" customWidth="1"/>
    <col min="14645" max="14645" width="15.42578125" style="1" bestFit="1" customWidth="1"/>
    <col min="14646" max="14646" width="15.85546875" style="1" customWidth="1"/>
    <col min="14647" max="14647" width="13.7109375" style="1" customWidth="1"/>
    <col min="14648" max="14648" width="13.42578125" style="1" customWidth="1"/>
    <col min="14649" max="14649" width="22.7109375" style="1" customWidth="1"/>
    <col min="14650" max="14657" width="20.85546875" style="1" customWidth="1"/>
    <col min="14658" max="14885" width="11.42578125" style="1"/>
    <col min="14886" max="14886" width="41.140625" style="1" customWidth="1"/>
    <col min="14887" max="14887" width="17.140625" style="1" customWidth="1"/>
    <col min="14888" max="14888" width="36.28515625" style="1" customWidth="1"/>
    <col min="14889" max="14889" width="76.5703125" style="1" customWidth="1"/>
    <col min="14890" max="14890" width="23.140625" style="1" customWidth="1"/>
    <col min="14891" max="14891" width="20.42578125" style="1" customWidth="1"/>
    <col min="14892" max="14892" width="21.5703125" style="1" bestFit="1" customWidth="1"/>
    <col min="14893" max="14895" width="18" style="1" customWidth="1"/>
    <col min="14896" max="14896" width="16.5703125" style="1" customWidth="1"/>
    <col min="14897" max="14897" width="16.140625" style="1" customWidth="1"/>
    <col min="14898" max="14898" width="17.42578125" style="1" bestFit="1" customWidth="1"/>
    <col min="14899" max="14899" width="15.42578125" style="1" bestFit="1" customWidth="1"/>
    <col min="14900" max="14900" width="14.5703125" style="1" bestFit="1" customWidth="1"/>
    <col min="14901" max="14901" width="15.42578125" style="1" bestFit="1" customWidth="1"/>
    <col min="14902" max="14902" width="15.85546875" style="1" customWidth="1"/>
    <col min="14903" max="14903" width="13.7109375" style="1" customWidth="1"/>
    <col min="14904" max="14904" width="13.42578125" style="1" customWidth="1"/>
    <col min="14905" max="14905" width="22.7109375" style="1" customWidth="1"/>
    <col min="14906" max="14913" width="20.85546875" style="1" customWidth="1"/>
    <col min="14914" max="15141" width="11.42578125" style="1"/>
    <col min="15142" max="15142" width="41.140625" style="1" customWidth="1"/>
    <col min="15143" max="15143" width="17.140625" style="1" customWidth="1"/>
    <col min="15144" max="15144" width="36.28515625" style="1" customWidth="1"/>
    <col min="15145" max="15145" width="76.5703125" style="1" customWidth="1"/>
    <col min="15146" max="15146" width="23.140625" style="1" customWidth="1"/>
    <col min="15147" max="15147" width="20.42578125" style="1" customWidth="1"/>
    <col min="15148" max="15148" width="21.5703125" style="1" bestFit="1" customWidth="1"/>
    <col min="15149" max="15151" width="18" style="1" customWidth="1"/>
    <col min="15152" max="15152" width="16.5703125" style="1" customWidth="1"/>
    <col min="15153" max="15153" width="16.140625" style="1" customWidth="1"/>
    <col min="15154" max="15154" width="17.42578125" style="1" bestFit="1" customWidth="1"/>
    <col min="15155" max="15155" width="15.42578125" style="1" bestFit="1" customWidth="1"/>
    <col min="15156" max="15156" width="14.5703125" style="1" bestFit="1" customWidth="1"/>
    <col min="15157" max="15157" width="15.42578125" style="1" bestFit="1" customWidth="1"/>
    <col min="15158" max="15158" width="15.85546875" style="1" customWidth="1"/>
    <col min="15159" max="15159" width="13.7109375" style="1" customWidth="1"/>
    <col min="15160" max="15160" width="13.42578125" style="1" customWidth="1"/>
    <col min="15161" max="15161" width="22.7109375" style="1" customWidth="1"/>
    <col min="15162" max="15169" width="20.85546875" style="1" customWidth="1"/>
    <col min="15170" max="15397" width="11.42578125" style="1"/>
    <col min="15398" max="15398" width="41.140625" style="1" customWidth="1"/>
    <col min="15399" max="15399" width="17.140625" style="1" customWidth="1"/>
    <col min="15400" max="15400" width="36.28515625" style="1" customWidth="1"/>
    <col min="15401" max="15401" width="76.5703125" style="1" customWidth="1"/>
    <col min="15402" max="15402" width="23.140625" style="1" customWidth="1"/>
    <col min="15403" max="15403" width="20.42578125" style="1" customWidth="1"/>
    <col min="15404" max="15404" width="21.5703125" style="1" bestFit="1" customWidth="1"/>
    <col min="15405" max="15407" width="18" style="1" customWidth="1"/>
    <col min="15408" max="15408" width="16.5703125" style="1" customWidth="1"/>
    <col min="15409" max="15409" width="16.140625" style="1" customWidth="1"/>
    <col min="15410" max="15410" width="17.42578125" style="1" bestFit="1" customWidth="1"/>
    <col min="15411" max="15411" width="15.42578125" style="1" bestFit="1" customWidth="1"/>
    <col min="15412" max="15412" width="14.5703125" style="1" bestFit="1" customWidth="1"/>
    <col min="15413" max="15413" width="15.42578125" style="1" bestFit="1" customWidth="1"/>
    <col min="15414" max="15414" width="15.85546875" style="1" customWidth="1"/>
    <col min="15415" max="15415" width="13.7109375" style="1" customWidth="1"/>
    <col min="15416" max="15416" width="13.42578125" style="1" customWidth="1"/>
    <col min="15417" max="15417" width="22.7109375" style="1" customWidth="1"/>
    <col min="15418" max="15425" width="20.85546875" style="1" customWidth="1"/>
    <col min="15426" max="15653" width="11.42578125" style="1"/>
    <col min="15654" max="15654" width="41.140625" style="1" customWidth="1"/>
    <col min="15655" max="15655" width="17.140625" style="1" customWidth="1"/>
    <col min="15656" max="15656" width="36.28515625" style="1" customWidth="1"/>
    <col min="15657" max="15657" width="76.5703125" style="1" customWidth="1"/>
    <col min="15658" max="15658" width="23.140625" style="1" customWidth="1"/>
    <col min="15659" max="15659" width="20.42578125" style="1" customWidth="1"/>
    <col min="15660" max="15660" width="21.5703125" style="1" bestFit="1" customWidth="1"/>
    <col min="15661" max="15663" width="18" style="1" customWidth="1"/>
    <col min="15664" max="15664" width="16.5703125" style="1" customWidth="1"/>
    <col min="15665" max="15665" width="16.140625" style="1" customWidth="1"/>
    <col min="15666" max="15666" width="17.42578125" style="1" bestFit="1" customWidth="1"/>
    <col min="15667" max="15667" width="15.42578125" style="1" bestFit="1" customWidth="1"/>
    <col min="15668" max="15668" width="14.5703125" style="1" bestFit="1" customWidth="1"/>
    <col min="15669" max="15669" width="15.42578125" style="1" bestFit="1" customWidth="1"/>
    <col min="15670" max="15670" width="15.85546875" style="1" customWidth="1"/>
    <col min="15671" max="15671" width="13.7109375" style="1" customWidth="1"/>
    <col min="15672" max="15672" width="13.42578125" style="1" customWidth="1"/>
    <col min="15673" max="15673" width="22.7109375" style="1" customWidth="1"/>
    <col min="15674" max="15681" width="20.85546875" style="1" customWidth="1"/>
    <col min="15682" max="15909" width="11.42578125" style="1"/>
    <col min="15910" max="15910" width="41.140625" style="1" customWidth="1"/>
    <col min="15911" max="15911" width="17.140625" style="1" customWidth="1"/>
    <col min="15912" max="15912" width="36.28515625" style="1" customWidth="1"/>
    <col min="15913" max="15913" width="76.5703125" style="1" customWidth="1"/>
    <col min="15914" max="15914" width="23.140625" style="1" customWidth="1"/>
    <col min="15915" max="15915" width="20.42578125" style="1" customWidth="1"/>
    <col min="15916" max="15916" width="21.5703125" style="1" bestFit="1" customWidth="1"/>
    <col min="15917" max="15919" width="18" style="1" customWidth="1"/>
    <col min="15920" max="15920" width="16.5703125" style="1" customWidth="1"/>
    <col min="15921" max="15921" width="16.140625" style="1" customWidth="1"/>
    <col min="15922" max="15922" width="17.42578125" style="1" bestFit="1" customWidth="1"/>
    <col min="15923" max="15923" width="15.42578125" style="1" bestFit="1" customWidth="1"/>
    <col min="15924" max="15924" width="14.5703125" style="1" bestFit="1" customWidth="1"/>
    <col min="15925" max="15925" width="15.42578125" style="1" bestFit="1" customWidth="1"/>
    <col min="15926" max="15926" width="15.85546875" style="1" customWidth="1"/>
    <col min="15927" max="15927" width="13.7109375" style="1" customWidth="1"/>
    <col min="15928" max="15928" width="13.42578125" style="1" customWidth="1"/>
    <col min="15929" max="15929" width="22.7109375" style="1" customWidth="1"/>
    <col min="15930" max="15937" width="20.85546875" style="1" customWidth="1"/>
    <col min="15938" max="16165" width="11.42578125" style="1"/>
    <col min="16166" max="16166" width="41.140625" style="1" customWidth="1"/>
    <col min="16167" max="16167" width="17.140625" style="1" customWidth="1"/>
    <col min="16168" max="16168" width="36.28515625" style="1" customWidth="1"/>
    <col min="16169" max="16169" width="76.5703125" style="1" customWidth="1"/>
    <col min="16170" max="16170" width="23.140625" style="1" customWidth="1"/>
    <col min="16171" max="16171" width="20.42578125" style="1" customWidth="1"/>
    <col min="16172" max="16172" width="21.5703125" style="1" bestFit="1" customWidth="1"/>
    <col min="16173" max="16175" width="18" style="1" customWidth="1"/>
    <col min="16176" max="16176" width="16.5703125" style="1" customWidth="1"/>
    <col min="16177" max="16177" width="16.140625" style="1" customWidth="1"/>
    <col min="16178" max="16178" width="17.42578125" style="1" bestFit="1" customWidth="1"/>
    <col min="16179" max="16179" width="15.42578125" style="1" bestFit="1" customWidth="1"/>
    <col min="16180" max="16180" width="14.5703125" style="1" bestFit="1" customWidth="1"/>
    <col min="16181" max="16181" width="15.42578125" style="1" bestFit="1" customWidth="1"/>
    <col min="16182" max="16182" width="15.85546875" style="1" customWidth="1"/>
    <col min="16183" max="16183" width="13.7109375" style="1" customWidth="1"/>
    <col min="16184" max="16184" width="13.42578125" style="1" customWidth="1"/>
    <col min="16185" max="16185" width="22.7109375" style="1" customWidth="1"/>
    <col min="16186" max="16193" width="20.85546875" style="1" customWidth="1"/>
    <col min="16194" max="16384" width="11.42578125" style="1"/>
  </cols>
  <sheetData>
    <row r="1" spans="1:61" ht="26.25" x14ac:dyDescent="0.25">
      <c r="A1" s="476" t="s">
        <v>0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 s="476"/>
      <c r="AV1" s="476"/>
      <c r="AW1" s="476"/>
      <c r="AX1" s="476"/>
      <c r="AY1" s="476"/>
      <c r="AZ1" s="476"/>
      <c r="BA1" s="476"/>
      <c r="BB1" s="476"/>
      <c r="BC1" s="476"/>
      <c r="BD1" s="476"/>
      <c r="BE1" s="476"/>
    </row>
    <row r="2" spans="1:61" ht="26.25" x14ac:dyDescent="0.25">
      <c r="A2" s="476" t="s">
        <v>1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  <c r="AD2" s="476"/>
      <c r="AE2" s="476"/>
      <c r="AF2" s="476"/>
      <c r="AG2" s="476"/>
      <c r="AH2" s="476"/>
      <c r="AI2" s="476"/>
      <c r="AJ2" s="476"/>
      <c r="AK2" s="476"/>
      <c r="AL2" s="476"/>
      <c r="AM2" s="476"/>
      <c r="AN2" s="476"/>
      <c r="AO2" s="476"/>
      <c r="AP2" s="476"/>
      <c r="AQ2" s="476"/>
      <c r="AR2" s="476"/>
      <c r="AS2" s="476"/>
      <c r="AT2" s="476"/>
      <c r="AU2" s="476"/>
      <c r="AV2" s="476"/>
      <c r="AW2" s="476"/>
      <c r="AX2" s="476"/>
      <c r="AY2" s="476"/>
      <c r="AZ2" s="476"/>
      <c r="BA2" s="476"/>
      <c r="BB2" s="476"/>
      <c r="BC2" s="476"/>
      <c r="BD2" s="476"/>
      <c r="BE2" s="476"/>
      <c r="BF2" s="2"/>
    </row>
    <row r="3" spans="1:61" ht="26.25" x14ac:dyDescent="0.25">
      <c r="A3" s="476" t="s">
        <v>2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476"/>
      <c r="U3" s="476"/>
      <c r="V3" s="476"/>
      <c r="W3" s="476"/>
      <c r="X3" s="476"/>
      <c r="Y3" s="476"/>
      <c r="Z3" s="476"/>
      <c r="AA3" s="476"/>
      <c r="AB3" s="476"/>
      <c r="AC3" s="476"/>
      <c r="AD3" s="476"/>
      <c r="AE3" s="476"/>
      <c r="AF3" s="476"/>
      <c r="AG3" s="476"/>
      <c r="AH3" s="476"/>
      <c r="AI3" s="476"/>
      <c r="AJ3" s="476"/>
      <c r="AK3" s="476"/>
      <c r="AL3" s="476"/>
      <c r="AM3" s="476"/>
      <c r="AN3" s="476"/>
      <c r="AO3" s="476"/>
      <c r="AP3" s="476"/>
      <c r="AQ3" s="476"/>
      <c r="AR3" s="476"/>
      <c r="AS3" s="476"/>
      <c r="AT3" s="476"/>
      <c r="AU3" s="476"/>
      <c r="AV3" s="476"/>
      <c r="AW3" s="476"/>
      <c r="AX3" s="476"/>
      <c r="AY3" s="476"/>
      <c r="AZ3" s="476"/>
      <c r="BA3" s="476"/>
      <c r="BB3" s="476"/>
      <c r="BC3" s="476"/>
      <c r="BD3" s="476"/>
      <c r="BE3" s="476"/>
      <c r="BF3" s="2"/>
    </row>
    <row r="4" spans="1:61" ht="18.7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</row>
    <row r="5" spans="1:61" ht="15.75" thickBot="1" x14ac:dyDescent="0.3"/>
    <row r="6" spans="1:61" x14ac:dyDescent="0.25">
      <c r="A6" s="477" t="s">
        <v>3</v>
      </c>
      <c r="B6" s="478"/>
      <c r="C6" s="479"/>
      <c r="D6" s="480"/>
      <c r="E6" s="3"/>
    </row>
    <row r="7" spans="1:61" x14ac:dyDescent="0.25">
      <c r="A7" s="4" t="s">
        <v>4</v>
      </c>
      <c r="B7" s="498" t="s">
        <v>5</v>
      </c>
      <c r="C7" s="499"/>
      <c r="D7" s="5" t="s">
        <v>6</v>
      </c>
      <c r="E7" s="3"/>
    </row>
    <row r="8" spans="1:61" ht="32.25" customHeight="1" thickBot="1" x14ac:dyDescent="0.3">
      <c r="A8" s="8" t="s">
        <v>7</v>
      </c>
      <c r="B8" s="496" t="s">
        <v>149</v>
      </c>
      <c r="C8" s="497"/>
      <c r="D8" s="9" t="s">
        <v>152</v>
      </c>
    </row>
    <row r="9" spans="1:61" ht="15.75" thickBot="1" x14ac:dyDescent="0.3">
      <c r="U9" s="468"/>
      <c r="V9" s="468"/>
      <c r="W9" s="468"/>
      <c r="X9" s="468"/>
      <c r="Y9" s="468"/>
      <c r="Z9" s="468"/>
      <c r="AA9" s="468"/>
      <c r="AB9" s="468"/>
      <c r="AC9" s="468"/>
      <c r="AD9" s="468"/>
      <c r="AE9" s="468"/>
      <c r="AF9" s="468"/>
      <c r="AG9" s="468"/>
      <c r="AH9" s="468"/>
      <c r="AI9" s="468"/>
      <c r="AJ9" s="468"/>
      <c r="AK9" s="468"/>
      <c r="AL9" s="468"/>
      <c r="AM9" s="468"/>
      <c r="AN9" s="468"/>
      <c r="AO9" s="468"/>
      <c r="AP9" s="468"/>
      <c r="AQ9" s="468"/>
      <c r="AR9" s="468"/>
      <c r="AS9" s="468"/>
      <c r="AT9" s="468"/>
      <c r="AU9" s="468"/>
      <c r="AV9" s="468"/>
      <c r="AW9" s="468"/>
      <c r="AX9" s="468"/>
      <c r="AY9" s="468"/>
      <c r="AZ9" s="468"/>
      <c r="BA9" s="468"/>
      <c r="BB9" s="468"/>
      <c r="BC9" s="468"/>
      <c r="BD9" s="468"/>
      <c r="BE9" s="468"/>
    </row>
    <row r="10" spans="1:61" ht="30.75" customHeight="1" thickBot="1" x14ac:dyDescent="0.3">
      <c r="A10" s="469" t="s">
        <v>8</v>
      </c>
      <c r="B10" s="470"/>
      <c r="C10" s="470"/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470"/>
      <c r="T10" s="470"/>
      <c r="U10" s="470"/>
      <c r="V10" s="470"/>
      <c r="W10" s="470"/>
      <c r="X10" s="470"/>
      <c r="Y10" s="470"/>
      <c r="Z10" s="470"/>
      <c r="AA10" s="470"/>
      <c r="AB10" s="470"/>
      <c r="AC10" s="470"/>
      <c r="AD10" s="470"/>
      <c r="AE10" s="470"/>
      <c r="AF10" s="470"/>
      <c r="AG10" s="470"/>
      <c r="AH10" s="470"/>
      <c r="AI10" s="470"/>
      <c r="AJ10" s="470"/>
      <c r="AK10" s="470"/>
      <c r="AL10" s="470"/>
      <c r="AM10" s="470"/>
      <c r="AN10" s="470"/>
      <c r="AO10" s="470"/>
      <c r="AP10" s="470"/>
      <c r="AQ10" s="470"/>
      <c r="AR10" s="470"/>
      <c r="AS10" s="470"/>
      <c r="AT10" s="470"/>
      <c r="AU10" s="470"/>
      <c r="AV10" s="470"/>
      <c r="AW10" s="470"/>
      <c r="AX10" s="470"/>
      <c r="AY10" s="470"/>
      <c r="AZ10" s="470"/>
      <c r="BA10" s="470"/>
      <c r="BB10" s="470"/>
      <c r="BC10" s="470"/>
      <c r="BD10" s="470"/>
      <c r="BE10" s="470"/>
    </row>
    <row r="11" spans="1:61" ht="27" thickBot="1" x14ac:dyDescent="0.3">
      <c r="A11" s="471" t="s">
        <v>9</v>
      </c>
      <c r="B11" s="471" t="s">
        <v>10</v>
      </c>
      <c r="C11" s="471" t="s">
        <v>11</v>
      </c>
      <c r="D11" s="471" t="s">
        <v>12</v>
      </c>
      <c r="E11" s="471" t="s">
        <v>13</v>
      </c>
      <c r="F11" s="471" t="s">
        <v>14</v>
      </c>
      <c r="G11" s="471" t="s">
        <v>27</v>
      </c>
      <c r="H11" s="471" t="s">
        <v>65</v>
      </c>
      <c r="I11" s="471" t="s">
        <v>66</v>
      </c>
      <c r="J11" s="485" t="s">
        <v>19</v>
      </c>
      <c r="K11" s="485"/>
      <c r="L11" s="485"/>
      <c r="M11" s="486"/>
      <c r="N11" s="444" t="s">
        <v>20</v>
      </c>
      <c r="O11" s="445"/>
      <c r="P11" s="445"/>
      <c r="Q11" s="446"/>
      <c r="R11" s="444" t="s">
        <v>21</v>
      </c>
      <c r="S11" s="445"/>
      <c r="T11" s="445"/>
      <c r="U11" s="446"/>
      <c r="V11" s="444" t="s">
        <v>22</v>
      </c>
      <c r="W11" s="445"/>
      <c r="X11" s="445"/>
      <c r="Y11" s="446"/>
      <c r="Z11" s="444" t="s">
        <v>23</v>
      </c>
      <c r="AA11" s="445"/>
      <c r="AB11" s="445"/>
      <c r="AC11" s="446"/>
      <c r="AD11" s="444" t="s">
        <v>24</v>
      </c>
      <c r="AE11" s="445"/>
      <c r="AF11" s="445"/>
      <c r="AG11" s="446"/>
      <c r="AH11" s="444" t="s">
        <v>25</v>
      </c>
      <c r="AI11" s="445"/>
      <c r="AJ11" s="445"/>
      <c r="AK11" s="446"/>
      <c r="AL11" s="444" t="s">
        <v>26</v>
      </c>
      <c r="AM11" s="445"/>
      <c r="AN11" s="445"/>
      <c r="AO11" s="446"/>
      <c r="AP11" s="444" t="s">
        <v>15</v>
      </c>
      <c r="AQ11" s="445"/>
      <c r="AR11" s="445"/>
      <c r="AS11" s="446"/>
      <c r="AT11" s="444" t="s">
        <v>16</v>
      </c>
      <c r="AU11" s="445"/>
      <c r="AV11" s="445"/>
      <c r="AW11" s="446"/>
      <c r="AX11" s="444" t="s">
        <v>17</v>
      </c>
      <c r="AY11" s="445"/>
      <c r="AZ11" s="445"/>
      <c r="BA11" s="446"/>
      <c r="BB11" s="444" t="s">
        <v>18</v>
      </c>
      <c r="BC11" s="445"/>
      <c r="BD11" s="445"/>
      <c r="BE11" s="446"/>
      <c r="BF11" s="444" t="s">
        <v>162</v>
      </c>
      <c r="BG11" s="445"/>
      <c r="BH11" s="445"/>
      <c r="BI11" s="446"/>
    </row>
    <row r="12" spans="1:61" ht="25.5" customHeight="1" x14ac:dyDescent="0.25">
      <c r="A12" s="472"/>
      <c r="B12" s="472"/>
      <c r="C12" s="472"/>
      <c r="D12" s="472"/>
      <c r="E12" s="472"/>
      <c r="F12" s="472"/>
      <c r="G12" s="472"/>
      <c r="H12" s="472"/>
      <c r="I12" s="472"/>
      <c r="J12" s="466" t="s">
        <v>70</v>
      </c>
      <c r="K12" s="466"/>
      <c r="L12" s="466"/>
      <c r="M12" s="467"/>
      <c r="N12" s="447" t="s">
        <v>70</v>
      </c>
      <c r="O12" s="448"/>
      <c r="P12" s="448"/>
      <c r="Q12" s="449"/>
      <c r="R12" s="447" t="s">
        <v>70</v>
      </c>
      <c r="S12" s="448"/>
      <c r="T12" s="448"/>
      <c r="U12" s="449"/>
      <c r="V12" s="447" t="s">
        <v>70</v>
      </c>
      <c r="W12" s="448"/>
      <c r="X12" s="448"/>
      <c r="Y12" s="449"/>
      <c r="Z12" s="447" t="s">
        <v>70</v>
      </c>
      <c r="AA12" s="448"/>
      <c r="AB12" s="448"/>
      <c r="AC12" s="449"/>
      <c r="AD12" s="447" t="s">
        <v>70</v>
      </c>
      <c r="AE12" s="448"/>
      <c r="AF12" s="448"/>
      <c r="AG12" s="449"/>
      <c r="AH12" s="447" t="s">
        <v>70</v>
      </c>
      <c r="AI12" s="448"/>
      <c r="AJ12" s="448"/>
      <c r="AK12" s="449"/>
      <c r="AL12" s="447" t="s">
        <v>70</v>
      </c>
      <c r="AM12" s="448"/>
      <c r="AN12" s="448"/>
      <c r="AO12" s="449"/>
      <c r="AP12" s="447" t="s">
        <v>70</v>
      </c>
      <c r="AQ12" s="448"/>
      <c r="AR12" s="448"/>
      <c r="AS12" s="449"/>
      <c r="AT12" s="447" t="s">
        <v>70</v>
      </c>
      <c r="AU12" s="448"/>
      <c r="AV12" s="448"/>
      <c r="AW12" s="449"/>
      <c r="AX12" s="447" t="s">
        <v>70</v>
      </c>
      <c r="AY12" s="448"/>
      <c r="AZ12" s="448"/>
      <c r="BA12" s="449"/>
      <c r="BB12" s="447" t="s">
        <v>70</v>
      </c>
      <c r="BC12" s="448"/>
      <c r="BD12" s="448"/>
      <c r="BE12" s="449"/>
      <c r="BF12" s="447" t="s">
        <v>70</v>
      </c>
      <c r="BG12" s="448"/>
      <c r="BH12" s="448"/>
      <c r="BI12" s="449"/>
    </row>
    <row r="13" spans="1:61" ht="15.75" thickBot="1" x14ac:dyDescent="0.3">
      <c r="A13" s="472"/>
      <c r="B13" s="472"/>
      <c r="C13" s="472"/>
      <c r="D13" s="472"/>
      <c r="E13" s="472"/>
      <c r="F13" s="472"/>
      <c r="G13" s="472"/>
      <c r="H13" s="472"/>
      <c r="I13" s="472"/>
      <c r="J13" s="18" t="s">
        <v>67</v>
      </c>
      <c r="K13" s="16" t="s">
        <v>68</v>
      </c>
      <c r="L13" s="17" t="s">
        <v>141</v>
      </c>
      <c r="M13" s="17" t="s">
        <v>69</v>
      </c>
      <c r="N13" s="16" t="s">
        <v>67</v>
      </c>
      <c r="O13" s="16" t="s">
        <v>68</v>
      </c>
      <c r="P13" s="17" t="s">
        <v>141</v>
      </c>
      <c r="Q13" s="17" t="s">
        <v>69</v>
      </c>
      <c r="R13" s="16" t="s">
        <v>67</v>
      </c>
      <c r="S13" s="16" t="s">
        <v>68</v>
      </c>
      <c r="T13" s="17" t="s">
        <v>141</v>
      </c>
      <c r="U13" s="17" t="s">
        <v>69</v>
      </c>
      <c r="V13" s="16" t="s">
        <v>67</v>
      </c>
      <c r="W13" s="16" t="s">
        <v>68</v>
      </c>
      <c r="X13" s="17" t="s">
        <v>141</v>
      </c>
      <c r="Y13" s="17" t="s">
        <v>69</v>
      </c>
      <c r="Z13" s="16" t="s">
        <v>67</v>
      </c>
      <c r="AA13" s="16" t="s">
        <v>68</v>
      </c>
      <c r="AB13" s="17" t="s">
        <v>141</v>
      </c>
      <c r="AC13" s="17" t="s">
        <v>69</v>
      </c>
      <c r="AD13" s="16" t="s">
        <v>67</v>
      </c>
      <c r="AE13" s="16" t="s">
        <v>68</v>
      </c>
      <c r="AF13" s="17" t="s">
        <v>141</v>
      </c>
      <c r="AG13" s="17" t="s">
        <v>69</v>
      </c>
      <c r="AH13" s="16" t="s">
        <v>67</v>
      </c>
      <c r="AI13" s="16" t="s">
        <v>68</v>
      </c>
      <c r="AJ13" s="17" t="s">
        <v>141</v>
      </c>
      <c r="AK13" s="17" t="s">
        <v>69</v>
      </c>
      <c r="AL13" s="16" t="s">
        <v>67</v>
      </c>
      <c r="AM13" s="16" t="s">
        <v>68</v>
      </c>
      <c r="AN13" s="17" t="s">
        <v>141</v>
      </c>
      <c r="AO13" s="17" t="s">
        <v>69</v>
      </c>
      <c r="AP13" s="16" t="s">
        <v>67</v>
      </c>
      <c r="AQ13" s="16" t="s">
        <v>68</v>
      </c>
      <c r="AR13" s="17" t="s">
        <v>141</v>
      </c>
      <c r="AS13" s="17" t="s">
        <v>69</v>
      </c>
      <c r="AT13" s="16" t="s">
        <v>67</v>
      </c>
      <c r="AU13" s="16" t="s">
        <v>68</v>
      </c>
      <c r="AV13" s="17" t="s">
        <v>141</v>
      </c>
      <c r="AW13" s="309" t="s">
        <v>69</v>
      </c>
      <c r="AX13" s="16" t="s">
        <v>67</v>
      </c>
      <c r="AY13" s="16" t="s">
        <v>68</v>
      </c>
      <c r="AZ13" s="17" t="s">
        <v>141</v>
      </c>
      <c r="BA13" s="17" t="s">
        <v>69</v>
      </c>
      <c r="BB13" s="16" t="s">
        <v>67</v>
      </c>
      <c r="BC13" s="16" t="s">
        <v>68</v>
      </c>
      <c r="BD13" s="17" t="s">
        <v>141</v>
      </c>
      <c r="BE13" s="17" t="s">
        <v>69</v>
      </c>
      <c r="BF13" s="16" t="s">
        <v>67</v>
      </c>
      <c r="BG13" s="16" t="s">
        <v>68</v>
      </c>
      <c r="BH13" s="17" t="s">
        <v>141</v>
      </c>
      <c r="BI13" s="355" t="s">
        <v>69</v>
      </c>
    </row>
    <row r="14" spans="1:61" ht="30" customHeight="1" x14ac:dyDescent="0.25">
      <c r="A14" s="572" t="s">
        <v>57</v>
      </c>
      <c r="B14" s="453">
        <v>13847</v>
      </c>
      <c r="C14" s="576" t="s">
        <v>39</v>
      </c>
      <c r="D14" s="576" t="s">
        <v>40</v>
      </c>
      <c r="E14" s="459" t="s">
        <v>129</v>
      </c>
      <c r="F14" s="459" t="s">
        <v>94</v>
      </c>
      <c r="G14" s="462" t="s">
        <v>134</v>
      </c>
      <c r="H14" s="462" t="s">
        <v>84</v>
      </c>
      <c r="I14" s="21" t="s">
        <v>74</v>
      </c>
      <c r="J14" s="107">
        <v>0</v>
      </c>
      <c r="K14" s="107">
        <v>0</v>
      </c>
      <c r="L14" s="107">
        <v>0</v>
      </c>
      <c r="M14" s="140">
        <f>SUM(J14:L14)</f>
        <v>0</v>
      </c>
      <c r="N14" s="107">
        <v>0</v>
      </c>
      <c r="O14" s="107">
        <v>0</v>
      </c>
      <c r="P14" s="107">
        <v>0</v>
      </c>
      <c r="Q14" s="140">
        <f>SUM(N14:P14)</f>
        <v>0</v>
      </c>
      <c r="R14" s="107">
        <v>2</v>
      </c>
      <c r="S14" s="107">
        <v>2</v>
      </c>
      <c r="T14" s="107">
        <v>0</v>
      </c>
      <c r="U14" s="140">
        <f>SUM(R14:T14)</f>
        <v>4</v>
      </c>
      <c r="V14" s="107">
        <v>2</v>
      </c>
      <c r="W14" s="107">
        <v>1</v>
      </c>
      <c r="X14" s="107">
        <v>0</v>
      </c>
      <c r="Y14" s="140">
        <f>SUM(V14:X14)</f>
        <v>3</v>
      </c>
      <c r="Z14" s="107">
        <v>2</v>
      </c>
      <c r="AA14" s="107">
        <v>2</v>
      </c>
      <c r="AB14" s="107">
        <v>0</v>
      </c>
      <c r="AC14" s="140">
        <f>SUM(Z14:AB14)</f>
        <v>4</v>
      </c>
      <c r="AD14" s="107">
        <v>2</v>
      </c>
      <c r="AE14" s="107">
        <v>0</v>
      </c>
      <c r="AF14" s="107">
        <v>0</v>
      </c>
      <c r="AG14" s="140">
        <f>SUM(AD14:AF14)</f>
        <v>2</v>
      </c>
      <c r="AH14" s="107">
        <v>3</v>
      </c>
      <c r="AI14" s="107">
        <v>10</v>
      </c>
      <c r="AJ14" s="107">
        <v>0</v>
      </c>
      <c r="AK14" s="140">
        <f>SUM(AH14:AJ14)</f>
        <v>13</v>
      </c>
      <c r="AL14" s="107">
        <v>4</v>
      </c>
      <c r="AM14" s="107">
        <v>7</v>
      </c>
      <c r="AN14" s="107">
        <v>0</v>
      </c>
      <c r="AO14" s="140">
        <f>SUM(AL14:AN14)</f>
        <v>11</v>
      </c>
      <c r="AP14" s="107">
        <v>3</v>
      </c>
      <c r="AQ14" s="107">
        <v>4</v>
      </c>
      <c r="AR14" s="107">
        <v>0</v>
      </c>
      <c r="AS14" s="140">
        <f>SUM(AP14:AR14)</f>
        <v>7</v>
      </c>
      <c r="AT14" s="107">
        <v>4</v>
      </c>
      <c r="AU14" s="107">
        <v>3</v>
      </c>
      <c r="AV14" s="107">
        <v>0</v>
      </c>
      <c r="AW14" s="140">
        <f>SUM(AT14:AV14)</f>
        <v>7</v>
      </c>
      <c r="AX14" s="107">
        <v>3</v>
      </c>
      <c r="AY14" s="107">
        <v>2</v>
      </c>
      <c r="AZ14" s="107">
        <v>0</v>
      </c>
      <c r="BA14" s="140">
        <f>SUM(AX14:AZ14)</f>
        <v>5</v>
      </c>
      <c r="BB14" s="107">
        <v>8</v>
      </c>
      <c r="BC14" s="107">
        <v>17</v>
      </c>
      <c r="BD14" s="71">
        <v>0</v>
      </c>
      <c r="BE14" s="140">
        <f>SUM(BB14:BD14)</f>
        <v>25</v>
      </c>
      <c r="BF14" s="107">
        <f>SUM(J14,N14,R14,V14,Z14,AD14,AH14,AL14,AP14,AT14,AX14,BB14)</f>
        <v>33</v>
      </c>
      <c r="BG14" s="107">
        <f t="shared" ref="BG14:BH28" si="0">SUM(K14,O14,S14,W14,AA14,AE14,AI14,AM14,AQ14,AU14,AY14,BC14)</f>
        <v>48</v>
      </c>
      <c r="BH14" s="71">
        <f t="shared" si="0"/>
        <v>0</v>
      </c>
      <c r="BI14" s="301">
        <f t="shared" ref="BI14:BI23" si="1">SUM(BF14:BH14)</f>
        <v>81</v>
      </c>
    </row>
    <row r="15" spans="1:61" ht="30" customHeight="1" x14ac:dyDescent="0.25">
      <c r="A15" s="573"/>
      <c r="B15" s="454"/>
      <c r="C15" s="577"/>
      <c r="D15" s="577"/>
      <c r="E15" s="460"/>
      <c r="F15" s="460"/>
      <c r="G15" s="463"/>
      <c r="H15" s="463"/>
      <c r="I15" s="22" t="s">
        <v>75</v>
      </c>
      <c r="J15" s="108">
        <v>0</v>
      </c>
      <c r="K15" s="108">
        <v>0</v>
      </c>
      <c r="L15" s="108">
        <v>0</v>
      </c>
      <c r="M15" s="138">
        <f t="shared" ref="M15:M18" si="2">SUM(J15:L15)</f>
        <v>0</v>
      </c>
      <c r="N15" s="108">
        <v>0</v>
      </c>
      <c r="O15" s="108">
        <v>0</v>
      </c>
      <c r="P15" s="108">
        <v>0</v>
      </c>
      <c r="Q15" s="138">
        <f t="shared" ref="Q15:Q18" si="3">SUM(N15:P15)</f>
        <v>0</v>
      </c>
      <c r="R15" s="108">
        <v>1</v>
      </c>
      <c r="S15" s="108">
        <v>0</v>
      </c>
      <c r="T15" s="108">
        <v>0</v>
      </c>
      <c r="U15" s="138">
        <f t="shared" ref="U15:U18" si="4">SUM(R15:T15)</f>
        <v>1</v>
      </c>
      <c r="V15" s="108">
        <v>1</v>
      </c>
      <c r="W15" s="108">
        <v>0</v>
      </c>
      <c r="X15" s="108">
        <v>0</v>
      </c>
      <c r="Y15" s="138">
        <f t="shared" ref="Y15:Y18" si="5">SUM(V15:X15)</f>
        <v>1</v>
      </c>
      <c r="Z15" s="108">
        <v>0</v>
      </c>
      <c r="AA15" s="108">
        <v>0</v>
      </c>
      <c r="AB15" s="108">
        <v>0</v>
      </c>
      <c r="AC15" s="138">
        <f t="shared" ref="AC15:AC18" si="6">SUM(Z15:AB15)</f>
        <v>0</v>
      </c>
      <c r="AD15" s="108">
        <v>0</v>
      </c>
      <c r="AE15" s="108">
        <v>0</v>
      </c>
      <c r="AF15" s="108">
        <v>0</v>
      </c>
      <c r="AG15" s="138">
        <f t="shared" ref="AG15:AG18" si="7">SUM(AD15:AF15)</f>
        <v>0</v>
      </c>
      <c r="AH15" s="108">
        <v>0</v>
      </c>
      <c r="AI15" s="108">
        <v>2</v>
      </c>
      <c r="AJ15" s="108">
        <v>0</v>
      </c>
      <c r="AK15" s="138">
        <f t="shared" ref="AK15:AK18" si="8">SUM(AH15:AJ15)</f>
        <v>2</v>
      </c>
      <c r="AL15" s="108">
        <v>1</v>
      </c>
      <c r="AM15" s="108">
        <v>0</v>
      </c>
      <c r="AN15" s="108">
        <v>0</v>
      </c>
      <c r="AO15" s="138">
        <f t="shared" ref="AO15:AO18" si="9">SUM(AL15:AN15)</f>
        <v>1</v>
      </c>
      <c r="AP15" s="108">
        <v>1</v>
      </c>
      <c r="AQ15" s="108">
        <v>2</v>
      </c>
      <c r="AR15" s="108">
        <v>0</v>
      </c>
      <c r="AS15" s="138">
        <f t="shared" ref="AS15:AS18" si="10">SUM(AP15:AR15)</f>
        <v>3</v>
      </c>
      <c r="AT15" s="108">
        <v>0</v>
      </c>
      <c r="AU15" s="108">
        <v>2</v>
      </c>
      <c r="AV15" s="108">
        <v>0</v>
      </c>
      <c r="AW15" s="138">
        <f t="shared" ref="AW15:AW18" si="11">SUM(AT15:AV15)</f>
        <v>2</v>
      </c>
      <c r="AX15" s="108">
        <v>1</v>
      </c>
      <c r="AY15" s="108">
        <v>1</v>
      </c>
      <c r="AZ15" s="108">
        <v>0</v>
      </c>
      <c r="BA15" s="138">
        <f t="shared" ref="BA15:BA18" si="12">SUM(AX15:AZ15)</f>
        <v>2</v>
      </c>
      <c r="BB15" s="108">
        <v>2</v>
      </c>
      <c r="BC15" s="108">
        <v>2</v>
      </c>
      <c r="BD15" s="104">
        <v>0</v>
      </c>
      <c r="BE15" s="138">
        <f t="shared" ref="BE15:BE18" si="13">SUM(BB15:BD15)</f>
        <v>4</v>
      </c>
      <c r="BF15" s="108">
        <f t="shared" ref="BF15:BH33" si="14">SUM(J15,N15,R15,V15,Z15,AD15,AH15,AL15,AP15,AT15,AX15,BB15)</f>
        <v>7</v>
      </c>
      <c r="BG15" s="108">
        <f t="shared" si="0"/>
        <v>9</v>
      </c>
      <c r="BH15" s="104">
        <f t="shared" si="0"/>
        <v>0</v>
      </c>
      <c r="BI15" s="301">
        <f t="shared" si="1"/>
        <v>16</v>
      </c>
    </row>
    <row r="16" spans="1:61" ht="30" customHeight="1" x14ac:dyDescent="0.25">
      <c r="A16" s="573"/>
      <c r="B16" s="454"/>
      <c r="C16" s="577"/>
      <c r="D16" s="577"/>
      <c r="E16" s="460"/>
      <c r="F16" s="460"/>
      <c r="G16" s="463"/>
      <c r="H16" s="463"/>
      <c r="I16" s="22" t="s">
        <v>76</v>
      </c>
      <c r="J16" s="108">
        <v>0</v>
      </c>
      <c r="K16" s="108">
        <v>0</v>
      </c>
      <c r="L16" s="108">
        <v>0</v>
      </c>
      <c r="M16" s="138">
        <f t="shared" si="2"/>
        <v>0</v>
      </c>
      <c r="N16" s="108">
        <v>0</v>
      </c>
      <c r="O16" s="108">
        <v>1</v>
      </c>
      <c r="P16" s="108">
        <v>0</v>
      </c>
      <c r="Q16" s="138">
        <f t="shared" si="3"/>
        <v>1</v>
      </c>
      <c r="R16" s="108">
        <v>0</v>
      </c>
      <c r="S16" s="108">
        <v>0</v>
      </c>
      <c r="T16" s="108">
        <v>0</v>
      </c>
      <c r="U16" s="138">
        <f t="shared" si="4"/>
        <v>0</v>
      </c>
      <c r="V16" s="108">
        <v>1</v>
      </c>
      <c r="W16" s="108">
        <v>0</v>
      </c>
      <c r="X16" s="108">
        <v>0</v>
      </c>
      <c r="Y16" s="138">
        <f t="shared" si="5"/>
        <v>1</v>
      </c>
      <c r="Z16" s="108">
        <v>1</v>
      </c>
      <c r="AA16" s="108">
        <v>1</v>
      </c>
      <c r="AB16" s="108">
        <v>0</v>
      </c>
      <c r="AC16" s="138">
        <f t="shared" si="6"/>
        <v>2</v>
      </c>
      <c r="AD16" s="108">
        <v>0</v>
      </c>
      <c r="AE16" s="108">
        <v>0</v>
      </c>
      <c r="AF16" s="108">
        <v>0</v>
      </c>
      <c r="AG16" s="138">
        <f t="shared" si="7"/>
        <v>0</v>
      </c>
      <c r="AH16" s="108">
        <v>3</v>
      </c>
      <c r="AI16" s="108">
        <v>0</v>
      </c>
      <c r="AJ16" s="108">
        <v>0</v>
      </c>
      <c r="AK16" s="138">
        <f t="shared" si="8"/>
        <v>3</v>
      </c>
      <c r="AL16" s="108">
        <v>4</v>
      </c>
      <c r="AM16" s="108">
        <v>2</v>
      </c>
      <c r="AN16" s="108">
        <v>0</v>
      </c>
      <c r="AO16" s="138">
        <f t="shared" si="9"/>
        <v>6</v>
      </c>
      <c r="AP16" s="108">
        <v>2</v>
      </c>
      <c r="AQ16" s="108">
        <v>0</v>
      </c>
      <c r="AR16" s="108">
        <v>0</v>
      </c>
      <c r="AS16" s="138">
        <f t="shared" si="10"/>
        <v>2</v>
      </c>
      <c r="AT16" s="108">
        <v>2</v>
      </c>
      <c r="AU16" s="108">
        <v>0</v>
      </c>
      <c r="AV16" s="108">
        <v>0</v>
      </c>
      <c r="AW16" s="138">
        <f t="shared" si="11"/>
        <v>2</v>
      </c>
      <c r="AX16" s="108">
        <v>3</v>
      </c>
      <c r="AY16" s="108">
        <v>2</v>
      </c>
      <c r="AZ16" s="108">
        <v>0</v>
      </c>
      <c r="BA16" s="138">
        <f t="shared" si="12"/>
        <v>5</v>
      </c>
      <c r="BB16" s="108">
        <v>7</v>
      </c>
      <c r="BC16" s="108">
        <v>0</v>
      </c>
      <c r="BD16" s="104">
        <v>0</v>
      </c>
      <c r="BE16" s="138">
        <f t="shared" si="13"/>
        <v>7</v>
      </c>
      <c r="BF16" s="108">
        <f t="shared" si="14"/>
        <v>23</v>
      </c>
      <c r="BG16" s="108">
        <f t="shared" si="0"/>
        <v>6</v>
      </c>
      <c r="BH16" s="104">
        <f t="shared" si="0"/>
        <v>0</v>
      </c>
      <c r="BI16" s="301">
        <f t="shared" si="1"/>
        <v>29</v>
      </c>
    </row>
    <row r="17" spans="1:61" ht="30" customHeight="1" x14ac:dyDescent="0.25">
      <c r="A17" s="573"/>
      <c r="B17" s="454"/>
      <c r="C17" s="577"/>
      <c r="D17" s="577"/>
      <c r="E17" s="460"/>
      <c r="F17" s="460"/>
      <c r="G17" s="463"/>
      <c r="H17" s="463"/>
      <c r="I17" s="22" t="s">
        <v>77</v>
      </c>
      <c r="J17" s="108">
        <v>0</v>
      </c>
      <c r="K17" s="108">
        <v>3</v>
      </c>
      <c r="L17" s="108">
        <v>0</v>
      </c>
      <c r="M17" s="138">
        <f t="shared" si="2"/>
        <v>3</v>
      </c>
      <c r="N17" s="108">
        <v>0</v>
      </c>
      <c r="O17" s="108">
        <v>1</v>
      </c>
      <c r="P17" s="108">
        <v>0</v>
      </c>
      <c r="Q17" s="138">
        <f t="shared" si="3"/>
        <v>1</v>
      </c>
      <c r="R17" s="108">
        <v>7</v>
      </c>
      <c r="S17" s="108">
        <v>1</v>
      </c>
      <c r="T17" s="108">
        <v>0</v>
      </c>
      <c r="U17" s="138">
        <f t="shared" si="4"/>
        <v>8</v>
      </c>
      <c r="V17" s="108">
        <v>0</v>
      </c>
      <c r="W17" s="108">
        <v>1</v>
      </c>
      <c r="X17" s="108">
        <v>0</v>
      </c>
      <c r="Y17" s="138">
        <f t="shared" si="5"/>
        <v>1</v>
      </c>
      <c r="Z17" s="108">
        <v>0</v>
      </c>
      <c r="AA17" s="108">
        <v>3</v>
      </c>
      <c r="AB17" s="108">
        <v>0</v>
      </c>
      <c r="AC17" s="138">
        <f t="shared" si="6"/>
        <v>3</v>
      </c>
      <c r="AD17" s="108">
        <v>2</v>
      </c>
      <c r="AE17" s="108">
        <v>3</v>
      </c>
      <c r="AF17" s="108">
        <v>0</v>
      </c>
      <c r="AG17" s="138">
        <f t="shared" si="7"/>
        <v>5</v>
      </c>
      <c r="AH17" s="108">
        <v>8</v>
      </c>
      <c r="AI17" s="108">
        <v>6</v>
      </c>
      <c r="AJ17" s="108">
        <v>0</v>
      </c>
      <c r="AK17" s="138">
        <f t="shared" si="8"/>
        <v>14</v>
      </c>
      <c r="AL17" s="108">
        <v>3</v>
      </c>
      <c r="AM17" s="108">
        <v>5</v>
      </c>
      <c r="AN17" s="108">
        <v>0</v>
      </c>
      <c r="AO17" s="138">
        <f t="shared" si="9"/>
        <v>8</v>
      </c>
      <c r="AP17" s="108">
        <v>16</v>
      </c>
      <c r="AQ17" s="108">
        <v>9</v>
      </c>
      <c r="AR17" s="108">
        <v>0</v>
      </c>
      <c r="AS17" s="138">
        <f t="shared" si="10"/>
        <v>25</v>
      </c>
      <c r="AT17" s="108">
        <v>5</v>
      </c>
      <c r="AU17" s="108">
        <v>7</v>
      </c>
      <c r="AV17" s="108">
        <v>0</v>
      </c>
      <c r="AW17" s="138">
        <f t="shared" si="11"/>
        <v>12</v>
      </c>
      <c r="AX17" s="108">
        <v>0</v>
      </c>
      <c r="AY17" s="108">
        <v>4</v>
      </c>
      <c r="AZ17" s="108">
        <v>0</v>
      </c>
      <c r="BA17" s="138">
        <f t="shared" si="12"/>
        <v>4</v>
      </c>
      <c r="BB17" s="108">
        <v>6</v>
      </c>
      <c r="BC17" s="108">
        <v>3</v>
      </c>
      <c r="BD17" s="104">
        <v>0</v>
      </c>
      <c r="BE17" s="138">
        <f t="shared" si="13"/>
        <v>9</v>
      </c>
      <c r="BF17" s="108">
        <f t="shared" si="14"/>
        <v>47</v>
      </c>
      <c r="BG17" s="108">
        <f t="shared" si="0"/>
        <v>46</v>
      </c>
      <c r="BH17" s="104">
        <f t="shared" si="0"/>
        <v>0</v>
      </c>
      <c r="BI17" s="301">
        <f t="shared" si="1"/>
        <v>93</v>
      </c>
    </row>
    <row r="18" spans="1:61" ht="30" customHeight="1" x14ac:dyDescent="0.25">
      <c r="A18" s="573"/>
      <c r="B18" s="454"/>
      <c r="C18" s="577"/>
      <c r="D18" s="577"/>
      <c r="E18" s="460"/>
      <c r="F18" s="460"/>
      <c r="G18" s="463"/>
      <c r="H18" s="463"/>
      <c r="I18" s="22" t="s">
        <v>78</v>
      </c>
      <c r="J18" s="108">
        <v>3</v>
      </c>
      <c r="K18" s="108">
        <v>1</v>
      </c>
      <c r="L18" s="108">
        <v>0</v>
      </c>
      <c r="M18" s="138">
        <f t="shared" si="2"/>
        <v>4</v>
      </c>
      <c r="N18" s="108">
        <v>1</v>
      </c>
      <c r="O18" s="108">
        <v>4</v>
      </c>
      <c r="P18" s="108">
        <v>0</v>
      </c>
      <c r="Q18" s="138">
        <f t="shared" si="3"/>
        <v>5</v>
      </c>
      <c r="R18" s="108">
        <v>0</v>
      </c>
      <c r="S18" s="108">
        <v>1</v>
      </c>
      <c r="T18" s="108">
        <v>0</v>
      </c>
      <c r="U18" s="138">
        <f t="shared" si="4"/>
        <v>1</v>
      </c>
      <c r="V18" s="108">
        <v>2</v>
      </c>
      <c r="W18" s="108">
        <v>1</v>
      </c>
      <c r="X18" s="108">
        <v>0</v>
      </c>
      <c r="Y18" s="138">
        <f t="shared" si="5"/>
        <v>3</v>
      </c>
      <c r="Z18" s="108">
        <v>3</v>
      </c>
      <c r="AA18" s="108">
        <v>2</v>
      </c>
      <c r="AB18" s="108">
        <v>0</v>
      </c>
      <c r="AC18" s="138">
        <f t="shared" si="6"/>
        <v>5</v>
      </c>
      <c r="AD18" s="108">
        <v>3</v>
      </c>
      <c r="AE18" s="108">
        <v>3</v>
      </c>
      <c r="AF18" s="108">
        <v>0</v>
      </c>
      <c r="AG18" s="138">
        <f t="shared" si="7"/>
        <v>6</v>
      </c>
      <c r="AH18" s="108">
        <v>5</v>
      </c>
      <c r="AI18" s="108">
        <v>2</v>
      </c>
      <c r="AJ18" s="108">
        <v>0</v>
      </c>
      <c r="AK18" s="138">
        <f t="shared" si="8"/>
        <v>7</v>
      </c>
      <c r="AL18" s="108">
        <v>9</v>
      </c>
      <c r="AM18" s="108">
        <v>3</v>
      </c>
      <c r="AN18" s="108">
        <v>0</v>
      </c>
      <c r="AO18" s="138">
        <f t="shared" si="9"/>
        <v>12</v>
      </c>
      <c r="AP18" s="108">
        <v>6</v>
      </c>
      <c r="AQ18" s="108">
        <v>12</v>
      </c>
      <c r="AR18" s="108">
        <v>0</v>
      </c>
      <c r="AS18" s="138">
        <f t="shared" si="10"/>
        <v>18</v>
      </c>
      <c r="AT18" s="108">
        <v>7</v>
      </c>
      <c r="AU18" s="108">
        <v>3</v>
      </c>
      <c r="AV18" s="108">
        <v>0</v>
      </c>
      <c r="AW18" s="138">
        <f t="shared" si="11"/>
        <v>10</v>
      </c>
      <c r="AX18" s="108">
        <v>1</v>
      </c>
      <c r="AY18" s="108">
        <v>1</v>
      </c>
      <c r="AZ18" s="108">
        <v>0</v>
      </c>
      <c r="BA18" s="138">
        <f t="shared" si="12"/>
        <v>2</v>
      </c>
      <c r="BB18" s="108">
        <v>4</v>
      </c>
      <c r="BC18" s="108">
        <v>6</v>
      </c>
      <c r="BD18" s="104">
        <v>0</v>
      </c>
      <c r="BE18" s="138">
        <f t="shared" si="13"/>
        <v>10</v>
      </c>
      <c r="BF18" s="108">
        <f t="shared" si="14"/>
        <v>44</v>
      </c>
      <c r="BG18" s="108">
        <f t="shared" si="0"/>
        <v>39</v>
      </c>
      <c r="BH18" s="104">
        <f t="shared" si="0"/>
        <v>0</v>
      </c>
      <c r="BI18" s="301">
        <f t="shared" si="1"/>
        <v>83</v>
      </c>
    </row>
    <row r="19" spans="1:61" ht="30" customHeight="1" x14ac:dyDescent="0.25">
      <c r="A19" s="573"/>
      <c r="B19" s="454"/>
      <c r="C19" s="577"/>
      <c r="D19" s="577"/>
      <c r="E19" s="460"/>
      <c r="F19" s="460"/>
      <c r="G19" s="463"/>
      <c r="H19" s="464"/>
      <c r="I19" s="23" t="s">
        <v>79</v>
      </c>
      <c r="J19" s="139">
        <f>SUM(J14:J18)</f>
        <v>3</v>
      </c>
      <c r="K19" s="139">
        <f t="shared" ref="K19:L19" si="15">SUM(K14:K18)</f>
        <v>4</v>
      </c>
      <c r="L19" s="139">
        <f t="shared" si="15"/>
        <v>0</v>
      </c>
      <c r="M19" s="304">
        <f>SUM(M14:M18)</f>
        <v>7</v>
      </c>
      <c r="N19" s="139">
        <f>SUM(N14:N18)</f>
        <v>1</v>
      </c>
      <c r="O19" s="139">
        <f t="shared" ref="O19:P19" si="16">SUM(O14:O18)</f>
        <v>6</v>
      </c>
      <c r="P19" s="139">
        <f t="shared" si="16"/>
        <v>0</v>
      </c>
      <c r="Q19" s="304">
        <f>SUM(Q14:Q18)</f>
        <v>7</v>
      </c>
      <c r="R19" s="139">
        <f>SUM(R14:R18)</f>
        <v>10</v>
      </c>
      <c r="S19" s="139">
        <f t="shared" ref="S19:T19" si="17">SUM(S14:S18)</f>
        <v>4</v>
      </c>
      <c r="T19" s="139">
        <f t="shared" si="17"/>
        <v>0</v>
      </c>
      <c r="U19" s="138">
        <f>SUM(U14:U18)</f>
        <v>14</v>
      </c>
      <c r="V19" s="139">
        <f>SUM(V14:V18)</f>
        <v>6</v>
      </c>
      <c r="W19" s="139">
        <f t="shared" ref="W19:X19" si="18">SUM(W14:W18)</f>
        <v>3</v>
      </c>
      <c r="X19" s="139">
        <f t="shared" si="18"/>
        <v>0</v>
      </c>
      <c r="Y19" s="138">
        <f>SUM(Y14:Y18)</f>
        <v>9</v>
      </c>
      <c r="Z19" s="139">
        <f>SUM(Z14:Z18)</f>
        <v>6</v>
      </c>
      <c r="AA19" s="139">
        <f t="shared" ref="AA19:AB19" si="19">SUM(AA14:AA18)</f>
        <v>8</v>
      </c>
      <c r="AB19" s="139">
        <f t="shared" si="19"/>
        <v>0</v>
      </c>
      <c r="AC19" s="138">
        <f>SUM(AC14:AC18)</f>
        <v>14</v>
      </c>
      <c r="AD19" s="139">
        <f>SUM(AD14:AD18)</f>
        <v>7</v>
      </c>
      <c r="AE19" s="139">
        <f t="shared" ref="AE19:AF19" si="20">SUM(AE14:AE18)</f>
        <v>6</v>
      </c>
      <c r="AF19" s="139">
        <f t="shared" si="20"/>
        <v>0</v>
      </c>
      <c r="AG19" s="138">
        <f>SUM(AG14:AG18)</f>
        <v>13</v>
      </c>
      <c r="AH19" s="139">
        <f>SUM(AH14:AH18)</f>
        <v>19</v>
      </c>
      <c r="AI19" s="139">
        <f t="shared" ref="AI19:AJ19" si="21">SUM(AI14:AI18)</f>
        <v>20</v>
      </c>
      <c r="AJ19" s="139">
        <f t="shared" si="21"/>
        <v>0</v>
      </c>
      <c r="AK19" s="138">
        <f>SUM(AK14:AK18)</f>
        <v>39</v>
      </c>
      <c r="AL19" s="139">
        <f>SUM(AL14:AL18)</f>
        <v>21</v>
      </c>
      <c r="AM19" s="139">
        <f t="shared" ref="AM19:AN19" si="22">SUM(AM14:AM18)</f>
        <v>17</v>
      </c>
      <c r="AN19" s="139">
        <f t="shared" si="22"/>
        <v>0</v>
      </c>
      <c r="AO19" s="138">
        <f>SUM(AO14:AO18)</f>
        <v>38</v>
      </c>
      <c r="AP19" s="139">
        <f>SUM(AP14:AP18)</f>
        <v>28</v>
      </c>
      <c r="AQ19" s="139">
        <f t="shared" ref="AQ19:AR19" si="23">SUM(AQ14:AQ18)</f>
        <v>27</v>
      </c>
      <c r="AR19" s="139">
        <f t="shared" si="23"/>
        <v>0</v>
      </c>
      <c r="AS19" s="138">
        <f>SUM(AS14:AS18)</f>
        <v>55</v>
      </c>
      <c r="AT19" s="139">
        <f>SUM(AT14:AT18)</f>
        <v>18</v>
      </c>
      <c r="AU19" s="139">
        <f t="shared" ref="AU19:AV19" si="24">SUM(AU14:AU18)</f>
        <v>15</v>
      </c>
      <c r="AV19" s="139">
        <f t="shared" si="24"/>
        <v>0</v>
      </c>
      <c r="AW19" s="138">
        <f>SUM(AW14:AW18)</f>
        <v>33</v>
      </c>
      <c r="AX19" s="139">
        <f>SUM(AX14:AX18)</f>
        <v>8</v>
      </c>
      <c r="AY19" s="139">
        <f t="shared" ref="AY19:AZ19" si="25">SUM(AY14:AY18)</f>
        <v>10</v>
      </c>
      <c r="AZ19" s="139">
        <f t="shared" si="25"/>
        <v>0</v>
      </c>
      <c r="BA19" s="138">
        <f>SUM(BA14:BA18)</f>
        <v>18</v>
      </c>
      <c r="BB19" s="139">
        <f>SUM(BB14:BB18)</f>
        <v>27</v>
      </c>
      <c r="BC19" s="139">
        <f t="shared" ref="BC19:BD19" si="26">SUM(BC14:BC18)</f>
        <v>28</v>
      </c>
      <c r="BD19" s="139">
        <f t="shared" si="26"/>
        <v>0</v>
      </c>
      <c r="BE19" s="138">
        <f>SUM(BE14:BE18)</f>
        <v>55</v>
      </c>
      <c r="BF19" s="139">
        <f>SUM(BF14:BF18)</f>
        <v>154</v>
      </c>
      <c r="BG19" s="139">
        <f t="shared" ref="BG19:BH19" si="27">SUM(BG14:BG18)</f>
        <v>148</v>
      </c>
      <c r="BH19" s="139">
        <f t="shared" si="27"/>
        <v>0</v>
      </c>
      <c r="BI19" s="261">
        <f>SUM(BI14:BI18)</f>
        <v>302</v>
      </c>
    </row>
    <row r="20" spans="1:61" ht="30" customHeight="1" x14ac:dyDescent="0.25">
      <c r="A20" s="573"/>
      <c r="B20" s="454"/>
      <c r="C20" s="577"/>
      <c r="D20" s="577"/>
      <c r="E20" s="460"/>
      <c r="F20" s="460"/>
      <c r="G20" s="463"/>
      <c r="H20" s="465" t="s">
        <v>146</v>
      </c>
      <c r="I20" s="22" t="s">
        <v>80</v>
      </c>
      <c r="J20" s="108">
        <v>3</v>
      </c>
      <c r="K20" s="108">
        <v>4</v>
      </c>
      <c r="L20" s="108">
        <v>0</v>
      </c>
      <c r="M20" s="138">
        <f>SUM(J20:L20)</f>
        <v>7</v>
      </c>
      <c r="N20" s="108">
        <v>1</v>
      </c>
      <c r="O20" s="108">
        <v>6</v>
      </c>
      <c r="P20" s="108">
        <v>0</v>
      </c>
      <c r="Q20" s="138">
        <f>SUM(N20:P20)</f>
        <v>7</v>
      </c>
      <c r="R20" s="108">
        <v>10</v>
      </c>
      <c r="S20" s="108">
        <v>4</v>
      </c>
      <c r="T20" s="108">
        <v>0</v>
      </c>
      <c r="U20" s="138">
        <f>SUM(R20:T20)</f>
        <v>14</v>
      </c>
      <c r="V20" s="108">
        <v>6</v>
      </c>
      <c r="W20" s="108">
        <v>3</v>
      </c>
      <c r="X20" s="108">
        <v>0</v>
      </c>
      <c r="Y20" s="138">
        <f>SUM(V20:X20)</f>
        <v>9</v>
      </c>
      <c r="Z20" s="108">
        <v>5</v>
      </c>
      <c r="AA20" s="108">
        <v>7</v>
      </c>
      <c r="AB20" s="108">
        <v>0</v>
      </c>
      <c r="AC20" s="138">
        <f>SUM(Z20:AB20)</f>
        <v>12</v>
      </c>
      <c r="AD20" s="108">
        <v>7</v>
      </c>
      <c r="AE20" s="108">
        <v>6</v>
      </c>
      <c r="AF20" s="108">
        <v>0</v>
      </c>
      <c r="AG20" s="138">
        <f>SUM(AD20:AF20)</f>
        <v>13</v>
      </c>
      <c r="AH20" s="108">
        <v>19</v>
      </c>
      <c r="AI20" s="108">
        <v>20</v>
      </c>
      <c r="AJ20" s="108">
        <v>0</v>
      </c>
      <c r="AK20" s="138">
        <f>SUM(AH20:AJ20)</f>
        <v>39</v>
      </c>
      <c r="AL20" s="108">
        <v>21</v>
      </c>
      <c r="AM20" s="108">
        <v>17</v>
      </c>
      <c r="AN20" s="108">
        <v>0</v>
      </c>
      <c r="AO20" s="138">
        <f>SUM(AL20:AN20)</f>
        <v>38</v>
      </c>
      <c r="AP20" s="331">
        <v>25</v>
      </c>
      <c r="AQ20" s="108">
        <v>26</v>
      </c>
      <c r="AR20" s="108">
        <v>0</v>
      </c>
      <c r="AS20" s="138">
        <f>SUM(AP20:AR20)</f>
        <v>51</v>
      </c>
      <c r="AT20" s="108">
        <v>17</v>
      </c>
      <c r="AU20" s="108">
        <v>15</v>
      </c>
      <c r="AV20" s="108">
        <v>0</v>
      </c>
      <c r="AW20" s="138">
        <f>SUM(AT20:AV20)</f>
        <v>32</v>
      </c>
      <c r="AX20" s="108">
        <v>8</v>
      </c>
      <c r="AY20" s="108">
        <v>10</v>
      </c>
      <c r="AZ20" s="108">
        <v>0</v>
      </c>
      <c r="BA20" s="138">
        <f>SUM(AX20:AZ20)</f>
        <v>18</v>
      </c>
      <c r="BB20" s="108">
        <v>27</v>
      </c>
      <c r="BC20" s="108">
        <v>28</v>
      </c>
      <c r="BD20" s="104">
        <v>0</v>
      </c>
      <c r="BE20" s="138">
        <f>SUM(BB20:BD20)</f>
        <v>55</v>
      </c>
      <c r="BF20" s="331">
        <f t="shared" si="14"/>
        <v>149</v>
      </c>
      <c r="BG20" s="108">
        <f t="shared" si="0"/>
        <v>146</v>
      </c>
      <c r="BH20" s="104">
        <f t="shared" si="0"/>
        <v>0</v>
      </c>
      <c r="BI20" s="301">
        <f t="shared" si="1"/>
        <v>295</v>
      </c>
    </row>
    <row r="21" spans="1:61" ht="30" customHeight="1" x14ac:dyDescent="0.25">
      <c r="A21" s="573"/>
      <c r="B21" s="454"/>
      <c r="C21" s="577"/>
      <c r="D21" s="577"/>
      <c r="E21" s="460"/>
      <c r="F21" s="460"/>
      <c r="G21" s="463"/>
      <c r="H21" s="464"/>
      <c r="I21" s="22" t="s">
        <v>81</v>
      </c>
      <c r="J21" s="108">
        <v>0</v>
      </c>
      <c r="K21" s="108">
        <v>0</v>
      </c>
      <c r="L21" s="108">
        <v>0</v>
      </c>
      <c r="M21" s="138">
        <f>SUM(J21:L21)</f>
        <v>0</v>
      </c>
      <c r="N21" s="108">
        <v>0</v>
      </c>
      <c r="O21" s="108">
        <v>0</v>
      </c>
      <c r="P21" s="108">
        <v>0</v>
      </c>
      <c r="Q21" s="138">
        <f t="shared" ref="Q21:Q23" si="28">SUM(N21:P21)</f>
        <v>0</v>
      </c>
      <c r="R21" s="108">
        <v>0</v>
      </c>
      <c r="S21" s="108">
        <v>0</v>
      </c>
      <c r="T21" s="108">
        <v>0</v>
      </c>
      <c r="U21" s="138">
        <f t="shared" ref="U21:U23" si="29">SUM(R21:T21)</f>
        <v>0</v>
      </c>
      <c r="V21" s="108">
        <v>0</v>
      </c>
      <c r="W21" s="108">
        <v>0</v>
      </c>
      <c r="X21" s="108">
        <v>0</v>
      </c>
      <c r="Y21" s="138">
        <f t="shared" ref="Y21:Y23" si="30">SUM(V21:X21)</f>
        <v>0</v>
      </c>
      <c r="Z21" s="108">
        <v>1</v>
      </c>
      <c r="AA21" s="108">
        <v>1</v>
      </c>
      <c r="AB21" s="108">
        <v>0</v>
      </c>
      <c r="AC21" s="138">
        <f t="shared" ref="AC21:AC23" si="31">SUM(Z21:AB21)</f>
        <v>2</v>
      </c>
      <c r="AD21" s="108">
        <v>0</v>
      </c>
      <c r="AE21" s="108">
        <v>0</v>
      </c>
      <c r="AF21" s="108">
        <v>0</v>
      </c>
      <c r="AG21" s="138">
        <f t="shared" ref="AG21:AG23" si="32">SUM(AD21:AF21)</f>
        <v>0</v>
      </c>
      <c r="AH21" s="108">
        <v>0</v>
      </c>
      <c r="AI21" s="108">
        <v>0</v>
      </c>
      <c r="AJ21" s="108">
        <v>0</v>
      </c>
      <c r="AK21" s="138">
        <f t="shared" ref="AK21:AK23" si="33">SUM(AH21:AJ21)</f>
        <v>0</v>
      </c>
      <c r="AL21" s="108">
        <v>0</v>
      </c>
      <c r="AM21" s="108">
        <v>0</v>
      </c>
      <c r="AN21" s="108">
        <v>0</v>
      </c>
      <c r="AO21" s="138">
        <f t="shared" ref="AO21:AO23" si="34">SUM(AL21:AN21)</f>
        <v>0</v>
      </c>
      <c r="AP21" s="331">
        <v>3</v>
      </c>
      <c r="AQ21" s="108">
        <v>1</v>
      </c>
      <c r="AR21" s="108">
        <v>0</v>
      </c>
      <c r="AS21" s="138">
        <f t="shared" ref="AS21:AS23" si="35">SUM(AP21:AR21)</f>
        <v>4</v>
      </c>
      <c r="AT21" s="108">
        <v>1</v>
      </c>
      <c r="AU21" s="108">
        <v>0</v>
      </c>
      <c r="AV21" s="108">
        <v>0</v>
      </c>
      <c r="AW21" s="138">
        <f t="shared" ref="AW21:AW23" si="36">SUM(AT21:AV21)</f>
        <v>1</v>
      </c>
      <c r="AX21" s="108">
        <v>0</v>
      </c>
      <c r="AY21" s="108">
        <v>0</v>
      </c>
      <c r="AZ21" s="108">
        <v>0</v>
      </c>
      <c r="BA21" s="138">
        <f t="shared" ref="BA21:BA23" si="37">SUM(AX21:AZ21)</f>
        <v>0</v>
      </c>
      <c r="BB21" s="108">
        <v>0</v>
      </c>
      <c r="BC21" s="108">
        <v>0</v>
      </c>
      <c r="BD21" s="104">
        <v>0</v>
      </c>
      <c r="BE21" s="138">
        <f t="shared" ref="BE21:BE23" si="38">SUM(BB21:BD21)</f>
        <v>0</v>
      </c>
      <c r="BF21" s="108">
        <f t="shared" si="14"/>
        <v>5</v>
      </c>
      <c r="BG21" s="108">
        <f t="shared" si="0"/>
        <v>2</v>
      </c>
      <c r="BH21" s="104">
        <f t="shared" si="0"/>
        <v>0</v>
      </c>
      <c r="BI21" s="301">
        <f t="shared" si="1"/>
        <v>7</v>
      </c>
    </row>
    <row r="22" spans="1:61" ht="30" customHeight="1" x14ac:dyDescent="0.25">
      <c r="A22" s="573"/>
      <c r="B22" s="454"/>
      <c r="C22" s="577"/>
      <c r="D22" s="577"/>
      <c r="E22" s="460"/>
      <c r="F22" s="460"/>
      <c r="G22" s="463"/>
      <c r="H22" s="465" t="s">
        <v>86</v>
      </c>
      <c r="I22" s="22" t="s">
        <v>82</v>
      </c>
      <c r="J22" s="108">
        <v>0</v>
      </c>
      <c r="K22" s="108">
        <v>2</v>
      </c>
      <c r="L22" s="108">
        <v>0</v>
      </c>
      <c r="M22" s="138">
        <f t="shared" ref="M22:M23" si="39">SUM(J22:L22)</f>
        <v>2</v>
      </c>
      <c r="N22" s="108">
        <v>0</v>
      </c>
      <c r="O22" s="108">
        <v>0</v>
      </c>
      <c r="P22" s="108">
        <v>0</v>
      </c>
      <c r="Q22" s="138">
        <f t="shared" si="28"/>
        <v>0</v>
      </c>
      <c r="R22" s="108">
        <v>0</v>
      </c>
      <c r="S22" s="108">
        <v>0</v>
      </c>
      <c r="T22" s="108">
        <v>0</v>
      </c>
      <c r="U22" s="138">
        <f t="shared" si="29"/>
        <v>0</v>
      </c>
      <c r="V22" s="108">
        <v>0</v>
      </c>
      <c r="W22" s="108">
        <v>0</v>
      </c>
      <c r="X22" s="108">
        <v>0</v>
      </c>
      <c r="Y22" s="138">
        <f t="shared" si="30"/>
        <v>0</v>
      </c>
      <c r="Z22" s="108">
        <v>0</v>
      </c>
      <c r="AA22" s="108">
        <v>0</v>
      </c>
      <c r="AB22" s="108">
        <v>0</v>
      </c>
      <c r="AC22" s="138">
        <f t="shared" si="31"/>
        <v>0</v>
      </c>
      <c r="AD22" s="108">
        <v>0</v>
      </c>
      <c r="AE22" s="108">
        <v>1</v>
      </c>
      <c r="AF22" s="108">
        <v>0</v>
      </c>
      <c r="AG22" s="138">
        <f t="shared" si="32"/>
        <v>1</v>
      </c>
      <c r="AH22" s="108">
        <v>0</v>
      </c>
      <c r="AI22" s="108">
        <v>0</v>
      </c>
      <c r="AJ22" s="108">
        <v>0</v>
      </c>
      <c r="AK22" s="138">
        <f t="shared" si="33"/>
        <v>0</v>
      </c>
      <c r="AL22" s="108">
        <v>0</v>
      </c>
      <c r="AM22" s="108">
        <v>0</v>
      </c>
      <c r="AN22" s="108">
        <v>0</v>
      </c>
      <c r="AO22" s="138">
        <f t="shared" si="34"/>
        <v>0</v>
      </c>
      <c r="AP22" s="108">
        <v>1</v>
      </c>
      <c r="AQ22" s="108">
        <v>0</v>
      </c>
      <c r="AR22" s="108">
        <v>0</v>
      </c>
      <c r="AS22" s="138">
        <f t="shared" si="35"/>
        <v>1</v>
      </c>
      <c r="AT22" s="108">
        <v>0</v>
      </c>
      <c r="AU22" s="108">
        <v>0</v>
      </c>
      <c r="AV22" s="108">
        <v>0</v>
      </c>
      <c r="AW22" s="138">
        <f t="shared" si="36"/>
        <v>0</v>
      </c>
      <c r="AX22" s="108">
        <v>0</v>
      </c>
      <c r="AY22" s="108">
        <v>1</v>
      </c>
      <c r="AZ22" s="108">
        <v>0</v>
      </c>
      <c r="BA22" s="138">
        <f t="shared" si="37"/>
        <v>1</v>
      </c>
      <c r="BB22" s="108">
        <v>0</v>
      </c>
      <c r="BC22" s="108">
        <v>0</v>
      </c>
      <c r="BD22" s="104">
        <v>0</v>
      </c>
      <c r="BE22" s="138">
        <f t="shared" si="38"/>
        <v>0</v>
      </c>
      <c r="BF22" s="108">
        <f t="shared" si="14"/>
        <v>1</v>
      </c>
      <c r="BG22" s="108">
        <f t="shared" si="0"/>
        <v>4</v>
      </c>
      <c r="BH22" s="104">
        <f t="shared" si="0"/>
        <v>0</v>
      </c>
      <c r="BI22" s="301">
        <f t="shared" si="1"/>
        <v>5</v>
      </c>
    </row>
    <row r="23" spans="1:61" ht="30" customHeight="1" thickBot="1" x14ac:dyDescent="0.3">
      <c r="A23" s="574"/>
      <c r="B23" s="575"/>
      <c r="C23" s="578"/>
      <c r="D23" s="578"/>
      <c r="E23" s="507"/>
      <c r="F23" s="507"/>
      <c r="G23" s="494"/>
      <c r="H23" s="494"/>
      <c r="I23" s="48" t="s">
        <v>83</v>
      </c>
      <c r="J23" s="109">
        <v>0</v>
      </c>
      <c r="K23" s="109">
        <v>0</v>
      </c>
      <c r="L23" s="109">
        <v>0</v>
      </c>
      <c r="M23" s="141">
        <f t="shared" si="39"/>
        <v>0</v>
      </c>
      <c r="N23" s="109">
        <v>0</v>
      </c>
      <c r="O23" s="109">
        <v>0</v>
      </c>
      <c r="P23" s="109">
        <v>0</v>
      </c>
      <c r="Q23" s="141">
        <f t="shared" si="28"/>
        <v>0</v>
      </c>
      <c r="R23" s="109">
        <v>0</v>
      </c>
      <c r="S23" s="109">
        <v>0</v>
      </c>
      <c r="T23" s="109">
        <v>0</v>
      </c>
      <c r="U23" s="141">
        <f t="shared" si="29"/>
        <v>0</v>
      </c>
      <c r="V23" s="109">
        <v>0</v>
      </c>
      <c r="W23" s="109">
        <v>0</v>
      </c>
      <c r="X23" s="109">
        <v>0</v>
      </c>
      <c r="Y23" s="141">
        <f t="shared" si="30"/>
        <v>0</v>
      </c>
      <c r="Z23" s="109">
        <v>0</v>
      </c>
      <c r="AA23" s="109">
        <v>0</v>
      </c>
      <c r="AB23" s="109">
        <v>0</v>
      </c>
      <c r="AC23" s="141">
        <f t="shared" si="31"/>
        <v>0</v>
      </c>
      <c r="AD23" s="109">
        <v>0</v>
      </c>
      <c r="AE23" s="109">
        <v>0</v>
      </c>
      <c r="AF23" s="109">
        <v>0</v>
      </c>
      <c r="AG23" s="141">
        <f t="shared" si="32"/>
        <v>0</v>
      </c>
      <c r="AH23" s="109">
        <v>0</v>
      </c>
      <c r="AI23" s="109">
        <v>0</v>
      </c>
      <c r="AJ23" s="109">
        <v>0</v>
      </c>
      <c r="AK23" s="141">
        <f t="shared" si="33"/>
        <v>0</v>
      </c>
      <c r="AL23" s="109">
        <v>0</v>
      </c>
      <c r="AM23" s="109">
        <v>0</v>
      </c>
      <c r="AN23" s="109">
        <v>0</v>
      </c>
      <c r="AO23" s="141">
        <f t="shared" si="34"/>
        <v>0</v>
      </c>
      <c r="AP23" s="109">
        <v>0</v>
      </c>
      <c r="AQ23" s="109">
        <v>0</v>
      </c>
      <c r="AR23" s="109">
        <v>0</v>
      </c>
      <c r="AS23" s="141">
        <f t="shared" si="35"/>
        <v>0</v>
      </c>
      <c r="AT23" s="109">
        <v>0</v>
      </c>
      <c r="AU23" s="109">
        <v>0</v>
      </c>
      <c r="AV23" s="109">
        <v>0</v>
      </c>
      <c r="AW23" s="141">
        <f t="shared" si="36"/>
        <v>0</v>
      </c>
      <c r="AX23" s="109">
        <v>0</v>
      </c>
      <c r="AY23" s="109">
        <v>0</v>
      </c>
      <c r="AZ23" s="109">
        <v>0</v>
      </c>
      <c r="BA23" s="141">
        <f t="shared" si="37"/>
        <v>0</v>
      </c>
      <c r="BB23" s="109">
        <v>0</v>
      </c>
      <c r="BC23" s="109">
        <v>0</v>
      </c>
      <c r="BD23" s="106">
        <v>0</v>
      </c>
      <c r="BE23" s="141">
        <f t="shared" si="38"/>
        <v>0</v>
      </c>
      <c r="BF23" s="109">
        <f t="shared" si="14"/>
        <v>0</v>
      </c>
      <c r="BG23" s="109">
        <f t="shared" si="0"/>
        <v>0</v>
      </c>
      <c r="BH23" s="106">
        <f t="shared" si="0"/>
        <v>0</v>
      </c>
      <c r="BI23" s="141">
        <f t="shared" si="1"/>
        <v>0</v>
      </c>
    </row>
    <row r="24" spans="1:61" ht="30" customHeight="1" x14ac:dyDescent="0.25">
      <c r="A24" s="539" t="s">
        <v>53</v>
      </c>
      <c r="B24" s="520">
        <v>13835</v>
      </c>
      <c r="C24" s="537" t="s">
        <v>41</v>
      </c>
      <c r="D24" s="544" t="s">
        <v>42</v>
      </c>
      <c r="E24" s="508" t="s">
        <v>142</v>
      </c>
      <c r="F24" s="502" t="s">
        <v>95</v>
      </c>
      <c r="G24" s="462" t="s">
        <v>134</v>
      </c>
      <c r="H24" s="462" t="s">
        <v>84</v>
      </c>
      <c r="I24" s="21" t="s">
        <v>74</v>
      </c>
      <c r="J24" s="148">
        <v>0</v>
      </c>
      <c r="K24" s="148">
        <v>1</v>
      </c>
      <c r="L24" s="148">
        <v>0</v>
      </c>
      <c r="M24" s="140">
        <f>SUM(J24:L24)</f>
        <v>1</v>
      </c>
      <c r="N24" s="148">
        <v>1</v>
      </c>
      <c r="O24" s="148">
        <v>0</v>
      </c>
      <c r="P24" s="148">
        <v>0</v>
      </c>
      <c r="Q24" s="140">
        <f>SUM(N24:P24)</f>
        <v>1</v>
      </c>
      <c r="R24" s="148">
        <v>0</v>
      </c>
      <c r="S24" s="148">
        <v>0</v>
      </c>
      <c r="T24" s="148">
        <v>0</v>
      </c>
      <c r="U24" s="140">
        <f>SUM(R24:T24)</f>
        <v>0</v>
      </c>
      <c r="V24" s="148">
        <v>1</v>
      </c>
      <c r="W24" s="148">
        <v>0</v>
      </c>
      <c r="X24" s="148">
        <v>0</v>
      </c>
      <c r="Y24" s="140">
        <f>SUM(V24:X24)</f>
        <v>1</v>
      </c>
      <c r="Z24" s="148">
        <v>1</v>
      </c>
      <c r="AA24" s="148">
        <v>0</v>
      </c>
      <c r="AB24" s="148">
        <v>0</v>
      </c>
      <c r="AC24" s="140">
        <f>SUM(Z24:AB24)</f>
        <v>1</v>
      </c>
      <c r="AD24" s="148">
        <v>1</v>
      </c>
      <c r="AE24" s="148">
        <v>1</v>
      </c>
      <c r="AF24" s="148">
        <v>0</v>
      </c>
      <c r="AG24" s="140">
        <f>SUM(AD24:AF24)</f>
        <v>2</v>
      </c>
      <c r="AH24" s="148">
        <v>3</v>
      </c>
      <c r="AI24" s="148">
        <v>0</v>
      </c>
      <c r="AJ24" s="148">
        <v>0</v>
      </c>
      <c r="AK24" s="140">
        <f>SUM(AH24:AJ24)</f>
        <v>3</v>
      </c>
      <c r="AL24" s="148">
        <v>0</v>
      </c>
      <c r="AM24" s="148">
        <v>0</v>
      </c>
      <c r="AN24" s="148">
        <v>0</v>
      </c>
      <c r="AO24" s="140">
        <f>SUM(AL24:AN24)</f>
        <v>0</v>
      </c>
      <c r="AP24" s="148">
        <v>0</v>
      </c>
      <c r="AQ24" s="148">
        <v>0</v>
      </c>
      <c r="AR24" s="148">
        <v>0</v>
      </c>
      <c r="AS24" s="140">
        <f>SUM(AP24:AR24)</f>
        <v>0</v>
      </c>
      <c r="AT24" s="430">
        <v>3</v>
      </c>
      <c r="AU24" s="430">
        <v>0</v>
      </c>
      <c r="AV24" s="430">
        <v>0</v>
      </c>
      <c r="AW24" s="140">
        <f>SUM(AT24:AV24)</f>
        <v>3</v>
      </c>
      <c r="AX24" s="148">
        <v>1</v>
      </c>
      <c r="AY24" s="148">
        <v>0</v>
      </c>
      <c r="AZ24" s="148">
        <v>0</v>
      </c>
      <c r="BA24" s="140">
        <f>SUM(AX24:AZ24)</f>
        <v>1</v>
      </c>
      <c r="BB24" s="148">
        <v>0</v>
      </c>
      <c r="BC24" s="148">
        <v>0</v>
      </c>
      <c r="BD24" s="148">
        <v>0</v>
      </c>
      <c r="BE24" s="140">
        <f>SUM(BB24:BD24)</f>
        <v>0</v>
      </c>
      <c r="BF24" s="133">
        <f t="shared" si="14"/>
        <v>11</v>
      </c>
      <c r="BG24" s="133">
        <f t="shared" si="0"/>
        <v>2</v>
      </c>
      <c r="BH24" s="134">
        <f t="shared" si="0"/>
        <v>0</v>
      </c>
      <c r="BI24" s="301">
        <f>SUM(BF24:BH24)</f>
        <v>13</v>
      </c>
    </row>
    <row r="25" spans="1:61" ht="30" customHeight="1" x14ac:dyDescent="0.25">
      <c r="A25" s="531"/>
      <c r="B25" s="517"/>
      <c r="C25" s="530"/>
      <c r="D25" s="532"/>
      <c r="E25" s="509"/>
      <c r="F25" s="503"/>
      <c r="G25" s="463"/>
      <c r="H25" s="463"/>
      <c r="I25" s="22" t="s">
        <v>75</v>
      </c>
      <c r="J25" s="150">
        <v>0</v>
      </c>
      <c r="K25" s="150">
        <v>0</v>
      </c>
      <c r="L25" s="150">
        <v>0</v>
      </c>
      <c r="M25" s="138">
        <f t="shared" ref="M25:M28" si="40">SUM(J25:L25)</f>
        <v>0</v>
      </c>
      <c r="N25" s="150">
        <v>0</v>
      </c>
      <c r="O25" s="150">
        <v>0</v>
      </c>
      <c r="P25" s="150">
        <v>0</v>
      </c>
      <c r="Q25" s="138">
        <f t="shared" ref="Q25:Q53" si="41">SUM(N25:P25)</f>
        <v>0</v>
      </c>
      <c r="R25" s="150">
        <v>0</v>
      </c>
      <c r="S25" s="150">
        <v>1</v>
      </c>
      <c r="T25" s="150">
        <v>0</v>
      </c>
      <c r="U25" s="138">
        <f t="shared" ref="U25:U53" si="42">SUM(R25:T25)</f>
        <v>1</v>
      </c>
      <c r="V25" s="150">
        <v>0</v>
      </c>
      <c r="W25" s="150">
        <v>0</v>
      </c>
      <c r="X25" s="150">
        <v>0</v>
      </c>
      <c r="Y25" s="138">
        <f t="shared" ref="Y25:Y53" si="43">SUM(V25:X25)</f>
        <v>0</v>
      </c>
      <c r="Z25" s="150">
        <v>0</v>
      </c>
      <c r="AA25" s="150">
        <v>0</v>
      </c>
      <c r="AB25" s="150">
        <v>0</v>
      </c>
      <c r="AC25" s="138">
        <f t="shared" ref="AC25:AC53" si="44">SUM(Z25:AB25)</f>
        <v>0</v>
      </c>
      <c r="AD25" s="150">
        <v>0</v>
      </c>
      <c r="AE25" s="150">
        <v>0</v>
      </c>
      <c r="AF25" s="150">
        <v>0</v>
      </c>
      <c r="AG25" s="138">
        <f t="shared" ref="AG25:AG53" si="45">SUM(AD25:AF25)</f>
        <v>0</v>
      </c>
      <c r="AH25" s="150">
        <v>0</v>
      </c>
      <c r="AI25" s="150">
        <v>0</v>
      </c>
      <c r="AJ25" s="150">
        <v>0</v>
      </c>
      <c r="AK25" s="138">
        <f t="shared" ref="AK25:AK53" si="46">SUM(AH25:AJ25)</f>
        <v>0</v>
      </c>
      <c r="AL25" s="150">
        <v>0</v>
      </c>
      <c r="AM25" s="150">
        <v>0</v>
      </c>
      <c r="AN25" s="150">
        <v>0</v>
      </c>
      <c r="AO25" s="138">
        <f t="shared" ref="AO25:AO53" si="47">SUM(AL25:AN25)</f>
        <v>0</v>
      </c>
      <c r="AP25" s="150">
        <v>0</v>
      </c>
      <c r="AQ25" s="150">
        <v>0</v>
      </c>
      <c r="AR25" s="150">
        <v>0</v>
      </c>
      <c r="AS25" s="138">
        <f t="shared" ref="AS25:AS53" si="48">SUM(AP25:AR25)</f>
        <v>0</v>
      </c>
      <c r="AT25" s="431">
        <v>0</v>
      </c>
      <c r="AU25" s="431">
        <v>1</v>
      </c>
      <c r="AV25" s="431">
        <v>0</v>
      </c>
      <c r="AW25" s="138">
        <f t="shared" ref="AW25:AW53" si="49">SUM(AT25:AV25)</f>
        <v>1</v>
      </c>
      <c r="AX25" s="150">
        <v>0</v>
      </c>
      <c r="AY25" s="150">
        <v>0</v>
      </c>
      <c r="AZ25" s="150">
        <v>0</v>
      </c>
      <c r="BA25" s="138">
        <f t="shared" ref="BA25:BA53" si="50">SUM(AX25:AZ25)</f>
        <v>0</v>
      </c>
      <c r="BB25" s="150">
        <v>0</v>
      </c>
      <c r="BC25" s="150">
        <v>0</v>
      </c>
      <c r="BD25" s="150">
        <v>0</v>
      </c>
      <c r="BE25" s="138">
        <f t="shared" ref="BE25:BE53" si="51">SUM(BB25:BD25)</f>
        <v>0</v>
      </c>
      <c r="BF25" s="131">
        <f t="shared" si="14"/>
        <v>0</v>
      </c>
      <c r="BG25" s="131">
        <f t="shared" si="0"/>
        <v>2</v>
      </c>
      <c r="BH25" s="127">
        <f t="shared" si="0"/>
        <v>0</v>
      </c>
      <c r="BI25" s="301">
        <f t="shared" ref="BI25:BI33" si="52">SUM(BF25:BH25)</f>
        <v>2</v>
      </c>
    </row>
    <row r="26" spans="1:61" ht="30" customHeight="1" x14ac:dyDescent="0.25">
      <c r="A26" s="531"/>
      <c r="B26" s="517"/>
      <c r="C26" s="530"/>
      <c r="D26" s="532"/>
      <c r="E26" s="509"/>
      <c r="F26" s="503"/>
      <c r="G26" s="463"/>
      <c r="H26" s="463"/>
      <c r="I26" s="22" t="s">
        <v>76</v>
      </c>
      <c r="J26" s="150">
        <v>1</v>
      </c>
      <c r="K26" s="150">
        <v>0</v>
      </c>
      <c r="L26" s="150">
        <v>0</v>
      </c>
      <c r="M26" s="138">
        <f t="shared" si="40"/>
        <v>1</v>
      </c>
      <c r="N26" s="150">
        <v>0</v>
      </c>
      <c r="O26" s="150">
        <v>1</v>
      </c>
      <c r="P26" s="150">
        <v>0</v>
      </c>
      <c r="Q26" s="138">
        <f t="shared" si="41"/>
        <v>1</v>
      </c>
      <c r="R26" s="150">
        <v>1</v>
      </c>
      <c r="S26" s="150">
        <v>0</v>
      </c>
      <c r="T26" s="150">
        <v>0</v>
      </c>
      <c r="U26" s="138">
        <f t="shared" si="42"/>
        <v>1</v>
      </c>
      <c r="V26" s="150">
        <v>0</v>
      </c>
      <c r="W26" s="150">
        <v>0</v>
      </c>
      <c r="X26" s="150">
        <v>0</v>
      </c>
      <c r="Y26" s="138">
        <f t="shared" si="43"/>
        <v>0</v>
      </c>
      <c r="Z26" s="150">
        <v>2</v>
      </c>
      <c r="AA26" s="150">
        <v>2</v>
      </c>
      <c r="AB26" s="150">
        <v>0</v>
      </c>
      <c r="AC26" s="138">
        <f t="shared" si="44"/>
        <v>4</v>
      </c>
      <c r="AD26" s="150">
        <v>0</v>
      </c>
      <c r="AE26" s="150">
        <v>0</v>
      </c>
      <c r="AF26" s="150">
        <v>0</v>
      </c>
      <c r="AG26" s="138">
        <f t="shared" si="45"/>
        <v>0</v>
      </c>
      <c r="AH26" s="150">
        <v>0</v>
      </c>
      <c r="AI26" s="150">
        <v>1</v>
      </c>
      <c r="AJ26" s="150">
        <v>0</v>
      </c>
      <c r="AK26" s="138">
        <f t="shared" si="46"/>
        <v>1</v>
      </c>
      <c r="AL26" s="150">
        <v>0</v>
      </c>
      <c r="AM26" s="150">
        <v>0</v>
      </c>
      <c r="AN26" s="150">
        <v>0</v>
      </c>
      <c r="AO26" s="138">
        <f t="shared" si="47"/>
        <v>0</v>
      </c>
      <c r="AP26" s="150">
        <v>0</v>
      </c>
      <c r="AQ26" s="150">
        <v>0</v>
      </c>
      <c r="AR26" s="150">
        <v>0</v>
      </c>
      <c r="AS26" s="138">
        <f t="shared" si="48"/>
        <v>0</v>
      </c>
      <c r="AT26" s="431">
        <v>0</v>
      </c>
      <c r="AU26" s="431">
        <v>0</v>
      </c>
      <c r="AV26" s="431">
        <v>0</v>
      </c>
      <c r="AW26" s="138">
        <f t="shared" si="49"/>
        <v>0</v>
      </c>
      <c r="AX26" s="150">
        <v>1</v>
      </c>
      <c r="AY26" s="150">
        <v>1</v>
      </c>
      <c r="AZ26" s="150">
        <v>0</v>
      </c>
      <c r="BA26" s="138">
        <f t="shared" si="50"/>
        <v>2</v>
      </c>
      <c r="BB26" s="150">
        <v>0</v>
      </c>
      <c r="BC26" s="150">
        <v>1</v>
      </c>
      <c r="BD26" s="150"/>
      <c r="BE26" s="138">
        <f t="shared" si="51"/>
        <v>1</v>
      </c>
      <c r="BF26" s="131">
        <f t="shared" si="14"/>
        <v>5</v>
      </c>
      <c r="BG26" s="131">
        <f t="shared" si="0"/>
        <v>6</v>
      </c>
      <c r="BH26" s="127">
        <f t="shared" si="0"/>
        <v>0</v>
      </c>
      <c r="BI26" s="301">
        <f t="shared" si="52"/>
        <v>11</v>
      </c>
    </row>
    <row r="27" spans="1:61" ht="30" customHeight="1" x14ac:dyDescent="0.25">
      <c r="A27" s="531"/>
      <c r="B27" s="517"/>
      <c r="C27" s="530"/>
      <c r="D27" s="532"/>
      <c r="E27" s="509"/>
      <c r="F27" s="503"/>
      <c r="G27" s="463"/>
      <c r="H27" s="463"/>
      <c r="I27" s="22" t="s">
        <v>77</v>
      </c>
      <c r="J27" s="150">
        <v>0</v>
      </c>
      <c r="K27" s="150">
        <v>2</v>
      </c>
      <c r="L27" s="150">
        <v>0</v>
      </c>
      <c r="M27" s="138">
        <f t="shared" si="40"/>
        <v>2</v>
      </c>
      <c r="N27" s="150">
        <v>3</v>
      </c>
      <c r="O27" s="150">
        <v>2</v>
      </c>
      <c r="P27" s="150">
        <v>0</v>
      </c>
      <c r="Q27" s="138">
        <f t="shared" si="41"/>
        <v>5</v>
      </c>
      <c r="R27" s="150">
        <v>1</v>
      </c>
      <c r="S27" s="150">
        <v>1</v>
      </c>
      <c r="T27" s="150">
        <v>0</v>
      </c>
      <c r="U27" s="138">
        <f t="shared" si="42"/>
        <v>2</v>
      </c>
      <c r="V27" s="150">
        <v>2</v>
      </c>
      <c r="W27" s="150">
        <v>1</v>
      </c>
      <c r="X27" s="150">
        <v>0</v>
      </c>
      <c r="Y27" s="138">
        <f t="shared" si="43"/>
        <v>3</v>
      </c>
      <c r="Z27" s="150">
        <v>3</v>
      </c>
      <c r="AA27" s="150">
        <v>2</v>
      </c>
      <c r="AB27" s="150">
        <v>0</v>
      </c>
      <c r="AC27" s="138">
        <f t="shared" si="44"/>
        <v>5</v>
      </c>
      <c r="AD27" s="150">
        <v>1</v>
      </c>
      <c r="AE27" s="150">
        <v>2</v>
      </c>
      <c r="AF27" s="150">
        <v>0</v>
      </c>
      <c r="AG27" s="138">
        <f t="shared" si="45"/>
        <v>3</v>
      </c>
      <c r="AH27" s="150">
        <v>6</v>
      </c>
      <c r="AI27" s="150">
        <v>1</v>
      </c>
      <c r="AJ27" s="150">
        <v>0</v>
      </c>
      <c r="AK27" s="138">
        <f t="shared" si="46"/>
        <v>7</v>
      </c>
      <c r="AL27" s="150">
        <v>0</v>
      </c>
      <c r="AM27" s="150">
        <v>0</v>
      </c>
      <c r="AN27" s="150">
        <v>0</v>
      </c>
      <c r="AO27" s="138">
        <f t="shared" si="47"/>
        <v>0</v>
      </c>
      <c r="AP27" s="150">
        <v>1</v>
      </c>
      <c r="AQ27" s="150">
        <v>1</v>
      </c>
      <c r="AR27" s="150">
        <v>0</v>
      </c>
      <c r="AS27" s="138">
        <f t="shared" si="48"/>
        <v>2</v>
      </c>
      <c r="AT27" s="431">
        <v>1</v>
      </c>
      <c r="AU27" s="431">
        <v>1</v>
      </c>
      <c r="AV27" s="431">
        <v>0</v>
      </c>
      <c r="AW27" s="138">
        <f t="shared" si="49"/>
        <v>2</v>
      </c>
      <c r="AX27" s="150">
        <v>1</v>
      </c>
      <c r="AY27" s="150">
        <v>2</v>
      </c>
      <c r="AZ27" s="150">
        <v>0</v>
      </c>
      <c r="BA27" s="138">
        <f t="shared" si="50"/>
        <v>3</v>
      </c>
      <c r="BB27" s="150">
        <v>2</v>
      </c>
      <c r="BC27" s="150">
        <v>2</v>
      </c>
      <c r="BD27" s="150">
        <v>0</v>
      </c>
      <c r="BE27" s="138">
        <f t="shared" si="51"/>
        <v>4</v>
      </c>
      <c r="BF27" s="131">
        <f t="shared" si="14"/>
        <v>21</v>
      </c>
      <c r="BG27" s="131">
        <f t="shared" si="0"/>
        <v>17</v>
      </c>
      <c r="BH27" s="127">
        <f t="shared" si="0"/>
        <v>0</v>
      </c>
      <c r="BI27" s="301">
        <f t="shared" si="52"/>
        <v>38</v>
      </c>
    </row>
    <row r="28" spans="1:61" ht="30" customHeight="1" x14ac:dyDescent="0.25">
      <c r="A28" s="531"/>
      <c r="B28" s="517"/>
      <c r="C28" s="530"/>
      <c r="D28" s="532"/>
      <c r="E28" s="509"/>
      <c r="F28" s="503"/>
      <c r="G28" s="463"/>
      <c r="H28" s="463"/>
      <c r="I28" s="22" t="s">
        <v>78</v>
      </c>
      <c r="J28" s="150">
        <v>0</v>
      </c>
      <c r="K28" s="150">
        <v>0</v>
      </c>
      <c r="L28" s="150">
        <v>0</v>
      </c>
      <c r="M28" s="138">
        <f t="shared" si="40"/>
        <v>0</v>
      </c>
      <c r="N28" s="150">
        <v>0</v>
      </c>
      <c r="O28" s="150">
        <v>4</v>
      </c>
      <c r="P28" s="150">
        <v>0</v>
      </c>
      <c r="Q28" s="138">
        <f t="shared" si="41"/>
        <v>4</v>
      </c>
      <c r="R28" s="150">
        <v>1</v>
      </c>
      <c r="S28" s="150">
        <v>1</v>
      </c>
      <c r="T28" s="150">
        <v>0</v>
      </c>
      <c r="U28" s="138">
        <f t="shared" si="42"/>
        <v>2</v>
      </c>
      <c r="V28" s="150">
        <v>0</v>
      </c>
      <c r="W28" s="150">
        <v>0</v>
      </c>
      <c r="X28" s="150">
        <v>0</v>
      </c>
      <c r="Y28" s="138">
        <f t="shared" si="43"/>
        <v>0</v>
      </c>
      <c r="Z28" s="150">
        <v>2</v>
      </c>
      <c r="AA28" s="150">
        <v>3</v>
      </c>
      <c r="AB28" s="150">
        <v>0</v>
      </c>
      <c r="AC28" s="138">
        <f t="shared" si="44"/>
        <v>5</v>
      </c>
      <c r="AD28" s="150">
        <v>1</v>
      </c>
      <c r="AE28" s="150">
        <v>0</v>
      </c>
      <c r="AF28" s="150">
        <v>0</v>
      </c>
      <c r="AG28" s="138">
        <f t="shared" si="45"/>
        <v>1</v>
      </c>
      <c r="AH28" s="150">
        <v>6</v>
      </c>
      <c r="AI28" s="150">
        <v>2</v>
      </c>
      <c r="AJ28" s="150">
        <v>0</v>
      </c>
      <c r="AK28" s="138">
        <f t="shared" si="46"/>
        <v>8</v>
      </c>
      <c r="AL28" s="150">
        <v>0</v>
      </c>
      <c r="AM28" s="150">
        <v>0</v>
      </c>
      <c r="AN28" s="150">
        <v>0</v>
      </c>
      <c r="AO28" s="138">
        <f t="shared" si="47"/>
        <v>0</v>
      </c>
      <c r="AP28" s="150">
        <v>2</v>
      </c>
      <c r="AQ28" s="150">
        <v>2</v>
      </c>
      <c r="AR28" s="150">
        <v>0</v>
      </c>
      <c r="AS28" s="138">
        <f t="shared" si="48"/>
        <v>4</v>
      </c>
      <c r="AT28" s="431">
        <v>2</v>
      </c>
      <c r="AU28" s="431">
        <v>7</v>
      </c>
      <c r="AV28" s="431">
        <v>0</v>
      </c>
      <c r="AW28" s="138">
        <f t="shared" si="49"/>
        <v>9</v>
      </c>
      <c r="AX28" s="150">
        <v>1</v>
      </c>
      <c r="AY28" s="150">
        <v>2</v>
      </c>
      <c r="AZ28" s="150">
        <v>0</v>
      </c>
      <c r="BA28" s="138">
        <f t="shared" si="50"/>
        <v>3</v>
      </c>
      <c r="BB28" s="150">
        <v>3</v>
      </c>
      <c r="BC28" s="150">
        <v>1</v>
      </c>
      <c r="BD28" s="150">
        <v>0</v>
      </c>
      <c r="BE28" s="138">
        <f t="shared" si="51"/>
        <v>4</v>
      </c>
      <c r="BF28" s="131">
        <f t="shared" si="14"/>
        <v>18</v>
      </c>
      <c r="BG28" s="131">
        <f t="shared" si="0"/>
        <v>22</v>
      </c>
      <c r="BH28" s="127">
        <f t="shared" si="0"/>
        <v>0</v>
      </c>
      <c r="BI28" s="301">
        <f t="shared" si="52"/>
        <v>40</v>
      </c>
    </row>
    <row r="29" spans="1:61" ht="30" customHeight="1" x14ac:dyDescent="0.25">
      <c r="A29" s="531"/>
      <c r="B29" s="517"/>
      <c r="C29" s="530"/>
      <c r="D29" s="532"/>
      <c r="E29" s="509"/>
      <c r="F29" s="503"/>
      <c r="G29" s="463"/>
      <c r="H29" s="464"/>
      <c r="I29" s="23" t="s">
        <v>79</v>
      </c>
      <c r="J29" s="139">
        <f>SUM(J24:J28)</f>
        <v>1</v>
      </c>
      <c r="K29" s="139">
        <f t="shared" ref="K29:L29" si="53">SUM(K24:K28)</f>
        <v>3</v>
      </c>
      <c r="L29" s="139">
        <f t="shared" si="53"/>
        <v>0</v>
      </c>
      <c r="M29" s="425">
        <f>SUM(M24:M28)</f>
        <v>4</v>
      </c>
      <c r="N29" s="139">
        <f>SUM(N24:N28)</f>
        <v>4</v>
      </c>
      <c r="O29" s="139">
        <f t="shared" ref="O29:P29" si="54">SUM(O24:O28)</f>
        <v>7</v>
      </c>
      <c r="P29" s="139">
        <f t="shared" si="54"/>
        <v>0</v>
      </c>
      <c r="Q29" s="304">
        <f>SUM(Q24:Q28)</f>
        <v>11</v>
      </c>
      <c r="R29" s="139">
        <f>SUM(R24:R28)</f>
        <v>3</v>
      </c>
      <c r="S29" s="139">
        <f t="shared" ref="S29:T29" si="55">SUM(S24:S28)</f>
        <v>3</v>
      </c>
      <c r="T29" s="139">
        <f t="shared" si="55"/>
        <v>0</v>
      </c>
      <c r="U29" s="138">
        <f>SUM(U24:U28)</f>
        <v>6</v>
      </c>
      <c r="V29" s="139">
        <f>SUM(V24:V28)</f>
        <v>3</v>
      </c>
      <c r="W29" s="139">
        <f t="shared" ref="W29:X29" si="56">SUM(W24:W28)</f>
        <v>1</v>
      </c>
      <c r="X29" s="139">
        <f t="shared" si="56"/>
        <v>0</v>
      </c>
      <c r="Y29" s="138">
        <f>SUM(Y24:Y28)</f>
        <v>4</v>
      </c>
      <c r="Z29" s="139">
        <f>SUM(Z24:Z28)</f>
        <v>8</v>
      </c>
      <c r="AA29" s="139">
        <f t="shared" ref="AA29:AB29" si="57">SUM(AA24:AA28)</f>
        <v>7</v>
      </c>
      <c r="AB29" s="139">
        <f t="shared" si="57"/>
        <v>0</v>
      </c>
      <c r="AC29" s="138">
        <f>SUM(AC24:AC28)</f>
        <v>15</v>
      </c>
      <c r="AD29" s="139">
        <f>SUM(AD24:AD28)</f>
        <v>3</v>
      </c>
      <c r="AE29" s="139">
        <f t="shared" ref="AE29:AF29" si="58">SUM(AE24:AE28)</f>
        <v>3</v>
      </c>
      <c r="AF29" s="139">
        <f t="shared" si="58"/>
        <v>0</v>
      </c>
      <c r="AG29" s="138">
        <f>SUM(AG24:AG28)</f>
        <v>6</v>
      </c>
      <c r="AH29" s="139">
        <f>SUM(AH24:AH28)</f>
        <v>15</v>
      </c>
      <c r="AI29" s="139">
        <f t="shared" ref="AI29:AJ29" si="59">SUM(AI24:AI28)</f>
        <v>4</v>
      </c>
      <c r="AJ29" s="139">
        <f t="shared" si="59"/>
        <v>0</v>
      </c>
      <c r="AK29" s="138">
        <f>SUM(AK24:AK28)</f>
        <v>19</v>
      </c>
      <c r="AL29" s="139">
        <f>SUM(AL24:AL28)</f>
        <v>0</v>
      </c>
      <c r="AM29" s="139">
        <f t="shared" ref="AM29:AN29" si="60">SUM(AM24:AM28)</f>
        <v>0</v>
      </c>
      <c r="AN29" s="139">
        <f t="shared" si="60"/>
        <v>0</v>
      </c>
      <c r="AO29" s="138">
        <f>SUM(AO24:AO28)</f>
        <v>0</v>
      </c>
      <c r="AP29" s="139">
        <f>SUM(AP24:AP28)</f>
        <v>3</v>
      </c>
      <c r="AQ29" s="139">
        <f t="shared" ref="AQ29:AR29" si="61">SUM(AQ24:AQ28)</f>
        <v>3</v>
      </c>
      <c r="AR29" s="139">
        <f t="shared" si="61"/>
        <v>0</v>
      </c>
      <c r="AS29" s="138">
        <f>SUM(AS24:AS28)</f>
        <v>6</v>
      </c>
      <c r="AT29" s="139">
        <f>SUM(AT24:AT28)</f>
        <v>6</v>
      </c>
      <c r="AU29" s="139">
        <f t="shared" ref="AU29:AV29" si="62">SUM(AU24:AU28)</f>
        <v>9</v>
      </c>
      <c r="AV29" s="139">
        <f t="shared" si="62"/>
        <v>0</v>
      </c>
      <c r="AW29" s="138">
        <f>SUM(AW24:AW28)</f>
        <v>15</v>
      </c>
      <c r="AX29" s="139">
        <f>SUM(AX24:AX28)</f>
        <v>4</v>
      </c>
      <c r="AY29" s="139">
        <f t="shared" ref="AY29:AZ29" si="63">SUM(AY24:AY28)</f>
        <v>5</v>
      </c>
      <c r="AZ29" s="139">
        <f t="shared" si="63"/>
        <v>0</v>
      </c>
      <c r="BA29" s="138">
        <f>SUM(BA24:BA28)</f>
        <v>9</v>
      </c>
      <c r="BB29" s="139">
        <f>SUM(BB24:BB28)</f>
        <v>5</v>
      </c>
      <c r="BC29" s="139">
        <f t="shared" ref="BC29:BD29" si="64">SUM(BC24:BC28)</f>
        <v>4</v>
      </c>
      <c r="BD29" s="139">
        <f t="shared" si="64"/>
        <v>0</v>
      </c>
      <c r="BE29" s="138">
        <f>SUM(BE24:BE28)</f>
        <v>9</v>
      </c>
      <c r="BF29" s="139">
        <f>SUM(BF24:BF28)</f>
        <v>55</v>
      </c>
      <c r="BG29" s="139">
        <f t="shared" ref="BG29" si="65">SUM(BG24:BG28)</f>
        <v>49</v>
      </c>
      <c r="BH29" s="139">
        <f t="shared" ref="BH29" si="66">SUM(BH24:BH28)</f>
        <v>0</v>
      </c>
      <c r="BI29" s="261">
        <f>SUM(BI24:BI28)</f>
        <v>104</v>
      </c>
    </row>
    <row r="30" spans="1:61" ht="30" customHeight="1" x14ac:dyDescent="0.25">
      <c r="A30" s="531"/>
      <c r="B30" s="517"/>
      <c r="C30" s="530"/>
      <c r="D30" s="532"/>
      <c r="E30" s="509"/>
      <c r="F30" s="503"/>
      <c r="G30" s="463"/>
      <c r="H30" s="465" t="s">
        <v>146</v>
      </c>
      <c r="I30" s="22" t="s">
        <v>80</v>
      </c>
      <c r="J30" s="150">
        <v>1</v>
      </c>
      <c r="K30" s="150">
        <v>3</v>
      </c>
      <c r="L30" s="150">
        <v>0</v>
      </c>
      <c r="M30" s="138">
        <f>SUM(J30:L30)</f>
        <v>4</v>
      </c>
      <c r="N30" s="150">
        <v>4</v>
      </c>
      <c r="O30" s="150">
        <v>6</v>
      </c>
      <c r="P30" s="150">
        <v>0</v>
      </c>
      <c r="Q30" s="138">
        <f t="shared" si="41"/>
        <v>10</v>
      </c>
      <c r="R30" s="150">
        <v>3</v>
      </c>
      <c r="S30" s="150">
        <v>3</v>
      </c>
      <c r="T30" s="150">
        <v>0</v>
      </c>
      <c r="U30" s="138">
        <f t="shared" si="42"/>
        <v>6</v>
      </c>
      <c r="V30" s="150">
        <v>2</v>
      </c>
      <c r="W30" s="150">
        <v>0</v>
      </c>
      <c r="X30" s="150">
        <v>0</v>
      </c>
      <c r="Y30" s="138">
        <f t="shared" si="43"/>
        <v>2</v>
      </c>
      <c r="Z30" s="150">
        <v>8</v>
      </c>
      <c r="AA30" s="150">
        <v>6</v>
      </c>
      <c r="AB30" s="150">
        <v>0</v>
      </c>
      <c r="AC30" s="138">
        <f t="shared" si="44"/>
        <v>14</v>
      </c>
      <c r="AD30" s="150">
        <v>3</v>
      </c>
      <c r="AE30" s="150">
        <v>3</v>
      </c>
      <c r="AF30" s="150">
        <v>0</v>
      </c>
      <c r="AG30" s="138">
        <f t="shared" si="45"/>
        <v>6</v>
      </c>
      <c r="AH30" s="150">
        <v>14</v>
      </c>
      <c r="AI30" s="150">
        <v>4</v>
      </c>
      <c r="AJ30" s="150">
        <v>0</v>
      </c>
      <c r="AK30" s="138">
        <f t="shared" si="46"/>
        <v>18</v>
      </c>
      <c r="AL30" s="150">
        <v>0</v>
      </c>
      <c r="AM30" s="150">
        <v>0</v>
      </c>
      <c r="AN30" s="150">
        <v>0</v>
      </c>
      <c r="AO30" s="138">
        <f t="shared" si="47"/>
        <v>0</v>
      </c>
      <c r="AP30" s="150">
        <f>'[1]TRABAJO SOCIAL'!AP30</f>
        <v>3</v>
      </c>
      <c r="AQ30" s="150">
        <f>'[1]TRABAJO SOCIAL'!AQ30</f>
        <v>2</v>
      </c>
      <c r="AR30" s="150">
        <v>0</v>
      </c>
      <c r="AS30" s="138">
        <f t="shared" si="48"/>
        <v>5</v>
      </c>
      <c r="AT30" s="431">
        <v>6</v>
      </c>
      <c r="AU30" s="431">
        <v>8</v>
      </c>
      <c r="AV30" s="431">
        <v>0</v>
      </c>
      <c r="AW30" s="138">
        <f t="shared" si="49"/>
        <v>14</v>
      </c>
      <c r="AX30" s="150">
        <v>4</v>
      </c>
      <c r="AY30" s="150">
        <v>5</v>
      </c>
      <c r="AZ30" s="150">
        <v>0</v>
      </c>
      <c r="BA30" s="138">
        <f t="shared" si="50"/>
        <v>9</v>
      </c>
      <c r="BB30" s="150">
        <v>5</v>
      </c>
      <c r="BC30" s="150">
        <v>4</v>
      </c>
      <c r="BD30" s="150">
        <v>0</v>
      </c>
      <c r="BE30" s="138">
        <f t="shared" si="51"/>
        <v>9</v>
      </c>
      <c r="BF30" s="131">
        <f t="shared" si="14"/>
        <v>53</v>
      </c>
      <c r="BG30" s="131">
        <f t="shared" si="14"/>
        <v>44</v>
      </c>
      <c r="BH30" s="127">
        <f t="shared" si="14"/>
        <v>0</v>
      </c>
      <c r="BI30" s="301">
        <f t="shared" si="52"/>
        <v>97</v>
      </c>
    </row>
    <row r="31" spans="1:61" ht="30" customHeight="1" x14ac:dyDescent="0.25">
      <c r="A31" s="531"/>
      <c r="B31" s="517"/>
      <c r="C31" s="530"/>
      <c r="D31" s="532"/>
      <c r="E31" s="509"/>
      <c r="F31" s="503"/>
      <c r="G31" s="463"/>
      <c r="H31" s="464"/>
      <c r="I31" s="22" t="s">
        <v>81</v>
      </c>
      <c r="J31" s="150">
        <v>0</v>
      </c>
      <c r="K31" s="150">
        <v>0</v>
      </c>
      <c r="L31" s="150">
        <v>0</v>
      </c>
      <c r="M31" s="138">
        <f t="shared" ref="M31:M33" si="67">SUM(J31:L31)</f>
        <v>0</v>
      </c>
      <c r="N31" s="150">
        <v>0</v>
      </c>
      <c r="O31" s="150">
        <v>1</v>
      </c>
      <c r="P31" s="150">
        <v>0</v>
      </c>
      <c r="Q31" s="138">
        <f t="shared" si="41"/>
        <v>1</v>
      </c>
      <c r="R31" s="150">
        <v>0</v>
      </c>
      <c r="S31" s="150">
        <v>0</v>
      </c>
      <c r="T31" s="150">
        <v>0</v>
      </c>
      <c r="U31" s="138">
        <f t="shared" si="42"/>
        <v>0</v>
      </c>
      <c r="V31" s="150">
        <v>1</v>
      </c>
      <c r="W31" s="150">
        <v>1</v>
      </c>
      <c r="X31" s="150">
        <v>0</v>
      </c>
      <c r="Y31" s="138">
        <f t="shared" si="43"/>
        <v>2</v>
      </c>
      <c r="Z31" s="150">
        <v>0</v>
      </c>
      <c r="AA31" s="150">
        <v>1</v>
      </c>
      <c r="AB31" s="150">
        <v>0</v>
      </c>
      <c r="AC31" s="138">
        <f t="shared" si="44"/>
        <v>1</v>
      </c>
      <c r="AD31" s="150">
        <v>0</v>
      </c>
      <c r="AE31" s="150">
        <v>0</v>
      </c>
      <c r="AF31" s="150">
        <v>0</v>
      </c>
      <c r="AG31" s="138">
        <f t="shared" si="45"/>
        <v>0</v>
      </c>
      <c r="AH31" s="150">
        <v>1</v>
      </c>
      <c r="AI31" s="150">
        <v>0</v>
      </c>
      <c r="AJ31" s="150">
        <v>0</v>
      </c>
      <c r="AK31" s="138">
        <f t="shared" si="46"/>
        <v>1</v>
      </c>
      <c r="AL31" s="150">
        <v>0</v>
      </c>
      <c r="AM31" s="150">
        <v>0</v>
      </c>
      <c r="AN31" s="150">
        <v>0</v>
      </c>
      <c r="AO31" s="138">
        <f t="shared" si="47"/>
        <v>0</v>
      </c>
      <c r="AP31" s="150">
        <f>'[1]TRABAJO SOCIAL'!AP31</f>
        <v>0</v>
      </c>
      <c r="AQ31" s="150">
        <f>'[1]TRABAJO SOCIAL'!AQ31</f>
        <v>1</v>
      </c>
      <c r="AR31" s="150">
        <v>0</v>
      </c>
      <c r="AS31" s="138">
        <f t="shared" si="48"/>
        <v>1</v>
      </c>
      <c r="AT31" s="431">
        <v>0</v>
      </c>
      <c r="AU31" s="431">
        <v>1</v>
      </c>
      <c r="AV31" s="431">
        <v>0</v>
      </c>
      <c r="AW31" s="138">
        <f t="shared" si="49"/>
        <v>1</v>
      </c>
      <c r="AX31" s="150">
        <v>0</v>
      </c>
      <c r="AY31" s="150">
        <v>0</v>
      </c>
      <c r="AZ31" s="150">
        <v>0</v>
      </c>
      <c r="BA31" s="138">
        <f t="shared" si="50"/>
        <v>0</v>
      </c>
      <c r="BB31" s="150">
        <v>0</v>
      </c>
      <c r="BC31" s="150">
        <v>0</v>
      </c>
      <c r="BD31" s="150">
        <v>0</v>
      </c>
      <c r="BE31" s="138">
        <f t="shared" si="51"/>
        <v>0</v>
      </c>
      <c r="BF31" s="131">
        <f t="shared" si="14"/>
        <v>2</v>
      </c>
      <c r="BG31" s="131">
        <f t="shared" si="14"/>
        <v>5</v>
      </c>
      <c r="BH31" s="127">
        <f t="shared" si="14"/>
        <v>0</v>
      </c>
      <c r="BI31" s="301">
        <f t="shared" si="52"/>
        <v>7</v>
      </c>
    </row>
    <row r="32" spans="1:61" ht="30" customHeight="1" x14ac:dyDescent="0.25">
      <c r="A32" s="531"/>
      <c r="B32" s="517"/>
      <c r="C32" s="530"/>
      <c r="D32" s="532"/>
      <c r="E32" s="509"/>
      <c r="F32" s="503"/>
      <c r="G32" s="463"/>
      <c r="H32" s="465" t="s">
        <v>86</v>
      </c>
      <c r="I32" s="22" t="s">
        <v>82</v>
      </c>
      <c r="J32" s="150">
        <v>0</v>
      </c>
      <c r="K32" s="150">
        <v>0</v>
      </c>
      <c r="L32" s="150">
        <v>0</v>
      </c>
      <c r="M32" s="138">
        <f t="shared" si="67"/>
        <v>0</v>
      </c>
      <c r="N32" s="150">
        <v>2</v>
      </c>
      <c r="O32" s="150">
        <v>1</v>
      </c>
      <c r="P32" s="150">
        <v>0</v>
      </c>
      <c r="Q32" s="138">
        <f t="shared" si="41"/>
        <v>3</v>
      </c>
      <c r="R32" s="150">
        <v>2</v>
      </c>
      <c r="S32" s="150">
        <v>3</v>
      </c>
      <c r="T32" s="150">
        <v>0</v>
      </c>
      <c r="U32" s="138">
        <f t="shared" si="42"/>
        <v>5</v>
      </c>
      <c r="V32" s="150">
        <v>2</v>
      </c>
      <c r="W32" s="150">
        <v>0</v>
      </c>
      <c r="X32" s="150">
        <v>0</v>
      </c>
      <c r="Y32" s="138">
        <f t="shared" si="43"/>
        <v>2</v>
      </c>
      <c r="Z32" s="150">
        <v>5</v>
      </c>
      <c r="AA32" s="150">
        <v>3</v>
      </c>
      <c r="AB32" s="150">
        <v>0</v>
      </c>
      <c r="AC32" s="138">
        <f t="shared" si="44"/>
        <v>8</v>
      </c>
      <c r="AD32" s="150">
        <v>2</v>
      </c>
      <c r="AE32" s="150">
        <v>2</v>
      </c>
      <c r="AF32" s="150">
        <v>0</v>
      </c>
      <c r="AG32" s="138">
        <f t="shared" si="45"/>
        <v>4</v>
      </c>
      <c r="AH32" s="150">
        <v>4</v>
      </c>
      <c r="AI32" s="150">
        <v>2</v>
      </c>
      <c r="AJ32" s="150">
        <v>0</v>
      </c>
      <c r="AK32" s="138">
        <f t="shared" si="46"/>
        <v>6</v>
      </c>
      <c r="AL32" s="150">
        <v>0</v>
      </c>
      <c r="AM32" s="150">
        <v>0</v>
      </c>
      <c r="AN32" s="150">
        <v>0</v>
      </c>
      <c r="AO32" s="138">
        <f t="shared" si="47"/>
        <v>0</v>
      </c>
      <c r="AP32" s="150">
        <f>'[1]TRABAJO SOCIAL'!AP32</f>
        <v>2</v>
      </c>
      <c r="AQ32" s="150">
        <f>'[1]TRABAJO SOCIAL'!AQ32</f>
        <v>2</v>
      </c>
      <c r="AR32" s="150">
        <v>0</v>
      </c>
      <c r="AS32" s="138">
        <f t="shared" si="48"/>
        <v>4</v>
      </c>
      <c r="AT32" s="431">
        <v>2</v>
      </c>
      <c r="AU32" s="431">
        <v>4</v>
      </c>
      <c r="AV32" s="431">
        <v>0</v>
      </c>
      <c r="AW32" s="138">
        <f t="shared" si="49"/>
        <v>6</v>
      </c>
      <c r="AX32" s="150">
        <v>1</v>
      </c>
      <c r="AY32" s="150">
        <v>2</v>
      </c>
      <c r="AZ32" s="150">
        <v>0</v>
      </c>
      <c r="BA32" s="138">
        <f t="shared" si="50"/>
        <v>3</v>
      </c>
      <c r="BB32" s="150">
        <v>0</v>
      </c>
      <c r="BC32" s="150">
        <v>0</v>
      </c>
      <c r="BD32" s="150">
        <v>0</v>
      </c>
      <c r="BE32" s="138">
        <f t="shared" si="51"/>
        <v>0</v>
      </c>
      <c r="BF32" s="131">
        <f t="shared" si="14"/>
        <v>22</v>
      </c>
      <c r="BG32" s="131">
        <f t="shared" si="14"/>
        <v>19</v>
      </c>
      <c r="BH32" s="127">
        <f t="shared" si="14"/>
        <v>0</v>
      </c>
      <c r="BI32" s="301">
        <f t="shared" si="52"/>
        <v>41</v>
      </c>
    </row>
    <row r="33" spans="1:61" ht="30" customHeight="1" thickBot="1" x14ac:dyDescent="0.3">
      <c r="A33" s="531"/>
      <c r="B33" s="517"/>
      <c r="C33" s="530"/>
      <c r="D33" s="532"/>
      <c r="E33" s="510"/>
      <c r="F33" s="504"/>
      <c r="G33" s="494"/>
      <c r="H33" s="494"/>
      <c r="I33" s="48" t="s">
        <v>83</v>
      </c>
      <c r="J33" s="152">
        <v>0</v>
      </c>
      <c r="K33" s="152">
        <v>0</v>
      </c>
      <c r="L33" s="152">
        <v>0</v>
      </c>
      <c r="M33" s="141">
        <f t="shared" si="67"/>
        <v>0</v>
      </c>
      <c r="N33" s="152">
        <v>0</v>
      </c>
      <c r="O33" s="152">
        <v>2</v>
      </c>
      <c r="P33" s="152">
        <v>0</v>
      </c>
      <c r="Q33" s="141">
        <f t="shared" si="41"/>
        <v>2</v>
      </c>
      <c r="R33" s="152">
        <v>1</v>
      </c>
      <c r="S33" s="152">
        <v>3</v>
      </c>
      <c r="T33" s="152">
        <v>0</v>
      </c>
      <c r="U33" s="141">
        <f t="shared" si="42"/>
        <v>4</v>
      </c>
      <c r="V33" s="152">
        <v>3</v>
      </c>
      <c r="W33" s="152">
        <v>0</v>
      </c>
      <c r="X33" s="152">
        <v>0</v>
      </c>
      <c r="Y33" s="141">
        <f t="shared" si="43"/>
        <v>3</v>
      </c>
      <c r="Z33" s="152">
        <v>4</v>
      </c>
      <c r="AA33" s="152">
        <v>4</v>
      </c>
      <c r="AB33" s="152">
        <v>0</v>
      </c>
      <c r="AC33" s="141">
        <f t="shared" si="44"/>
        <v>8</v>
      </c>
      <c r="AD33" s="152">
        <v>2</v>
      </c>
      <c r="AE33" s="152">
        <v>1</v>
      </c>
      <c r="AF33" s="152">
        <v>0</v>
      </c>
      <c r="AG33" s="141">
        <f t="shared" si="45"/>
        <v>3</v>
      </c>
      <c r="AH33" s="152">
        <v>2</v>
      </c>
      <c r="AI33" s="152">
        <v>2</v>
      </c>
      <c r="AJ33" s="152"/>
      <c r="AK33" s="141">
        <f t="shared" si="46"/>
        <v>4</v>
      </c>
      <c r="AL33" s="152">
        <v>0</v>
      </c>
      <c r="AM33" s="152">
        <v>0</v>
      </c>
      <c r="AN33" s="152">
        <v>0</v>
      </c>
      <c r="AO33" s="141">
        <f t="shared" si="47"/>
        <v>0</v>
      </c>
      <c r="AP33" s="152">
        <f>'[1]TRABAJO SOCIAL'!AP33</f>
        <v>1</v>
      </c>
      <c r="AQ33" s="152">
        <f>'[1]TRABAJO SOCIAL'!AQ33</f>
        <v>2</v>
      </c>
      <c r="AR33" s="152">
        <v>0</v>
      </c>
      <c r="AS33" s="141">
        <f t="shared" si="48"/>
        <v>3</v>
      </c>
      <c r="AT33" s="432">
        <v>3</v>
      </c>
      <c r="AU33" s="432">
        <v>3</v>
      </c>
      <c r="AV33" s="432">
        <v>0</v>
      </c>
      <c r="AW33" s="141">
        <f t="shared" si="49"/>
        <v>6</v>
      </c>
      <c r="AX33" s="152">
        <v>1</v>
      </c>
      <c r="AY33" s="152">
        <v>1</v>
      </c>
      <c r="AZ33" s="152">
        <v>0</v>
      </c>
      <c r="BA33" s="141">
        <f t="shared" si="50"/>
        <v>2</v>
      </c>
      <c r="BB33" s="152">
        <v>1</v>
      </c>
      <c r="BC33" s="152">
        <v>2</v>
      </c>
      <c r="BD33" s="152">
        <v>0</v>
      </c>
      <c r="BE33" s="141">
        <f t="shared" si="51"/>
        <v>3</v>
      </c>
      <c r="BF33" s="131">
        <f t="shared" si="14"/>
        <v>18</v>
      </c>
      <c r="BG33" s="131">
        <f t="shared" si="14"/>
        <v>20</v>
      </c>
      <c r="BH33" s="127">
        <f t="shared" si="14"/>
        <v>0</v>
      </c>
      <c r="BI33" s="301">
        <f t="shared" si="52"/>
        <v>38</v>
      </c>
    </row>
    <row r="34" spans="1:61" ht="30" customHeight="1" x14ac:dyDescent="0.25">
      <c r="A34" s="531"/>
      <c r="B34" s="517"/>
      <c r="C34" s="530"/>
      <c r="D34" s="532"/>
      <c r="E34" s="508" t="s">
        <v>143</v>
      </c>
      <c r="F34" s="502" t="s">
        <v>96</v>
      </c>
      <c r="G34" s="505" t="s">
        <v>134</v>
      </c>
      <c r="H34" s="505" t="s">
        <v>84</v>
      </c>
      <c r="I34" s="64" t="s">
        <v>74</v>
      </c>
      <c r="J34" s="305">
        <v>5</v>
      </c>
      <c r="K34" s="305">
        <v>7</v>
      </c>
      <c r="L34" s="305">
        <v>0</v>
      </c>
      <c r="M34" s="140">
        <f>SUM(J34:L34)</f>
        <v>12</v>
      </c>
      <c r="N34" s="305">
        <v>6</v>
      </c>
      <c r="O34" s="305">
        <v>11</v>
      </c>
      <c r="P34" s="305">
        <v>0</v>
      </c>
      <c r="Q34" s="140">
        <f t="shared" si="41"/>
        <v>17</v>
      </c>
      <c r="R34" s="305">
        <v>7</v>
      </c>
      <c r="S34" s="305">
        <v>10</v>
      </c>
      <c r="T34" s="305">
        <v>0</v>
      </c>
      <c r="U34" s="140">
        <f t="shared" si="42"/>
        <v>17</v>
      </c>
      <c r="V34" s="305">
        <v>12</v>
      </c>
      <c r="W34" s="305">
        <v>6</v>
      </c>
      <c r="X34" s="305">
        <v>0</v>
      </c>
      <c r="Y34" s="140">
        <f t="shared" si="43"/>
        <v>18</v>
      </c>
      <c r="Z34" s="305">
        <v>10</v>
      </c>
      <c r="AA34" s="305">
        <v>8</v>
      </c>
      <c r="AB34" s="305">
        <v>0</v>
      </c>
      <c r="AC34" s="140">
        <f t="shared" si="44"/>
        <v>18</v>
      </c>
      <c r="AD34" s="305">
        <v>8</v>
      </c>
      <c r="AE34" s="305">
        <v>6</v>
      </c>
      <c r="AF34" s="305">
        <v>0</v>
      </c>
      <c r="AG34" s="140">
        <f t="shared" si="45"/>
        <v>14</v>
      </c>
      <c r="AH34" s="305">
        <v>9</v>
      </c>
      <c r="AI34" s="305">
        <v>8</v>
      </c>
      <c r="AJ34" s="305">
        <v>0</v>
      </c>
      <c r="AK34" s="140">
        <f t="shared" si="46"/>
        <v>17</v>
      </c>
      <c r="AL34" s="305">
        <v>8</v>
      </c>
      <c r="AM34" s="305">
        <v>7</v>
      </c>
      <c r="AN34" s="305">
        <v>0</v>
      </c>
      <c r="AO34" s="140">
        <f t="shared" si="47"/>
        <v>15</v>
      </c>
      <c r="AP34" s="305">
        <f>'[1]TRABAJO SOCIAL'!AP34</f>
        <v>7</v>
      </c>
      <c r="AQ34" s="305">
        <f>'[1]TRABAJO SOCIAL'!AQ34</f>
        <v>6</v>
      </c>
      <c r="AR34" s="305">
        <f>'[1]TRABAJO SOCIAL'!AR34</f>
        <v>0</v>
      </c>
      <c r="AS34" s="140">
        <f t="shared" si="48"/>
        <v>13</v>
      </c>
      <c r="AT34" s="433">
        <v>13</v>
      </c>
      <c r="AU34" s="433">
        <v>9</v>
      </c>
      <c r="AV34" s="433">
        <v>0</v>
      </c>
      <c r="AW34" s="140">
        <f t="shared" si="49"/>
        <v>22</v>
      </c>
      <c r="AX34" s="305">
        <v>10</v>
      </c>
      <c r="AY34" s="305">
        <v>8</v>
      </c>
      <c r="AZ34" s="305">
        <v>0</v>
      </c>
      <c r="BA34" s="140">
        <f t="shared" si="50"/>
        <v>18</v>
      </c>
      <c r="BB34" s="305">
        <v>9</v>
      </c>
      <c r="BC34" s="305">
        <v>13</v>
      </c>
      <c r="BD34" s="305">
        <v>0</v>
      </c>
      <c r="BE34" s="140">
        <f t="shared" si="51"/>
        <v>22</v>
      </c>
      <c r="BF34" s="305">
        <f t="shared" ref="BF34:BF43" si="68">SUM(J34,N34,R34,V34,Z34,AD34,AH34,AL34,AP34,AT34,AX34,BB34)</f>
        <v>104</v>
      </c>
      <c r="BG34" s="305">
        <f t="shared" ref="BG34:BG43" si="69">SUM(K34,O34,S34,W34,AA34,AE34,AI34,AM34,AQ34,AU34,AY34,BC34)</f>
        <v>99</v>
      </c>
      <c r="BH34" s="305">
        <f t="shared" ref="BH34:BH43" si="70">SUM(L34,P34,T34,X34,AB34,AF34,AJ34,AN34,AR34,AV34,AZ34,BD34)</f>
        <v>0</v>
      </c>
      <c r="BI34" s="140">
        <f>SUM(BF34:BH34)</f>
        <v>203</v>
      </c>
    </row>
    <row r="35" spans="1:61" ht="30" customHeight="1" x14ac:dyDescent="0.25">
      <c r="A35" s="531"/>
      <c r="B35" s="517"/>
      <c r="C35" s="530"/>
      <c r="D35" s="532"/>
      <c r="E35" s="509"/>
      <c r="F35" s="503"/>
      <c r="G35" s="500"/>
      <c r="H35" s="500"/>
      <c r="I35" s="26" t="s">
        <v>75</v>
      </c>
      <c r="J35" s="306">
        <v>3</v>
      </c>
      <c r="K35" s="306">
        <v>3</v>
      </c>
      <c r="L35" s="306">
        <v>0</v>
      </c>
      <c r="M35" s="138">
        <f t="shared" ref="M35:M38" si="71">SUM(J35:L35)</f>
        <v>6</v>
      </c>
      <c r="N35" s="306">
        <v>3</v>
      </c>
      <c r="O35" s="306">
        <v>6</v>
      </c>
      <c r="P35" s="306">
        <v>0</v>
      </c>
      <c r="Q35" s="138">
        <f t="shared" si="41"/>
        <v>9</v>
      </c>
      <c r="R35" s="306">
        <v>3</v>
      </c>
      <c r="S35" s="306">
        <v>6</v>
      </c>
      <c r="T35" s="306">
        <v>0</v>
      </c>
      <c r="U35" s="138">
        <f t="shared" si="42"/>
        <v>9</v>
      </c>
      <c r="V35" s="306">
        <v>3</v>
      </c>
      <c r="W35" s="306">
        <v>6</v>
      </c>
      <c r="X35" s="306">
        <v>0</v>
      </c>
      <c r="Y35" s="138">
        <f t="shared" si="43"/>
        <v>9</v>
      </c>
      <c r="Z35" s="306">
        <v>3</v>
      </c>
      <c r="AA35" s="306">
        <v>7</v>
      </c>
      <c r="AB35" s="306">
        <v>0</v>
      </c>
      <c r="AC35" s="138">
        <f t="shared" si="44"/>
        <v>10</v>
      </c>
      <c r="AD35" s="306">
        <v>3</v>
      </c>
      <c r="AE35" s="306">
        <v>7</v>
      </c>
      <c r="AF35" s="306">
        <v>0</v>
      </c>
      <c r="AG35" s="138">
        <f t="shared" si="45"/>
        <v>10</v>
      </c>
      <c r="AH35" s="306">
        <v>3</v>
      </c>
      <c r="AI35" s="306">
        <v>6</v>
      </c>
      <c r="AJ35" s="306">
        <v>0</v>
      </c>
      <c r="AK35" s="138">
        <f t="shared" si="46"/>
        <v>9</v>
      </c>
      <c r="AL35" s="306">
        <v>2</v>
      </c>
      <c r="AM35" s="306">
        <v>8</v>
      </c>
      <c r="AN35" s="306">
        <v>0</v>
      </c>
      <c r="AO35" s="138">
        <f t="shared" si="47"/>
        <v>10</v>
      </c>
      <c r="AP35" s="306">
        <f>'[1]TRABAJO SOCIAL'!AP35</f>
        <v>1</v>
      </c>
      <c r="AQ35" s="306">
        <f>'[1]TRABAJO SOCIAL'!AQ35</f>
        <v>6</v>
      </c>
      <c r="AR35" s="306">
        <f>'[1]TRABAJO SOCIAL'!AR35</f>
        <v>0</v>
      </c>
      <c r="AS35" s="138">
        <f t="shared" si="48"/>
        <v>7</v>
      </c>
      <c r="AT35" s="434">
        <v>1</v>
      </c>
      <c r="AU35" s="434">
        <v>9</v>
      </c>
      <c r="AV35" s="434">
        <v>0</v>
      </c>
      <c r="AW35" s="138">
        <f t="shared" si="49"/>
        <v>10</v>
      </c>
      <c r="AX35" s="306">
        <v>1</v>
      </c>
      <c r="AY35" s="306">
        <v>5</v>
      </c>
      <c r="AZ35" s="306">
        <v>0</v>
      </c>
      <c r="BA35" s="138">
        <f t="shared" si="50"/>
        <v>6</v>
      </c>
      <c r="BB35" s="306">
        <v>1</v>
      </c>
      <c r="BC35" s="306">
        <v>8</v>
      </c>
      <c r="BD35" s="306">
        <v>0</v>
      </c>
      <c r="BE35" s="138">
        <f t="shared" si="51"/>
        <v>9</v>
      </c>
      <c r="BF35" s="306">
        <f t="shared" si="68"/>
        <v>27</v>
      </c>
      <c r="BG35" s="306">
        <f t="shared" si="69"/>
        <v>77</v>
      </c>
      <c r="BH35" s="306">
        <f t="shared" si="70"/>
        <v>0</v>
      </c>
      <c r="BI35" s="138">
        <f t="shared" ref="BI35:BI38" si="72">SUM(BF35:BH35)</f>
        <v>104</v>
      </c>
    </row>
    <row r="36" spans="1:61" ht="30" customHeight="1" x14ac:dyDescent="0.25">
      <c r="A36" s="531"/>
      <c r="B36" s="517"/>
      <c r="C36" s="530"/>
      <c r="D36" s="532"/>
      <c r="E36" s="509"/>
      <c r="F36" s="503"/>
      <c r="G36" s="500"/>
      <c r="H36" s="500"/>
      <c r="I36" s="26" t="s">
        <v>76</v>
      </c>
      <c r="J36" s="306">
        <v>1</v>
      </c>
      <c r="K36" s="306">
        <v>2</v>
      </c>
      <c r="L36" s="306">
        <v>0</v>
      </c>
      <c r="M36" s="138">
        <f t="shared" si="71"/>
        <v>3</v>
      </c>
      <c r="N36" s="306">
        <v>2</v>
      </c>
      <c r="O36" s="306">
        <v>7</v>
      </c>
      <c r="P36" s="306">
        <v>0</v>
      </c>
      <c r="Q36" s="138">
        <f t="shared" si="41"/>
        <v>9</v>
      </c>
      <c r="R36" s="306">
        <v>3</v>
      </c>
      <c r="S36" s="306">
        <v>12</v>
      </c>
      <c r="T36" s="306">
        <v>0</v>
      </c>
      <c r="U36" s="138">
        <f t="shared" si="42"/>
        <v>15</v>
      </c>
      <c r="V36" s="306">
        <v>2</v>
      </c>
      <c r="W36" s="306">
        <v>10</v>
      </c>
      <c r="X36" s="306">
        <v>0</v>
      </c>
      <c r="Y36" s="138">
        <f t="shared" si="43"/>
        <v>12</v>
      </c>
      <c r="Z36" s="306">
        <v>4</v>
      </c>
      <c r="AA36" s="306">
        <v>10</v>
      </c>
      <c r="AB36" s="306">
        <v>0</v>
      </c>
      <c r="AC36" s="138">
        <f t="shared" si="44"/>
        <v>14</v>
      </c>
      <c r="AD36" s="306">
        <v>3</v>
      </c>
      <c r="AE36" s="306">
        <v>11</v>
      </c>
      <c r="AF36" s="306">
        <v>0</v>
      </c>
      <c r="AG36" s="138">
        <f t="shared" si="45"/>
        <v>14</v>
      </c>
      <c r="AH36" s="306">
        <v>3</v>
      </c>
      <c r="AI36" s="306">
        <v>13</v>
      </c>
      <c r="AJ36" s="306">
        <v>0</v>
      </c>
      <c r="AK36" s="138">
        <f t="shared" si="46"/>
        <v>16</v>
      </c>
      <c r="AL36" s="306">
        <v>3</v>
      </c>
      <c r="AM36" s="306">
        <v>11</v>
      </c>
      <c r="AN36" s="306">
        <v>0</v>
      </c>
      <c r="AO36" s="138">
        <f t="shared" si="47"/>
        <v>14</v>
      </c>
      <c r="AP36" s="306">
        <f>'[1]TRABAJO SOCIAL'!AP36</f>
        <v>3</v>
      </c>
      <c r="AQ36" s="306">
        <f>'[1]TRABAJO SOCIAL'!AQ36</f>
        <v>10</v>
      </c>
      <c r="AR36" s="306">
        <f>'[1]TRABAJO SOCIAL'!AR36</f>
        <v>0</v>
      </c>
      <c r="AS36" s="138">
        <f t="shared" si="48"/>
        <v>13</v>
      </c>
      <c r="AT36" s="434">
        <v>3</v>
      </c>
      <c r="AU36" s="434">
        <v>12</v>
      </c>
      <c r="AV36" s="434">
        <v>0</v>
      </c>
      <c r="AW36" s="138">
        <f t="shared" si="49"/>
        <v>15</v>
      </c>
      <c r="AX36" s="306">
        <v>4</v>
      </c>
      <c r="AY36" s="306">
        <v>12</v>
      </c>
      <c r="AZ36" s="306">
        <v>0</v>
      </c>
      <c r="BA36" s="138">
        <f t="shared" si="50"/>
        <v>16</v>
      </c>
      <c r="BB36" s="306">
        <v>2</v>
      </c>
      <c r="BC36" s="306">
        <v>14</v>
      </c>
      <c r="BD36" s="306">
        <v>0</v>
      </c>
      <c r="BE36" s="138">
        <f t="shared" si="51"/>
        <v>16</v>
      </c>
      <c r="BF36" s="306">
        <f t="shared" si="68"/>
        <v>33</v>
      </c>
      <c r="BG36" s="306">
        <f t="shared" si="69"/>
        <v>124</v>
      </c>
      <c r="BH36" s="306">
        <f t="shared" si="70"/>
        <v>0</v>
      </c>
      <c r="BI36" s="138">
        <f t="shared" si="72"/>
        <v>157</v>
      </c>
    </row>
    <row r="37" spans="1:61" ht="30" customHeight="1" x14ac:dyDescent="0.25">
      <c r="A37" s="531"/>
      <c r="B37" s="517"/>
      <c r="C37" s="530"/>
      <c r="D37" s="532"/>
      <c r="E37" s="509"/>
      <c r="F37" s="503"/>
      <c r="G37" s="500"/>
      <c r="H37" s="500"/>
      <c r="I37" s="26" t="s">
        <v>77</v>
      </c>
      <c r="J37" s="306">
        <v>6</v>
      </c>
      <c r="K37" s="306">
        <v>10</v>
      </c>
      <c r="L37" s="306">
        <v>0</v>
      </c>
      <c r="M37" s="138">
        <f t="shared" si="71"/>
        <v>16</v>
      </c>
      <c r="N37" s="306">
        <v>10</v>
      </c>
      <c r="O37" s="306">
        <v>14</v>
      </c>
      <c r="P37" s="306">
        <v>0</v>
      </c>
      <c r="Q37" s="138">
        <f t="shared" si="41"/>
        <v>24</v>
      </c>
      <c r="R37" s="306">
        <v>11</v>
      </c>
      <c r="S37" s="306">
        <v>15</v>
      </c>
      <c r="T37" s="306">
        <v>0</v>
      </c>
      <c r="U37" s="138">
        <f t="shared" si="42"/>
        <v>26</v>
      </c>
      <c r="V37" s="306">
        <v>13</v>
      </c>
      <c r="W37" s="306">
        <v>16</v>
      </c>
      <c r="X37" s="306">
        <v>0</v>
      </c>
      <c r="Y37" s="138">
        <f t="shared" si="43"/>
        <v>29</v>
      </c>
      <c r="Z37" s="306">
        <v>16</v>
      </c>
      <c r="AA37" s="306">
        <v>21</v>
      </c>
      <c r="AB37" s="306">
        <v>0</v>
      </c>
      <c r="AC37" s="138">
        <f t="shared" si="44"/>
        <v>37</v>
      </c>
      <c r="AD37" s="306">
        <v>11</v>
      </c>
      <c r="AE37" s="306">
        <v>17</v>
      </c>
      <c r="AF37" s="306">
        <v>0</v>
      </c>
      <c r="AG37" s="138">
        <f t="shared" si="45"/>
        <v>28</v>
      </c>
      <c r="AH37" s="306">
        <v>10</v>
      </c>
      <c r="AI37" s="306">
        <v>17</v>
      </c>
      <c r="AJ37" s="306">
        <v>0</v>
      </c>
      <c r="AK37" s="138">
        <f t="shared" si="46"/>
        <v>27</v>
      </c>
      <c r="AL37" s="306">
        <v>14</v>
      </c>
      <c r="AM37" s="306">
        <v>17</v>
      </c>
      <c r="AN37" s="306">
        <v>0</v>
      </c>
      <c r="AO37" s="138">
        <f t="shared" si="47"/>
        <v>31</v>
      </c>
      <c r="AP37" s="306">
        <f>'[1]TRABAJO SOCIAL'!AP37</f>
        <v>8</v>
      </c>
      <c r="AQ37" s="306">
        <f>'[1]TRABAJO SOCIAL'!AQ37</f>
        <v>13</v>
      </c>
      <c r="AR37" s="306">
        <f>'[1]TRABAJO SOCIAL'!AR37</f>
        <v>0</v>
      </c>
      <c r="AS37" s="138">
        <f t="shared" si="48"/>
        <v>21</v>
      </c>
      <c r="AT37" s="434">
        <v>13</v>
      </c>
      <c r="AU37" s="434">
        <v>18</v>
      </c>
      <c r="AV37" s="434">
        <v>0</v>
      </c>
      <c r="AW37" s="138">
        <f t="shared" si="49"/>
        <v>31</v>
      </c>
      <c r="AX37" s="306">
        <v>14</v>
      </c>
      <c r="AY37" s="306">
        <v>13</v>
      </c>
      <c r="AZ37" s="306">
        <v>0</v>
      </c>
      <c r="BA37" s="138">
        <f t="shared" si="50"/>
        <v>27</v>
      </c>
      <c r="BB37" s="306">
        <v>18</v>
      </c>
      <c r="BC37" s="306">
        <v>17</v>
      </c>
      <c r="BD37" s="306">
        <v>0</v>
      </c>
      <c r="BE37" s="138">
        <f t="shared" si="51"/>
        <v>35</v>
      </c>
      <c r="BF37" s="306">
        <f t="shared" si="68"/>
        <v>144</v>
      </c>
      <c r="BG37" s="306">
        <f t="shared" si="69"/>
        <v>188</v>
      </c>
      <c r="BH37" s="306">
        <f t="shared" si="70"/>
        <v>0</v>
      </c>
      <c r="BI37" s="138">
        <f t="shared" si="72"/>
        <v>332</v>
      </c>
    </row>
    <row r="38" spans="1:61" ht="30" customHeight="1" x14ac:dyDescent="0.25">
      <c r="A38" s="531"/>
      <c r="B38" s="517"/>
      <c r="C38" s="530"/>
      <c r="D38" s="532"/>
      <c r="E38" s="509"/>
      <c r="F38" s="503"/>
      <c r="G38" s="500"/>
      <c r="H38" s="500"/>
      <c r="I38" s="26" t="s">
        <v>78</v>
      </c>
      <c r="J38" s="306">
        <v>19</v>
      </c>
      <c r="K38" s="306">
        <v>6</v>
      </c>
      <c r="L38" s="306">
        <v>1</v>
      </c>
      <c r="M38" s="138">
        <f t="shared" si="71"/>
        <v>26</v>
      </c>
      <c r="N38" s="306">
        <v>25</v>
      </c>
      <c r="O38" s="306">
        <v>12</v>
      </c>
      <c r="P38" s="306">
        <v>0</v>
      </c>
      <c r="Q38" s="138">
        <f t="shared" si="41"/>
        <v>37</v>
      </c>
      <c r="R38" s="306">
        <v>28</v>
      </c>
      <c r="S38" s="306">
        <v>15</v>
      </c>
      <c r="T38" s="306">
        <v>0</v>
      </c>
      <c r="U38" s="138">
        <f t="shared" si="42"/>
        <v>43</v>
      </c>
      <c r="V38" s="306">
        <v>25</v>
      </c>
      <c r="W38" s="306">
        <v>14</v>
      </c>
      <c r="X38" s="306">
        <v>0</v>
      </c>
      <c r="Y38" s="138">
        <f t="shared" si="43"/>
        <v>39</v>
      </c>
      <c r="Z38" s="306">
        <v>41</v>
      </c>
      <c r="AA38" s="306">
        <v>23</v>
      </c>
      <c r="AB38" s="306">
        <v>0</v>
      </c>
      <c r="AC38" s="138">
        <f t="shared" si="44"/>
        <v>64</v>
      </c>
      <c r="AD38" s="306">
        <v>37</v>
      </c>
      <c r="AE38" s="306">
        <v>21</v>
      </c>
      <c r="AF38" s="306">
        <v>0</v>
      </c>
      <c r="AG38" s="138">
        <f t="shared" si="45"/>
        <v>58</v>
      </c>
      <c r="AH38" s="306">
        <v>37</v>
      </c>
      <c r="AI38" s="306">
        <v>21</v>
      </c>
      <c r="AJ38" s="306">
        <v>0</v>
      </c>
      <c r="AK38" s="138">
        <f t="shared" si="46"/>
        <v>58</v>
      </c>
      <c r="AL38" s="306">
        <v>37</v>
      </c>
      <c r="AM38" s="306">
        <v>20</v>
      </c>
      <c r="AN38" s="306">
        <v>0</v>
      </c>
      <c r="AO38" s="138">
        <f t="shared" si="47"/>
        <v>57</v>
      </c>
      <c r="AP38" s="306">
        <f>'[1]TRABAJO SOCIAL'!AP38</f>
        <v>30</v>
      </c>
      <c r="AQ38" s="306">
        <f>'[1]TRABAJO SOCIAL'!AQ38</f>
        <v>19</v>
      </c>
      <c r="AR38" s="306">
        <f>'[1]TRABAJO SOCIAL'!AR38</f>
        <v>0</v>
      </c>
      <c r="AS38" s="138">
        <f t="shared" si="48"/>
        <v>49</v>
      </c>
      <c r="AT38" s="434">
        <v>42</v>
      </c>
      <c r="AU38" s="434">
        <v>23</v>
      </c>
      <c r="AV38" s="434">
        <v>0</v>
      </c>
      <c r="AW38" s="138">
        <f t="shared" si="49"/>
        <v>65</v>
      </c>
      <c r="AX38" s="306">
        <v>29</v>
      </c>
      <c r="AY38" s="306">
        <v>19</v>
      </c>
      <c r="AZ38" s="306">
        <v>0</v>
      </c>
      <c r="BA38" s="138">
        <f t="shared" si="50"/>
        <v>48</v>
      </c>
      <c r="BB38" s="306">
        <v>52</v>
      </c>
      <c r="BC38" s="306">
        <v>29</v>
      </c>
      <c r="BD38" s="306">
        <v>0</v>
      </c>
      <c r="BE38" s="138">
        <f t="shared" si="51"/>
        <v>81</v>
      </c>
      <c r="BF38" s="306">
        <f t="shared" si="68"/>
        <v>402</v>
      </c>
      <c r="BG38" s="306">
        <f t="shared" si="69"/>
        <v>222</v>
      </c>
      <c r="BH38" s="306">
        <f t="shared" si="70"/>
        <v>1</v>
      </c>
      <c r="BI38" s="138">
        <f t="shared" si="72"/>
        <v>625</v>
      </c>
    </row>
    <row r="39" spans="1:61" ht="30" customHeight="1" x14ac:dyDescent="0.25">
      <c r="A39" s="531"/>
      <c r="B39" s="517"/>
      <c r="C39" s="530"/>
      <c r="D39" s="532"/>
      <c r="E39" s="509"/>
      <c r="F39" s="503"/>
      <c r="G39" s="500"/>
      <c r="H39" s="500"/>
      <c r="I39" s="27" t="s">
        <v>79</v>
      </c>
      <c r="J39" s="139">
        <f>SUM(J34:J38)</f>
        <v>34</v>
      </c>
      <c r="K39" s="139">
        <f t="shared" ref="K39:L39" si="73">SUM(K34:K38)</f>
        <v>28</v>
      </c>
      <c r="L39" s="139">
        <f t="shared" si="73"/>
        <v>1</v>
      </c>
      <c r="M39" s="304">
        <f>SUM(M34:M38)</f>
        <v>63</v>
      </c>
      <c r="N39" s="139">
        <f>SUM(N34:N38)</f>
        <v>46</v>
      </c>
      <c r="O39" s="139">
        <f t="shared" ref="O39:P39" si="74">SUM(O34:O38)</f>
        <v>50</v>
      </c>
      <c r="P39" s="139">
        <f t="shared" si="74"/>
        <v>0</v>
      </c>
      <c r="Q39" s="304">
        <f>SUM(Q34:Q38)</f>
        <v>96</v>
      </c>
      <c r="R39" s="139">
        <f>SUM(R34:R38)</f>
        <v>52</v>
      </c>
      <c r="S39" s="139">
        <f t="shared" ref="S39:T39" si="75">SUM(S34:S38)</f>
        <v>58</v>
      </c>
      <c r="T39" s="139">
        <f t="shared" si="75"/>
        <v>0</v>
      </c>
      <c r="U39" s="138">
        <f>SUM(U34:U38)</f>
        <v>110</v>
      </c>
      <c r="V39" s="139">
        <f>SUM(V34:V38)</f>
        <v>55</v>
      </c>
      <c r="W39" s="139">
        <f t="shared" ref="W39:X39" si="76">SUM(W34:W38)</f>
        <v>52</v>
      </c>
      <c r="X39" s="139">
        <f t="shared" si="76"/>
        <v>0</v>
      </c>
      <c r="Y39" s="138">
        <f>SUM(Y34:Y38)</f>
        <v>107</v>
      </c>
      <c r="Z39" s="139">
        <f>SUM(Z34:Z38)</f>
        <v>74</v>
      </c>
      <c r="AA39" s="139">
        <f t="shared" ref="AA39:AB39" si="77">SUM(AA34:AA38)</f>
        <v>69</v>
      </c>
      <c r="AB39" s="139">
        <f t="shared" si="77"/>
        <v>0</v>
      </c>
      <c r="AC39" s="138">
        <f>SUM(AC34:AC38)</f>
        <v>143</v>
      </c>
      <c r="AD39" s="139">
        <f>SUM(AD34:AD38)</f>
        <v>62</v>
      </c>
      <c r="AE39" s="139">
        <f t="shared" ref="AE39:AF39" si="78">SUM(AE34:AE38)</f>
        <v>62</v>
      </c>
      <c r="AF39" s="139">
        <f t="shared" si="78"/>
        <v>0</v>
      </c>
      <c r="AG39" s="138">
        <f>SUM(AG34:AG38)</f>
        <v>124</v>
      </c>
      <c r="AH39" s="139">
        <f>SUM(AH34:AH38)</f>
        <v>62</v>
      </c>
      <c r="AI39" s="139">
        <f t="shared" ref="AI39:AJ39" si="79">SUM(AI34:AI38)</f>
        <v>65</v>
      </c>
      <c r="AJ39" s="139">
        <f t="shared" si="79"/>
        <v>0</v>
      </c>
      <c r="AK39" s="138">
        <f>SUM(AK34:AK38)</f>
        <v>127</v>
      </c>
      <c r="AL39" s="139">
        <f>SUM(AL34:AL38)</f>
        <v>64</v>
      </c>
      <c r="AM39" s="139">
        <f t="shared" ref="AM39:AN39" si="80">SUM(AM34:AM38)</f>
        <v>63</v>
      </c>
      <c r="AN39" s="139">
        <f t="shared" si="80"/>
        <v>0</v>
      </c>
      <c r="AO39" s="138">
        <f>SUM(AO34:AO38)</f>
        <v>127</v>
      </c>
      <c r="AP39" s="139">
        <f>SUM(AP34:AP38)</f>
        <v>49</v>
      </c>
      <c r="AQ39" s="139">
        <f t="shared" ref="AQ39:AR39" si="81">SUM(AQ34:AQ38)</f>
        <v>54</v>
      </c>
      <c r="AR39" s="139">
        <f t="shared" si="81"/>
        <v>0</v>
      </c>
      <c r="AS39" s="138">
        <f>SUM(AS34:AS38)</f>
        <v>103</v>
      </c>
      <c r="AT39" s="139">
        <f>SUM(AT34:AT38)</f>
        <v>72</v>
      </c>
      <c r="AU39" s="139">
        <f t="shared" ref="AU39:AV39" si="82">SUM(AU34:AU38)</f>
        <v>71</v>
      </c>
      <c r="AV39" s="139">
        <f t="shared" si="82"/>
        <v>0</v>
      </c>
      <c r="AW39" s="138">
        <f>SUM(AW34:AW38)</f>
        <v>143</v>
      </c>
      <c r="AX39" s="139">
        <f>SUM(AX34:AX38)</f>
        <v>58</v>
      </c>
      <c r="AY39" s="139">
        <f t="shared" ref="AY39:AZ39" si="83">SUM(AY34:AY38)</f>
        <v>57</v>
      </c>
      <c r="AZ39" s="139">
        <f t="shared" si="83"/>
        <v>0</v>
      </c>
      <c r="BA39" s="138">
        <f>SUM(BA34:BA38)</f>
        <v>115</v>
      </c>
      <c r="BB39" s="139">
        <f>SUM(BB34:BB38)</f>
        <v>82</v>
      </c>
      <c r="BC39" s="139">
        <f t="shared" ref="BC39:BD39" si="84">SUM(BC34:BC38)</f>
        <v>81</v>
      </c>
      <c r="BD39" s="139">
        <f t="shared" si="84"/>
        <v>0</v>
      </c>
      <c r="BE39" s="138">
        <f>SUM(BE34:BE38)</f>
        <v>163</v>
      </c>
      <c r="BF39" s="139">
        <f>SUM(BF34:BF38)</f>
        <v>710</v>
      </c>
      <c r="BG39" s="139">
        <f t="shared" ref="BG39" si="85">SUM(BG34:BG38)</f>
        <v>710</v>
      </c>
      <c r="BH39" s="139">
        <f t="shared" ref="BH39" si="86">SUM(BH34:BH38)</f>
        <v>1</v>
      </c>
      <c r="BI39" s="138">
        <f>SUM(BI34:BI38)</f>
        <v>1421</v>
      </c>
    </row>
    <row r="40" spans="1:61" ht="30" customHeight="1" x14ac:dyDescent="0.25">
      <c r="A40" s="531"/>
      <c r="B40" s="517"/>
      <c r="C40" s="530"/>
      <c r="D40" s="532"/>
      <c r="E40" s="509"/>
      <c r="F40" s="503"/>
      <c r="G40" s="500"/>
      <c r="H40" s="500" t="s">
        <v>146</v>
      </c>
      <c r="I40" s="26" t="s">
        <v>80</v>
      </c>
      <c r="J40" s="306">
        <v>28</v>
      </c>
      <c r="K40" s="306">
        <v>25</v>
      </c>
      <c r="L40" s="306">
        <v>1</v>
      </c>
      <c r="M40" s="138">
        <f>SUM(J40:L40)</f>
        <v>54</v>
      </c>
      <c r="N40" s="306">
        <v>40</v>
      </c>
      <c r="O40" s="306">
        <v>45</v>
      </c>
      <c r="P40" s="306">
        <v>0</v>
      </c>
      <c r="Q40" s="138">
        <f t="shared" si="41"/>
        <v>85</v>
      </c>
      <c r="R40" s="306">
        <v>44</v>
      </c>
      <c r="S40" s="306">
        <v>53</v>
      </c>
      <c r="T40" s="306">
        <v>0</v>
      </c>
      <c r="U40" s="138">
        <f t="shared" si="42"/>
        <v>97</v>
      </c>
      <c r="V40" s="306">
        <v>46</v>
      </c>
      <c r="W40" s="306">
        <v>47</v>
      </c>
      <c r="X40" s="306">
        <v>0</v>
      </c>
      <c r="Y40" s="138">
        <f t="shared" si="43"/>
        <v>93</v>
      </c>
      <c r="Z40" s="306">
        <v>60</v>
      </c>
      <c r="AA40" s="306">
        <v>62</v>
      </c>
      <c r="AB40" s="306">
        <v>0</v>
      </c>
      <c r="AC40" s="138">
        <f t="shared" si="44"/>
        <v>122</v>
      </c>
      <c r="AD40" s="306">
        <v>50</v>
      </c>
      <c r="AE40" s="306">
        <v>58</v>
      </c>
      <c r="AF40" s="306">
        <v>0</v>
      </c>
      <c r="AG40" s="138">
        <f t="shared" si="45"/>
        <v>108</v>
      </c>
      <c r="AH40" s="306">
        <v>53</v>
      </c>
      <c r="AI40" s="306">
        <v>62</v>
      </c>
      <c r="AJ40" s="306">
        <v>0</v>
      </c>
      <c r="AK40" s="138">
        <f t="shared" si="46"/>
        <v>115</v>
      </c>
      <c r="AL40" s="306">
        <v>53</v>
      </c>
      <c r="AM40" s="306">
        <v>58</v>
      </c>
      <c r="AN40" s="306">
        <v>0</v>
      </c>
      <c r="AO40" s="138">
        <f t="shared" si="47"/>
        <v>111</v>
      </c>
      <c r="AP40" s="306">
        <f>'[1]TRABAJO SOCIAL'!AP40</f>
        <v>39</v>
      </c>
      <c r="AQ40" s="306">
        <f>'[1]TRABAJO SOCIAL'!AQ40</f>
        <v>52</v>
      </c>
      <c r="AR40" s="306">
        <f>'[1]TRABAJO SOCIAL'!AR40</f>
        <v>0</v>
      </c>
      <c r="AS40" s="138">
        <f t="shared" si="48"/>
        <v>91</v>
      </c>
      <c r="AT40" s="434">
        <v>64</v>
      </c>
      <c r="AU40" s="434">
        <v>67</v>
      </c>
      <c r="AV40" s="434">
        <v>0</v>
      </c>
      <c r="AW40" s="138">
        <f t="shared" si="49"/>
        <v>131</v>
      </c>
      <c r="AX40" s="306">
        <v>50</v>
      </c>
      <c r="AY40" s="306">
        <v>54</v>
      </c>
      <c r="AZ40" s="306">
        <v>0</v>
      </c>
      <c r="BA40" s="138">
        <f t="shared" si="50"/>
        <v>104</v>
      </c>
      <c r="BB40" s="306">
        <v>69</v>
      </c>
      <c r="BC40" s="306">
        <v>73</v>
      </c>
      <c r="BD40" s="306">
        <v>0</v>
      </c>
      <c r="BE40" s="138">
        <f t="shared" si="51"/>
        <v>142</v>
      </c>
      <c r="BF40" s="306">
        <f t="shared" si="68"/>
        <v>596</v>
      </c>
      <c r="BG40" s="306">
        <f t="shared" si="69"/>
        <v>656</v>
      </c>
      <c r="BH40" s="306">
        <f t="shared" si="70"/>
        <v>1</v>
      </c>
      <c r="BI40" s="138">
        <f t="shared" ref="BI40:BI43" si="87">SUM(BF40:BH40)</f>
        <v>1253</v>
      </c>
    </row>
    <row r="41" spans="1:61" ht="30" customHeight="1" x14ac:dyDescent="0.25">
      <c r="A41" s="531"/>
      <c r="B41" s="517"/>
      <c r="C41" s="530"/>
      <c r="D41" s="532"/>
      <c r="E41" s="509"/>
      <c r="F41" s="503"/>
      <c r="G41" s="500"/>
      <c r="H41" s="500"/>
      <c r="I41" s="26" t="s">
        <v>81</v>
      </c>
      <c r="J41" s="306">
        <v>5</v>
      </c>
      <c r="K41" s="306">
        <v>4</v>
      </c>
      <c r="L41" s="306">
        <v>0</v>
      </c>
      <c r="M41" s="138">
        <f t="shared" ref="M41:M43" si="88">SUM(J41:L41)</f>
        <v>9</v>
      </c>
      <c r="N41" s="306">
        <v>6</v>
      </c>
      <c r="O41" s="306">
        <v>5</v>
      </c>
      <c r="P41" s="306">
        <v>0</v>
      </c>
      <c r="Q41" s="138">
        <f t="shared" si="41"/>
        <v>11</v>
      </c>
      <c r="R41" s="306">
        <v>8</v>
      </c>
      <c r="S41" s="306">
        <v>5</v>
      </c>
      <c r="T41" s="306">
        <v>0</v>
      </c>
      <c r="U41" s="138">
        <f t="shared" si="42"/>
        <v>13</v>
      </c>
      <c r="V41" s="306">
        <v>9</v>
      </c>
      <c r="W41" s="306">
        <v>5</v>
      </c>
      <c r="X41" s="306">
        <v>0</v>
      </c>
      <c r="Y41" s="138">
        <f t="shared" si="43"/>
        <v>14</v>
      </c>
      <c r="Z41" s="306">
        <v>14</v>
      </c>
      <c r="AA41" s="306">
        <v>7</v>
      </c>
      <c r="AB41" s="306">
        <v>0</v>
      </c>
      <c r="AC41" s="138">
        <f t="shared" si="44"/>
        <v>21</v>
      </c>
      <c r="AD41" s="306">
        <v>12</v>
      </c>
      <c r="AE41" s="306">
        <v>4</v>
      </c>
      <c r="AF41" s="306">
        <v>0</v>
      </c>
      <c r="AG41" s="138">
        <f t="shared" si="45"/>
        <v>16</v>
      </c>
      <c r="AH41" s="306">
        <v>9</v>
      </c>
      <c r="AI41" s="306">
        <v>3</v>
      </c>
      <c r="AJ41" s="306">
        <v>0</v>
      </c>
      <c r="AK41" s="138">
        <f t="shared" si="46"/>
        <v>12</v>
      </c>
      <c r="AL41" s="306">
        <v>11</v>
      </c>
      <c r="AM41" s="306">
        <v>5</v>
      </c>
      <c r="AN41" s="306">
        <v>0</v>
      </c>
      <c r="AO41" s="138">
        <f t="shared" si="47"/>
        <v>16</v>
      </c>
      <c r="AP41" s="306">
        <f>'[1]TRABAJO SOCIAL'!AP41</f>
        <v>10</v>
      </c>
      <c r="AQ41" s="306">
        <f>'[1]TRABAJO SOCIAL'!AQ41</f>
        <v>2</v>
      </c>
      <c r="AR41" s="306">
        <f>'[1]TRABAJO SOCIAL'!AR41</f>
        <v>0</v>
      </c>
      <c r="AS41" s="138">
        <f t="shared" si="48"/>
        <v>12</v>
      </c>
      <c r="AT41" s="434">
        <v>8</v>
      </c>
      <c r="AU41" s="434">
        <v>4</v>
      </c>
      <c r="AV41" s="434">
        <v>0</v>
      </c>
      <c r="AW41" s="138">
        <f t="shared" si="49"/>
        <v>12</v>
      </c>
      <c r="AX41" s="306">
        <v>8</v>
      </c>
      <c r="AY41" s="306">
        <v>3</v>
      </c>
      <c r="AZ41" s="306">
        <v>0</v>
      </c>
      <c r="BA41" s="138">
        <f t="shared" si="50"/>
        <v>11</v>
      </c>
      <c r="BB41" s="306">
        <v>13</v>
      </c>
      <c r="BC41" s="306">
        <v>8</v>
      </c>
      <c r="BD41" s="306">
        <v>0</v>
      </c>
      <c r="BE41" s="138">
        <f t="shared" si="51"/>
        <v>21</v>
      </c>
      <c r="BF41" s="306">
        <f t="shared" si="68"/>
        <v>113</v>
      </c>
      <c r="BG41" s="306">
        <f t="shared" si="69"/>
        <v>55</v>
      </c>
      <c r="BH41" s="306">
        <f t="shared" si="70"/>
        <v>0</v>
      </c>
      <c r="BI41" s="138">
        <f t="shared" si="87"/>
        <v>168</v>
      </c>
    </row>
    <row r="42" spans="1:61" ht="30" customHeight="1" x14ac:dyDescent="0.25">
      <c r="A42" s="531"/>
      <c r="B42" s="517"/>
      <c r="C42" s="530"/>
      <c r="D42" s="532"/>
      <c r="E42" s="509"/>
      <c r="F42" s="503"/>
      <c r="G42" s="500"/>
      <c r="H42" s="500" t="s">
        <v>86</v>
      </c>
      <c r="I42" s="26" t="s">
        <v>82</v>
      </c>
      <c r="J42" s="306">
        <v>11</v>
      </c>
      <c r="K42" s="306">
        <v>21</v>
      </c>
      <c r="L42" s="306">
        <v>0</v>
      </c>
      <c r="M42" s="138">
        <f t="shared" si="88"/>
        <v>32</v>
      </c>
      <c r="N42" s="306">
        <v>36</v>
      </c>
      <c r="O42" s="306">
        <v>35</v>
      </c>
      <c r="P42" s="306">
        <v>0</v>
      </c>
      <c r="Q42" s="138">
        <f t="shared" si="41"/>
        <v>71</v>
      </c>
      <c r="R42" s="306">
        <v>39</v>
      </c>
      <c r="S42" s="306">
        <v>42</v>
      </c>
      <c r="T42" s="306">
        <v>0</v>
      </c>
      <c r="U42" s="138">
        <f t="shared" si="42"/>
        <v>81</v>
      </c>
      <c r="V42" s="306">
        <v>38</v>
      </c>
      <c r="W42" s="306">
        <v>40</v>
      </c>
      <c r="X42" s="306">
        <v>0</v>
      </c>
      <c r="Y42" s="138">
        <f t="shared" si="43"/>
        <v>78</v>
      </c>
      <c r="Z42" s="306">
        <v>45</v>
      </c>
      <c r="AA42" s="306">
        <v>51</v>
      </c>
      <c r="AB42" s="306">
        <v>0</v>
      </c>
      <c r="AC42" s="138">
        <f t="shared" si="44"/>
        <v>96</v>
      </c>
      <c r="AD42" s="306">
        <v>40</v>
      </c>
      <c r="AE42" s="306">
        <v>48</v>
      </c>
      <c r="AF42" s="306">
        <v>0</v>
      </c>
      <c r="AG42" s="138">
        <f t="shared" si="45"/>
        <v>88</v>
      </c>
      <c r="AH42" s="306">
        <v>43</v>
      </c>
      <c r="AI42" s="306">
        <v>41</v>
      </c>
      <c r="AJ42" s="306">
        <v>0</v>
      </c>
      <c r="AK42" s="138">
        <f t="shared" si="46"/>
        <v>84</v>
      </c>
      <c r="AL42" s="306">
        <v>41</v>
      </c>
      <c r="AM42" s="306">
        <v>39</v>
      </c>
      <c r="AN42" s="306">
        <v>0</v>
      </c>
      <c r="AO42" s="138">
        <f t="shared" si="47"/>
        <v>80</v>
      </c>
      <c r="AP42" s="306">
        <f>'[1]TRABAJO SOCIAL'!AP42</f>
        <v>40</v>
      </c>
      <c r="AQ42" s="306">
        <f>'[1]TRABAJO SOCIAL'!AQ42</f>
        <v>35</v>
      </c>
      <c r="AR42" s="306">
        <f>'[1]TRABAJO SOCIAL'!AR42</f>
        <v>0</v>
      </c>
      <c r="AS42" s="138">
        <f t="shared" si="48"/>
        <v>75</v>
      </c>
      <c r="AT42" s="434">
        <v>46</v>
      </c>
      <c r="AU42" s="434">
        <v>39</v>
      </c>
      <c r="AV42" s="434">
        <v>0</v>
      </c>
      <c r="AW42" s="138">
        <f t="shared" si="49"/>
        <v>85</v>
      </c>
      <c r="AX42" s="306">
        <v>32</v>
      </c>
      <c r="AY42" s="306">
        <v>36</v>
      </c>
      <c r="AZ42" s="306">
        <v>0</v>
      </c>
      <c r="BA42" s="138">
        <f t="shared" si="50"/>
        <v>68</v>
      </c>
      <c r="BB42" s="306">
        <v>48</v>
      </c>
      <c r="BC42" s="306">
        <v>38</v>
      </c>
      <c r="BD42" s="306">
        <v>0</v>
      </c>
      <c r="BE42" s="138">
        <f t="shared" si="51"/>
        <v>86</v>
      </c>
      <c r="BF42" s="306">
        <f t="shared" si="68"/>
        <v>459</v>
      </c>
      <c r="BG42" s="306">
        <f t="shared" si="69"/>
        <v>465</v>
      </c>
      <c r="BH42" s="306">
        <f t="shared" si="70"/>
        <v>0</v>
      </c>
      <c r="BI42" s="138">
        <f t="shared" si="87"/>
        <v>924</v>
      </c>
    </row>
    <row r="43" spans="1:61" ht="30" customHeight="1" thickBot="1" x14ac:dyDescent="0.3">
      <c r="A43" s="531"/>
      <c r="B43" s="517"/>
      <c r="C43" s="530"/>
      <c r="D43" s="532"/>
      <c r="E43" s="510"/>
      <c r="F43" s="504"/>
      <c r="G43" s="501"/>
      <c r="H43" s="501"/>
      <c r="I43" s="49" t="s">
        <v>83</v>
      </c>
      <c r="J43" s="307">
        <v>4</v>
      </c>
      <c r="K43" s="307">
        <v>18</v>
      </c>
      <c r="L43" s="307">
        <v>0</v>
      </c>
      <c r="M43" s="141">
        <f t="shared" si="88"/>
        <v>22</v>
      </c>
      <c r="N43" s="307">
        <v>22</v>
      </c>
      <c r="O43" s="307">
        <v>27</v>
      </c>
      <c r="P43" s="307">
        <v>0</v>
      </c>
      <c r="Q43" s="141">
        <f t="shared" si="41"/>
        <v>49</v>
      </c>
      <c r="R43" s="307">
        <v>26</v>
      </c>
      <c r="S43" s="307">
        <v>28</v>
      </c>
      <c r="T43" s="307">
        <v>0</v>
      </c>
      <c r="U43" s="141">
        <f t="shared" si="42"/>
        <v>54</v>
      </c>
      <c r="V43" s="307">
        <v>30</v>
      </c>
      <c r="W43" s="307">
        <v>32</v>
      </c>
      <c r="X43" s="307">
        <v>0</v>
      </c>
      <c r="Y43" s="141">
        <f t="shared" si="43"/>
        <v>62</v>
      </c>
      <c r="Z43" s="307">
        <v>32</v>
      </c>
      <c r="AA43" s="307">
        <v>36</v>
      </c>
      <c r="AB43" s="307">
        <v>0</v>
      </c>
      <c r="AC43" s="141">
        <f t="shared" si="44"/>
        <v>68</v>
      </c>
      <c r="AD43" s="307">
        <v>29</v>
      </c>
      <c r="AE43" s="307">
        <v>30</v>
      </c>
      <c r="AF43" s="307">
        <v>0</v>
      </c>
      <c r="AG43" s="141">
        <f t="shared" si="45"/>
        <v>59</v>
      </c>
      <c r="AH43" s="307">
        <v>28</v>
      </c>
      <c r="AI43" s="307">
        <v>31</v>
      </c>
      <c r="AJ43" s="307">
        <v>0</v>
      </c>
      <c r="AK43" s="141">
        <f t="shared" si="46"/>
        <v>59</v>
      </c>
      <c r="AL43" s="307">
        <v>26</v>
      </c>
      <c r="AM43" s="307">
        <v>30</v>
      </c>
      <c r="AN43" s="307">
        <v>0</v>
      </c>
      <c r="AO43" s="141">
        <f t="shared" si="47"/>
        <v>56</v>
      </c>
      <c r="AP43" s="307">
        <f>'[1]TRABAJO SOCIAL'!AP43</f>
        <v>25</v>
      </c>
      <c r="AQ43" s="307">
        <f>'[1]TRABAJO SOCIAL'!AQ43</f>
        <v>28</v>
      </c>
      <c r="AR43" s="307">
        <f>'[1]TRABAJO SOCIAL'!AR43</f>
        <v>0</v>
      </c>
      <c r="AS43" s="141">
        <f t="shared" si="48"/>
        <v>53</v>
      </c>
      <c r="AT43" s="435">
        <v>29</v>
      </c>
      <c r="AU43" s="435">
        <v>32</v>
      </c>
      <c r="AV43" s="435">
        <v>0</v>
      </c>
      <c r="AW43" s="141">
        <f t="shared" si="49"/>
        <v>61</v>
      </c>
      <c r="AX43" s="307">
        <v>21</v>
      </c>
      <c r="AY43" s="307">
        <v>30</v>
      </c>
      <c r="AZ43" s="307">
        <v>0</v>
      </c>
      <c r="BA43" s="141">
        <f t="shared" si="50"/>
        <v>51</v>
      </c>
      <c r="BB43" s="307">
        <v>28</v>
      </c>
      <c r="BC43" s="307">
        <v>32</v>
      </c>
      <c r="BD43" s="307">
        <v>0</v>
      </c>
      <c r="BE43" s="141">
        <f t="shared" si="51"/>
        <v>60</v>
      </c>
      <c r="BF43" s="307">
        <f t="shared" si="68"/>
        <v>300</v>
      </c>
      <c r="BG43" s="307">
        <f t="shared" si="69"/>
        <v>354</v>
      </c>
      <c r="BH43" s="307">
        <f t="shared" si="70"/>
        <v>0</v>
      </c>
      <c r="BI43" s="141">
        <f t="shared" si="87"/>
        <v>654</v>
      </c>
    </row>
    <row r="44" spans="1:61" ht="30" hidden="1" customHeight="1" thickBot="1" x14ac:dyDescent="0.3">
      <c r="A44" s="531"/>
      <c r="B44" s="489">
        <v>13940</v>
      </c>
      <c r="C44" s="571" t="s">
        <v>43</v>
      </c>
      <c r="D44" s="571" t="s">
        <v>44</v>
      </c>
      <c r="E44" s="461"/>
      <c r="F44" s="461" t="s">
        <v>140</v>
      </c>
      <c r="G44" s="464"/>
      <c r="H44" s="464" t="s">
        <v>84</v>
      </c>
      <c r="I44" s="81" t="s">
        <v>74</v>
      </c>
      <c r="J44" s="63"/>
      <c r="K44" s="63"/>
      <c r="L44" s="63"/>
      <c r="M44" s="301">
        <f>SUM(M39:M43)</f>
        <v>180</v>
      </c>
      <c r="N44" s="46"/>
      <c r="O44" s="46"/>
      <c r="P44" s="46"/>
      <c r="Q44" s="138">
        <f t="shared" si="41"/>
        <v>0</v>
      </c>
      <c r="R44" s="47"/>
      <c r="S44" s="83"/>
      <c r="T44" s="84"/>
      <c r="U44" s="82">
        <f t="shared" si="42"/>
        <v>0</v>
      </c>
      <c r="V44" s="84"/>
      <c r="W44" s="84"/>
      <c r="X44" s="84"/>
      <c r="Y44" s="82">
        <f t="shared" si="43"/>
        <v>0</v>
      </c>
      <c r="Z44" s="84"/>
      <c r="AA44" s="84"/>
      <c r="AB44" s="84"/>
      <c r="AC44" s="82">
        <f t="shared" si="44"/>
        <v>0</v>
      </c>
      <c r="AD44" s="84"/>
      <c r="AE44" s="84"/>
      <c r="AF44" s="84"/>
      <c r="AG44" s="82">
        <f t="shared" si="45"/>
        <v>0</v>
      </c>
      <c r="AH44" s="84"/>
      <c r="AI44" s="84"/>
      <c r="AJ44" s="84"/>
      <c r="AK44" s="82">
        <f t="shared" si="46"/>
        <v>0</v>
      </c>
      <c r="AL44" s="84"/>
      <c r="AM44" s="84"/>
      <c r="AN44" s="84"/>
      <c r="AO44" s="82">
        <f t="shared" si="47"/>
        <v>0</v>
      </c>
      <c r="AP44" s="84"/>
      <c r="AQ44" s="84"/>
      <c r="AR44" s="84"/>
      <c r="AS44" s="82">
        <f t="shared" si="48"/>
        <v>0</v>
      </c>
      <c r="AT44" s="84"/>
      <c r="AU44" s="84"/>
      <c r="AV44" s="84"/>
      <c r="AW44" s="82">
        <f t="shared" si="49"/>
        <v>0</v>
      </c>
      <c r="AX44" s="84"/>
      <c r="AY44" s="84"/>
      <c r="AZ44" s="84"/>
      <c r="BA44" s="82">
        <f t="shared" si="50"/>
        <v>0</v>
      </c>
      <c r="BB44" s="84"/>
      <c r="BC44" s="84"/>
      <c r="BD44" s="84"/>
      <c r="BE44" s="82">
        <f t="shared" si="51"/>
        <v>0</v>
      </c>
      <c r="BF44" s="10"/>
      <c r="BG44" s="6"/>
    </row>
    <row r="45" spans="1:61" ht="30" hidden="1" customHeight="1" x14ac:dyDescent="0.25">
      <c r="A45" s="531"/>
      <c r="B45" s="489"/>
      <c r="C45" s="571"/>
      <c r="D45" s="571"/>
      <c r="E45" s="503"/>
      <c r="F45" s="503"/>
      <c r="G45" s="500"/>
      <c r="H45" s="500"/>
      <c r="I45" s="26" t="s">
        <v>75</v>
      </c>
      <c r="J45" s="29"/>
      <c r="K45" s="29"/>
      <c r="L45" s="29"/>
      <c r="M45" s="138">
        <f t="shared" ref="M45:M48" si="89">SUM(M40:M44)</f>
        <v>297</v>
      </c>
      <c r="N45" s="12"/>
      <c r="O45" s="12"/>
      <c r="P45" s="12"/>
      <c r="Q45" s="138">
        <f t="shared" si="41"/>
        <v>0</v>
      </c>
      <c r="R45" s="7"/>
      <c r="S45" s="15"/>
      <c r="T45" s="31"/>
      <c r="U45" s="13">
        <f t="shared" si="42"/>
        <v>0</v>
      </c>
      <c r="V45" s="31"/>
      <c r="W45" s="31"/>
      <c r="X45" s="31"/>
      <c r="Y45" s="13">
        <f t="shared" si="43"/>
        <v>0</v>
      </c>
      <c r="Z45" s="31"/>
      <c r="AA45" s="31"/>
      <c r="AB45" s="31"/>
      <c r="AC45" s="13">
        <f t="shared" si="44"/>
        <v>0</v>
      </c>
      <c r="AD45" s="31"/>
      <c r="AE45" s="31"/>
      <c r="AF45" s="31"/>
      <c r="AG45" s="13">
        <f t="shared" si="45"/>
        <v>0</v>
      </c>
      <c r="AH45" s="31"/>
      <c r="AI45" s="31"/>
      <c r="AJ45" s="31"/>
      <c r="AK45" s="13">
        <f t="shared" si="46"/>
        <v>0</v>
      </c>
      <c r="AL45" s="31"/>
      <c r="AM45" s="31"/>
      <c r="AN45" s="31"/>
      <c r="AO45" s="13">
        <f t="shared" si="47"/>
        <v>0</v>
      </c>
      <c r="AP45" s="31"/>
      <c r="AQ45" s="31"/>
      <c r="AR45" s="31"/>
      <c r="AS45" s="13">
        <f t="shared" si="48"/>
        <v>0</v>
      </c>
      <c r="AT45" s="31"/>
      <c r="AU45" s="31"/>
      <c r="AV45" s="31"/>
      <c r="AW45" s="13">
        <f t="shared" si="49"/>
        <v>0</v>
      </c>
      <c r="AX45" s="31"/>
      <c r="AY45" s="31"/>
      <c r="AZ45" s="31"/>
      <c r="BA45" s="13">
        <f t="shared" si="50"/>
        <v>0</v>
      </c>
      <c r="BB45" s="31"/>
      <c r="BC45" s="31"/>
      <c r="BD45" s="31"/>
      <c r="BE45" s="13">
        <f t="shared" si="51"/>
        <v>0</v>
      </c>
      <c r="BF45" s="10"/>
      <c r="BG45" s="6"/>
    </row>
    <row r="46" spans="1:61" ht="30" hidden="1" customHeight="1" x14ac:dyDescent="0.25">
      <c r="A46" s="531"/>
      <c r="B46" s="489"/>
      <c r="C46" s="571"/>
      <c r="D46" s="571"/>
      <c r="E46" s="503"/>
      <c r="F46" s="503"/>
      <c r="G46" s="500"/>
      <c r="H46" s="500"/>
      <c r="I46" s="26" t="s">
        <v>76</v>
      </c>
      <c r="J46" s="29"/>
      <c r="K46" s="29"/>
      <c r="L46" s="29"/>
      <c r="M46" s="138">
        <f t="shared" si="89"/>
        <v>540</v>
      </c>
      <c r="N46" s="12"/>
      <c r="O46" s="12"/>
      <c r="P46" s="12"/>
      <c r="Q46" s="138">
        <f t="shared" si="41"/>
        <v>0</v>
      </c>
      <c r="R46" s="7"/>
      <c r="S46" s="15"/>
      <c r="T46" s="31"/>
      <c r="U46" s="13">
        <f t="shared" si="42"/>
        <v>0</v>
      </c>
      <c r="V46" s="31"/>
      <c r="W46" s="31"/>
      <c r="X46" s="31"/>
      <c r="Y46" s="13">
        <f t="shared" si="43"/>
        <v>0</v>
      </c>
      <c r="Z46" s="31"/>
      <c r="AA46" s="31"/>
      <c r="AB46" s="31"/>
      <c r="AC46" s="13">
        <f t="shared" si="44"/>
        <v>0</v>
      </c>
      <c r="AD46" s="31"/>
      <c r="AE46" s="31"/>
      <c r="AF46" s="31"/>
      <c r="AG46" s="13">
        <f t="shared" si="45"/>
        <v>0</v>
      </c>
      <c r="AH46" s="31"/>
      <c r="AI46" s="31"/>
      <c r="AJ46" s="31"/>
      <c r="AK46" s="13">
        <f t="shared" si="46"/>
        <v>0</v>
      </c>
      <c r="AL46" s="31"/>
      <c r="AM46" s="31"/>
      <c r="AN46" s="31"/>
      <c r="AO46" s="13">
        <f t="shared" si="47"/>
        <v>0</v>
      </c>
      <c r="AP46" s="31"/>
      <c r="AQ46" s="31"/>
      <c r="AR46" s="31"/>
      <c r="AS46" s="13">
        <f t="shared" si="48"/>
        <v>0</v>
      </c>
      <c r="AT46" s="31"/>
      <c r="AU46" s="31"/>
      <c r="AV46" s="31"/>
      <c r="AW46" s="13">
        <f t="shared" si="49"/>
        <v>0</v>
      </c>
      <c r="AX46" s="31"/>
      <c r="AY46" s="31"/>
      <c r="AZ46" s="31"/>
      <c r="BA46" s="13">
        <f t="shared" si="50"/>
        <v>0</v>
      </c>
      <c r="BB46" s="31"/>
      <c r="BC46" s="31"/>
      <c r="BD46" s="31"/>
      <c r="BE46" s="13">
        <f t="shared" si="51"/>
        <v>0</v>
      </c>
      <c r="BF46" s="10"/>
      <c r="BG46" s="6"/>
    </row>
    <row r="47" spans="1:61" ht="30" hidden="1" customHeight="1" x14ac:dyDescent="0.25">
      <c r="A47" s="531"/>
      <c r="B47" s="489"/>
      <c r="C47" s="571"/>
      <c r="D47" s="571"/>
      <c r="E47" s="503"/>
      <c r="F47" s="503"/>
      <c r="G47" s="500"/>
      <c r="H47" s="500"/>
      <c r="I47" s="26" t="s">
        <v>77</v>
      </c>
      <c r="J47" s="29"/>
      <c r="K47" s="29"/>
      <c r="L47" s="29"/>
      <c r="M47" s="138">
        <f t="shared" si="89"/>
        <v>1071</v>
      </c>
      <c r="N47" s="12"/>
      <c r="O47" s="12"/>
      <c r="P47" s="12"/>
      <c r="Q47" s="141">
        <f t="shared" si="41"/>
        <v>0</v>
      </c>
      <c r="R47" s="7"/>
      <c r="S47" s="15"/>
      <c r="T47" s="31"/>
      <c r="U47" s="13">
        <f t="shared" si="42"/>
        <v>0</v>
      </c>
      <c r="V47" s="31"/>
      <c r="W47" s="31"/>
      <c r="X47" s="31"/>
      <c r="Y47" s="13">
        <f t="shared" si="43"/>
        <v>0</v>
      </c>
      <c r="Z47" s="31"/>
      <c r="AA47" s="31"/>
      <c r="AB47" s="31"/>
      <c r="AC47" s="13">
        <f t="shared" si="44"/>
        <v>0</v>
      </c>
      <c r="AD47" s="31"/>
      <c r="AE47" s="31"/>
      <c r="AF47" s="31"/>
      <c r="AG47" s="13">
        <f t="shared" si="45"/>
        <v>0</v>
      </c>
      <c r="AH47" s="31"/>
      <c r="AI47" s="31"/>
      <c r="AJ47" s="31"/>
      <c r="AK47" s="13">
        <f t="shared" si="46"/>
        <v>0</v>
      </c>
      <c r="AL47" s="31"/>
      <c r="AM47" s="31"/>
      <c r="AN47" s="31"/>
      <c r="AO47" s="13">
        <f t="shared" si="47"/>
        <v>0</v>
      </c>
      <c r="AP47" s="31"/>
      <c r="AQ47" s="31"/>
      <c r="AR47" s="31"/>
      <c r="AS47" s="13">
        <f t="shared" si="48"/>
        <v>0</v>
      </c>
      <c r="AT47" s="31"/>
      <c r="AU47" s="31"/>
      <c r="AV47" s="31"/>
      <c r="AW47" s="13">
        <f t="shared" si="49"/>
        <v>0</v>
      </c>
      <c r="AX47" s="31"/>
      <c r="AY47" s="31"/>
      <c r="AZ47" s="31"/>
      <c r="BA47" s="13">
        <f t="shared" si="50"/>
        <v>0</v>
      </c>
      <c r="BB47" s="31"/>
      <c r="BC47" s="31"/>
      <c r="BD47" s="31"/>
      <c r="BE47" s="13">
        <f t="shared" si="51"/>
        <v>0</v>
      </c>
      <c r="BF47" s="10"/>
      <c r="BG47" s="6"/>
    </row>
    <row r="48" spans="1:61" ht="30" hidden="1" customHeight="1" x14ac:dyDescent="0.25">
      <c r="A48" s="531"/>
      <c r="B48" s="489"/>
      <c r="C48" s="571"/>
      <c r="D48" s="571"/>
      <c r="E48" s="503"/>
      <c r="F48" s="503"/>
      <c r="G48" s="500"/>
      <c r="H48" s="500"/>
      <c r="I48" s="26" t="s">
        <v>78</v>
      </c>
      <c r="J48" s="29"/>
      <c r="K48" s="29"/>
      <c r="L48" s="29"/>
      <c r="M48" s="138">
        <f t="shared" si="89"/>
        <v>2110</v>
      </c>
      <c r="N48" s="12"/>
      <c r="O48" s="12"/>
      <c r="P48" s="12"/>
      <c r="Q48" s="138">
        <f t="shared" si="41"/>
        <v>0</v>
      </c>
      <c r="R48" s="7"/>
      <c r="S48" s="15"/>
      <c r="T48" s="31"/>
      <c r="U48" s="13">
        <f t="shared" si="42"/>
        <v>0</v>
      </c>
      <c r="V48" s="31"/>
      <c r="W48" s="31"/>
      <c r="X48" s="31"/>
      <c r="Y48" s="13">
        <f t="shared" si="43"/>
        <v>0</v>
      </c>
      <c r="Z48" s="31"/>
      <c r="AA48" s="31"/>
      <c r="AB48" s="31"/>
      <c r="AC48" s="13">
        <f t="shared" si="44"/>
        <v>0</v>
      </c>
      <c r="AD48" s="31"/>
      <c r="AE48" s="31"/>
      <c r="AF48" s="31"/>
      <c r="AG48" s="13">
        <f t="shared" si="45"/>
        <v>0</v>
      </c>
      <c r="AH48" s="31"/>
      <c r="AI48" s="31"/>
      <c r="AJ48" s="31"/>
      <c r="AK48" s="13">
        <f t="shared" si="46"/>
        <v>0</v>
      </c>
      <c r="AL48" s="31"/>
      <c r="AM48" s="31"/>
      <c r="AN48" s="31"/>
      <c r="AO48" s="13">
        <f t="shared" si="47"/>
        <v>0</v>
      </c>
      <c r="AP48" s="31"/>
      <c r="AQ48" s="31"/>
      <c r="AR48" s="31"/>
      <c r="AS48" s="13">
        <f t="shared" si="48"/>
        <v>0</v>
      </c>
      <c r="AT48" s="31"/>
      <c r="AU48" s="31"/>
      <c r="AV48" s="31"/>
      <c r="AW48" s="13">
        <f t="shared" si="49"/>
        <v>0</v>
      </c>
      <c r="AX48" s="31"/>
      <c r="AY48" s="31"/>
      <c r="AZ48" s="31"/>
      <c r="BA48" s="13">
        <f t="shared" si="50"/>
        <v>0</v>
      </c>
      <c r="BB48" s="31"/>
      <c r="BC48" s="31"/>
      <c r="BD48" s="31"/>
      <c r="BE48" s="13">
        <f t="shared" si="51"/>
        <v>0</v>
      </c>
      <c r="BF48" s="10"/>
      <c r="BG48" s="6"/>
    </row>
    <row r="49" spans="1:59" ht="30" hidden="1" customHeight="1" x14ac:dyDescent="0.25">
      <c r="A49" s="531"/>
      <c r="B49" s="489"/>
      <c r="C49" s="571"/>
      <c r="D49" s="571"/>
      <c r="E49" s="503"/>
      <c r="F49" s="503"/>
      <c r="G49" s="500"/>
      <c r="H49" s="500"/>
      <c r="I49" s="27" t="s">
        <v>79</v>
      </c>
      <c r="J49" s="28">
        <f>SUM(J44:J48)</f>
        <v>0</v>
      </c>
      <c r="K49" s="28">
        <f t="shared" ref="K49:L49" si="90">SUM(K44:K48)</f>
        <v>0</v>
      </c>
      <c r="L49" s="28">
        <f t="shared" si="90"/>
        <v>0</v>
      </c>
      <c r="M49" s="138">
        <f>SUM(M44:M48)</f>
        <v>4198</v>
      </c>
      <c r="N49" s="28">
        <f>SUM(N44:N48)</f>
        <v>0</v>
      </c>
      <c r="O49" s="28">
        <f t="shared" ref="O49:P49" si="91">SUM(O44:O48)</f>
        <v>0</v>
      </c>
      <c r="P49" s="28">
        <f t="shared" si="91"/>
        <v>0</v>
      </c>
      <c r="Q49" s="138">
        <f>SUM(Q44:Q48)</f>
        <v>0</v>
      </c>
      <c r="R49" s="28">
        <f>SUM(R44:R48)</f>
        <v>0</v>
      </c>
      <c r="S49" s="28">
        <f t="shared" ref="S49:T49" si="92">SUM(S44:S48)</f>
        <v>0</v>
      </c>
      <c r="T49" s="28">
        <f t="shared" si="92"/>
        <v>0</v>
      </c>
      <c r="U49" s="13">
        <f>SUM(U44:U48)</f>
        <v>0</v>
      </c>
      <c r="V49" s="28">
        <f>SUM(V44:V48)</f>
        <v>0</v>
      </c>
      <c r="W49" s="28">
        <f t="shared" ref="W49:X49" si="93">SUM(W44:W48)</f>
        <v>0</v>
      </c>
      <c r="X49" s="28">
        <f t="shared" si="93"/>
        <v>0</v>
      </c>
      <c r="Y49" s="13">
        <f>SUM(Y44:Y48)</f>
        <v>0</v>
      </c>
      <c r="Z49" s="28">
        <f>SUM(Z44:Z48)</f>
        <v>0</v>
      </c>
      <c r="AA49" s="28">
        <f t="shared" ref="AA49:AB49" si="94">SUM(AA44:AA48)</f>
        <v>0</v>
      </c>
      <c r="AB49" s="28">
        <f t="shared" si="94"/>
        <v>0</v>
      </c>
      <c r="AC49" s="13">
        <f>SUM(AC44:AC48)</f>
        <v>0</v>
      </c>
      <c r="AD49" s="28">
        <f>SUM(AD44:AD48)</f>
        <v>0</v>
      </c>
      <c r="AE49" s="28">
        <f t="shared" ref="AE49:AF49" si="95">SUM(AE44:AE48)</f>
        <v>0</v>
      </c>
      <c r="AF49" s="28">
        <f t="shared" si="95"/>
        <v>0</v>
      </c>
      <c r="AG49" s="13">
        <f>SUM(AG44:AG48)</f>
        <v>0</v>
      </c>
      <c r="AH49" s="28">
        <f>SUM(AH44:AH48)</f>
        <v>0</v>
      </c>
      <c r="AI49" s="28">
        <f t="shared" ref="AI49:AJ49" si="96">SUM(AI44:AI48)</f>
        <v>0</v>
      </c>
      <c r="AJ49" s="28">
        <f t="shared" si="96"/>
        <v>0</v>
      </c>
      <c r="AK49" s="13">
        <f>SUM(AK44:AK48)</f>
        <v>0</v>
      </c>
      <c r="AL49" s="28">
        <f>SUM(AL44:AL48)</f>
        <v>0</v>
      </c>
      <c r="AM49" s="28">
        <f t="shared" ref="AM49:AN49" si="97">SUM(AM44:AM48)</f>
        <v>0</v>
      </c>
      <c r="AN49" s="28">
        <f t="shared" si="97"/>
        <v>0</v>
      </c>
      <c r="AO49" s="13">
        <f>SUM(AO44:AO48)</f>
        <v>0</v>
      </c>
      <c r="AP49" s="28">
        <f>SUM(AP44:AP48)</f>
        <v>0</v>
      </c>
      <c r="AQ49" s="28">
        <f t="shared" ref="AQ49:AR49" si="98">SUM(AQ44:AQ48)</f>
        <v>0</v>
      </c>
      <c r="AR49" s="28">
        <f t="shared" si="98"/>
        <v>0</v>
      </c>
      <c r="AS49" s="13">
        <f>SUM(AS44:AS48)</f>
        <v>0</v>
      </c>
      <c r="AT49" s="28">
        <f>SUM(AT44:AT48)</f>
        <v>0</v>
      </c>
      <c r="AU49" s="28">
        <f t="shared" ref="AU49:AV49" si="99">SUM(AU44:AU48)</f>
        <v>0</v>
      </c>
      <c r="AV49" s="28">
        <f t="shared" si="99"/>
        <v>0</v>
      </c>
      <c r="AW49" s="13">
        <f>SUM(AW44:AW48)</f>
        <v>0</v>
      </c>
      <c r="AX49" s="28">
        <f>SUM(AX44:AX48)</f>
        <v>0</v>
      </c>
      <c r="AY49" s="28">
        <f t="shared" ref="AY49:AZ49" si="100">SUM(AY44:AY48)</f>
        <v>0</v>
      </c>
      <c r="AZ49" s="28">
        <f t="shared" si="100"/>
        <v>0</v>
      </c>
      <c r="BA49" s="13">
        <f>SUM(BA44:BA48)</f>
        <v>0</v>
      </c>
      <c r="BB49" s="28">
        <f>SUM(BB44:BB48)</f>
        <v>0</v>
      </c>
      <c r="BC49" s="28">
        <f t="shared" ref="BC49:BD49" si="101">SUM(BC44:BC48)</f>
        <v>0</v>
      </c>
      <c r="BD49" s="28">
        <f t="shared" si="101"/>
        <v>0</v>
      </c>
      <c r="BE49" s="13">
        <f>SUM(BE44:BE48)</f>
        <v>0</v>
      </c>
      <c r="BF49" s="10"/>
      <c r="BG49" s="6"/>
    </row>
    <row r="50" spans="1:59" ht="30" hidden="1" customHeight="1" x14ac:dyDescent="0.25">
      <c r="A50" s="531"/>
      <c r="B50" s="489"/>
      <c r="C50" s="571"/>
      <c r="D50" s="571"/>
      <c r="E50" s="503"/>
      <c r="F50" s="503"/>
      <c r="G50" s="500"/>
      <c r="H50" s="500" t="s">
        <v>85</v>
      </c>
      <c r="I50" s="26" t="s">
        <v>80</v>
      </c>
      <c r="J50" s="29"/>
      <c r="K50" s="29"/>
      <c r="L50" s="29"/>
      <c r="M50" s="138">
        <f>SUM(M45:M49)</f>
        <v>8216</v>
      </c>
      <c r="N50" s="12"/>
      <c r="O50" s="12"/>
      <c r="P50" s="12"/>
      <c r="Q50" s="138">
        <f t="shared" si="41"/>
        <v>0</v>
      </c>
      <c r="R50" s="7"/>
      <c r="S50" s="15"/>
      <c r="T50" s="31"/>
      <c r="U50" s="13">
        <f t="shared" si="42"/>
        <v>0</v>
      </c>
      <c r="V50" s="31"/>
      <c r="W50" s="31"/>
      <c r="X50" s="31"/>
      <c r="Y50" s="13">
        <f t="shared" si="43"/>
        <v>0</v>
      </c>
      <c r="Z50" s="31"/>
      <c r="AA50" s="31"/>
      <c r="AB50" s="31"/>
      <c r="AC50" s="13">
        <f t="shared" si="44"/>
        <v>0</v>
      </c>
      <c r="AD50" s="31"/>
      <c r="AE50" s="31"/>
      <c r="AF50" s="31"/>
      <c r="AG50" s="13">
        <f t="shared" si="45"/>
        <v>0</v>
      </c>
      <c r="AH50" s="31"/>
      <c r="AI50" s="31"/>
      <c r="AJ50" s="31"/>
      <c r="AK50" s="13">
        <f t="shared" si="46"/>
        <v>0</v>
      </c>
      <c r="AL50" s="31"/>
      <c r="AM50" s="31"/>
      <c r="AN50" s="31"/>
      <c r="AO50" s="13">
        <f t="shared" si="47"/>
        <v>0</v>
      </c>
      <c r="AP50" s="31"/>
      <c r="AQ50" s="31"/>
      <c r="AR50" s="31"/>
      <c r="AS50" s="13">
        <f t="shared" si="48"/>
        <v>0</v>
      </c>
      <c r="AT50" s="31"/>
      <c r="AU50" s="31"/>
      <c r="AV50" s="31"/>
      <c r="AW50" s="13">
        <f t="shared" si="49"/>
        <v>0</v>
      </c>
      <c r="AX50" s="31"/>
      <c r="AY50" s="31"/>
      <c r="AZ50" s="31"/>
      <c r="BA50" s="13">
        <f t="shared" si="50"/>
        <v>0</v>
      </c>
      <c r="BB50" s="31"/>
      <c r="BC50" s="31"/>
      <c r="BD50" s="31"/>
      <c r="BE50" s="13">
        <f t="shared" si="51"/>
        <v>0</v>
      </c>
      <c r="BF50" s="10"/>
      <c r="BG50" s="6"/>
    </row>
    <row r="51" spans="1:59" ht="30" hidden="1" customHeight="1" x14ac:dyDescent="0.25">
      <c r="A51" s="531"/>
      <c r="B51" s="489"/>
      <c r="C51" s="571"/>
      <c r="D51" s="571"/>
      <c r="E51" s="503"/>
      <c r="F51" s="503"/>
      <c r="G51" s="500"/>
      <c r="H51" s="500"/>
      <c r="I51" s="26" t="s">
        <v>81</v>
      </c>
      <c r="J51" s="29"/>
      <c r="K51" s="29"/>
      <c r="L51" s="29"/>
      <c r="M51" s="138">
        <f t="shared" ref="M51:M53" si="102">SUM(M46:M50)</f>
        <v>16135</v>
      </c>
      <c r="N51" s="12"/>
      <c r="O51" s="12"/>
      <c r="P51" s="12"/>
      <c r="Q51" s="141">
        <f t="shared" si="41"/>
        <v>0</v>
      </c>
      <c r="R51" s="7"/>
      <c r="S51" s="15"/>
      <c r="T51" s="31"/>
      <c r="U51" s="13">
        <f t="shared" si="42"/>
        <v>0</v>
      </c>
      <c r="V51" s="31"/>
      <c r="W51" s="31"/>
      <c r="X51" s="31"/>
      <c r="Y51" s="13">
        <f t="shared" si="43"/>
        <v>0</v>
      </c>
      <c r="Z51" s="31"/>
      <c r="AA51" s="31"/>
      <c r="AB51" s="31"/>
      <c r="AC51" s="13">
        <f t="shared" si="44"/>
        <v>0</v>
      </c>
      <c r="AD51" s="31"/>
      <c r="AE51" s="31"/>
      <c r="AF51" s="31"/>
      <c r="AG51" s="13">
        <f t="shared" si="45"/>
        <v>0</v>
      </c>
      <c r="AH51" s="31"/>
      <c r="AI51" s="31"/>
      <c r="AJ51" s="31"/>
      <c r="AK51" s="13">
        <f t="shared" si="46"/>
        <v>0</v>
      </c>
      <c r="AL51" s="31"/>
      <c r="AM51" s="31"/>
      <c r="AN51" s="31"/>
      <c r="AO51" s="13">
        <f t="shared" si="47"/>
        <v>0</v>
      </c>
      <c r="AP51" s="31"/>
      <c r="AQ51" s="31"/>
      <c r="AR51" s="31"/>
      <c r="AS51" s="13">
        <f t="shared" si="48"/>
        <v>0</v>
      </c>
      <c r="AT51" s="31"/>
      <c r="AU51" s="31"/>
      <c r="AV51" s="31"/>
      <c r="AW51" s="13">
        <f t="shared" si="49"/>
        <v>0</v>
      </c>
      <c r="AX51" s="31"/>
      <c r="AY51" s="31"/>
      <c r="AZ51" s="31"/>
      <c r="BA51" s="13">
        <f t="shared" si="50"/>
        <v>0</v>
      </c>
      <c r="BB51" s="31"/>
      <c r="BC51" s="31"/>
      <c r="BD51" s="31"/>
      <c r="BE51" s="13">
        <f t="shared" si="51"/>
        <v>0</v>
      </c>
      <c r="BF51" s="10"/>
      <c r="BG51" s="6"/>
    </row>
    <row r="52" spans="1:59" ht="30" hidden="1" customHeight="1" x14ac:dyDescent="0.25">
      <c r="A52" s="531"/>
      <c r="B52" s="489"/>
      <c r="C52" s="571"/>
      <c r="D52" s="571"/>
      <c r="E52" s="503"/>
      <c r="F52" s="503"/>
      <c r="G52" s="500"/>
      <c r="H52" s="500" t="s">
        <v>86</v>
      </c>
      <c r="I52" s="26" t="s">
        <v>82</v>
      </c>
      <c r="J52" s="29"/>
      <c r="K52" s="29"/>
      <c r="L52" s="29"/>
      <c r="M52" s="138">
        <f t="shared" si="102"/>
        <v>31730</v>
      </c>
      <c r="N52" s="12"/>
      <c r="O52" s="12"/>
      <c r="P52" s="12"/>
      <c r="Q52" s="138">
        <f t="shared" si="41"/>
        <v>0</v>
      </c>
      <c r="R52" s="7"/>
      <c r="S52" s="15"/>
      <c r="T52" s="31"/>
      <c r="U52" s="13">
        <f t="shared" si="42"/>
        <v>0</v>
      </c>
      <c r="V52" s="31"/>
      <c r="W52" s="31"/>
      <c r="X52" s="31"/>
      <c r="Y52" s="13">
        <f t="shared" si="43"/>
        <v>0</v>
      </c>
      <c r="Z52" s="31"/>
      <c r="AA52" s="31"/>
      <c r="AB52" s="31"/>
      <c r="AC52" s="13">
        <f t="shared" si="44"/>
        <v>0</v>
      </c>
      <c r="AD52" s="31"/>
      <c r="AE52" s="31"/>
      <c r="AF52" s="31"/>
      <c r="AG52" s="13">
        <f t="shared" si="45"/>
        <v>0</v>
      </c>
      <c r="AH52" s="31"/>
      <c r="AI52" s="31"/>
      <c r="AJ52" s="31"/>
      <c r="AK52" s="13">
        <f t="shared" si="46"/>
        <v>0</v>
      </c>
      <c r="AL52" s="31"/>
      <c r="AM52" s="31"/>
      <c r="AN52" s="31"/>
      <c r="AO52" s="13">
        <f t="shared" si="47"/>
        <v>0</v>
      </c>
      <c r="AP52" s="31"/>
      <c r="AQ52" s="31"/>
      <c r="AR52" s="31"/>
      <c r="AS52" s="13">
        <f t="shared" si="48"/>
        <v>0</v>
      </c>
      <c r="AT52" s="31"/>
      <c r="AU52" s="31"/>
      <c r="AV52" s="31"/>
      <c r="AW52" s="13">
        <f t="shared" si="49"/>
        <v>0</v>
      </c>
      <c r="AX52" s="31"/>
      <c r="AY52" s="31"/>
      <c r="AZ52" s="31"/>
      <c r="BA52" s="13">
        <f t="shared" si="50"/>
        <v>0</v>
      </c>
      <c r="BB52" s="31"/>
      <c r="BC52" s="31"/>
      <c r="BD52" s="31"/>
      <c r="BE52" s="13">
        <f t="shared" si="51"/>
        <v>0</v>
      </c>
      <c r="BF52" s="10"/>
      <c r="BG52" s="6"/>
    </row>
    <row r="53" spans="1:59" ht="30" hidden="1" customHeight="1" x14ac:dyDescent="0.25">
      <c r="A53" s="531"/>
      <c r="B53" s="489"/>
      <c r="C53" s="571"/>
      <c r="D53" s="571"/>
      <c r="E53" s="503"/>
      <c r="F53" s="503"/>
      <c r="G53" s="500"/>
      <c r="H53" s="500"/>
      <c r="I53" s="26" t="s">
        <v>83</v>
      </c>
      <c r="J53" s="29"/>
      <c r="K53" s="29"/>
      <c r="L53" s="29"/>
      <c r="M53" s="138">
        <f t="shared" si="102"/>
        <v>62389</v>
      </c>
      <c r="N53" s="12"/>
      <c r="O53" s="12"/>
      <c r="P53" s="12"/>
      <c r="Q53" s="138">
        <f t="shared" si="41"/>
        <v>0</v>
      </c>
      <c r="R53" s="7"/>
      <c r="S53" s="15"/>
      <c r="T53" s="31"/>
      <c r="U53" s="13">
        <f t="shared" si="42"/>
        <v>0</v>
      </c>
      <c r="V53" s="31"/>
      <c r="W53" s="31"/>
      <c r="X53" s="31"/>
      <c r="Y53" s="13">
        <f t="shared" si="43"/>
        <v>0</v>
      </c>
      <c r="Z53" s="31"/>
      <c r="AA53" s="31"/>
      <c r="AB53" s="31"/>
      <c r="AC53" s="13">
        <f t="shared" si="44"/>
        <v>0</v>
      </c>
      <c r="AD53" s="31"/>
      <c r="AE53" s="31"/>
      <c r="AF53" s="31"/>
      <c r="AG53" s="13">
        <f t="shared" si="45"/>
        <v>0</v>
      </c>
      <c r="AH53" s="31"/>
      <c r="AI53" s="31"/>
      <c r="AJ53" s="31"/>
      <c r="AK53" s="13">
        <f t="shared" si="46"/>
        <v>0</v>
      </c>
      <c r="AL53" s="31"/>
      <c r="AM53" s="31"/>
      <c r="AN53" s="31"/>
      <c r="AO53" s="13">
        <f t="shared" si="47"/>
        <v>0</v>
      </c>
      <c r="AP53" s="31"/>
      <c r="AQ53" s="31"/>
      <c r="AR53" s="31"/>
      <c r="AS53" s="13">
        <f t="shared" si="48"/>
        <v>0</v>
      </c>
      <c r="AT53" s="31"/>
      <c r="AU53" s="31"/>
      <c r="AV53" s="31"/>
      <c r="AW53" s="13">
        <f t="shared" si="49"/>
        <v>0</v>
      </c>
      <c r="AX53" s="31"/>
      <c r="AY53" s="31"/>
      <c r="AZ53" s="31"/>
      <c r="BA53" s="13">
        <f t="shared" si="50"/>
        <v>0</v>
      </c>
      <c r="BB53" s="31"/>
      <c r="BC53" s="31"/>
      <c r="BD53" s="31"/>
      <c r="BE53" s="13">
        <f t="shared" si="51"/>
        <v>0</v>
      </c>
      <c r="BF53" s="10"/>
      <c r="BG53" s="6"/>
    </row>
    <row r="54" spans="1:59" x14ac:dyDescent="0.25">
      <c r="A54" s="32"/>
    </row>
    <row r="131" spans="13:61" x14ac:dyDescent="0.25">
      <c r="M131" s="356">
        <f>SUM(M20:M21)</f>
        <v>7</v>
      </c>
      <c r="Q131" s="356">
        <f>SUM(Q20:Q21)</f>
        <v>7</v>
      </c>
      <c r="U131" s="356">
        <f>SUM(U20:U21)</f>
        <v>14</v>
      </c>
      <c r="Y131" s="356">
        <f>SUM(Y20:Y21)</f>
        <v>9</v>
      </c>
      <c r="AC131" s="356">
        <f>SUM(AC20:AC21)</f>
        <v>14</v>
      </c>
      <c r="AG131" s="356">
        <f>SUM(AG20:AG21)</f>
        <v>13</v>
      </c>
      <c r="AK131" s="356">
        <f>SUM(AK20:AK21)</f>
        <v>39</v>
      </c>
      <c r="AO131" s="356">
        <f>SUM(AO20:AO21)</f>
        <v>38</v>
      </c>
      <c r="AS131" s="356">
        <f>SUM(AS20:AS21)</f>
        <v>55</v>
      </c>
      <c r="AW131" s="356">
        <f>SUM(AW20:AW21)</f>
        <v>33</v>
      </c>
      <c r="BA131" s="356">
        <f>SUM(BA20:BA21)</f>
        <v>18</v>
      </c>
      <c r="BE131" s="356">
        <f>SUM(BE20:BE21)</f>
        <v>55</v>
      </c>
      <c r="BI131" s="356">
        <f>SUM(BI20:BI21)</f>
        <v>302</v>
      </c>
    </row>
    <row r="132" spans="13:61" x14ac:dyDescent="0.25">
      <c r="M132" s="356">
        <f>SUM(M30:M31)</f>
        <v>4</v>
      </c>
      <c r="Q132" s="356">
        <f>SUM(Q30:Q31)</f>
        <v>11</v>
      </c>
      <c r="U132" s="356">
        <f>SUM(U30:U31)</f>
        <v>6</v>
      </c>
      <c r="Y132" s="356">
        <f>SUM(Y30:Y31)</f>
        <v>4</v>
      </c>
      <c r="AC132" s="356">
        <f>SUM(AC30:AC31)</f>
        <v>15</v>
      </c>
      <c r="AG132" s="356">
        <f>SUM(AG30:AG31)</f>
        <v>6</v>
      </c>
      <c r="AK132" s="356">
        <f>SUM(AK30:AK31)</f>
        <v>19</v>
      </c>
      <c r="AO132" s="356">
        <f>SUM(AO30:AO31)</f>
        <v>0</v>
      </c>
      <c r="AS132" s="356">
        <f>SUM(AS30:AS31)</f>
        <v>6</v>
      </c>
      <c r="AW132" s="356">
        <f>SUM(AW30:AW31)</f>
        <v>15</v>
      </c>
      <c r="BA132" s="356">
        <f>SUM(BA30:BA31)</f>
        <v>9</v>
      </c>
      <c r="BE132" s="356">
        <f>SUM(BE30:BE31)</f>
        <v>9</v>
      </c>
      <c r="BI132" s="356">
        <f>SUM(BI30:BI31)</f>
        <v>104</v>
      </c>
    </row>
    <row r="133" spans="13:61" x14ac:dyDescent="0.25">
      <c r="M133" s="356">
        <f>SUM(M40:M41)</f>
        <v>63</v>
      </c>
      <c r="Q133" s="356">
        <f>SUM(Q40:Q41)</f>
        <v>96</v>
      </c>
      <c r="U133" s="356">
        <f>SUM(U40:U41)</f>
        <v>110</v>
      </c>
      <c r="Y133" s="356">
        <f>SUM(Y40:Y41)</f>
        <v>107</v>
      </c>
      <c r="AC133" s="356">
        <f>SUM(AC40:AC41)</f>
        <v>143</v>
      </c>
      <c r="AG133" s="356">
        <f>SUM(AG40:AG41)</f>
        <v>124</v>
      </c>
      <c r="AK133" s="356">
        <f>SUM(AK40:AK41)</f>
        <v>127</v>
      </c>
      <c r="AO133" s="356">
        <f>SUM(AO40:AO41)</f>
        <v>127</v>
      </c>
      <c r="AS133" s="356">
        <f>SUM(AS40:AS41)</f>
        <v>103</v>
      </c>
      <c r="AW133" s="356">
        <f>SUM(AW40:AW41)</f>
        <v>143</v>
      </c>
      <c r="BA133" s="356">
        <f>SUM(BA40:BA41)</f>
        <v>115</v>
      </c>
      <c r="BE133" s="356">
        <f>SUM(BE40:BE41)</f>
        <v>163</v>
      </c>
      <c r="BI133" s="356">
        <f>SUM(BI40:BI41)</f>
        <v>1421</v>
      </c>
    </row>
  </sheetData>
  <sheetProtection formatCells="0" formatColumns="0" formatRows="0"/>
  <protectedRanges>
    <protectedRange sqref="T55 G14:G53 J14:L18 J20:L28 J30:L38 J40:L48 J50:L53 N14:P18 N20:P28 N30:P38 N40:P48 N50:P53 R14:T18 R20:T28 R30:T38 R40:T48 R50:T53 X14:X18" name="Rango1"/>
  </protectedRanges>
  <mergeCells count="78">
    <mergeCell ref="E44:E53"/>
    <mergeCell ref="F34:F43"/>
    <mergeCell ref="B8:C8"/>
    <mergeCell ref="E24:E33"/>
    <mergeCell ref="E34:E43"/>
    <mergeCell ref="E11:E13"/>
    <mergeCell ref="C44:C53"/>
    <mergeCell ref="B44:B53"/>
    <mergeCell ref="F24:F33"/>
    <mergeCell ref="A1:BE1"/>
    <mergeCell ref="A2:BE2"/>
    <mergeCell ref="A3:BE3"/>
    <mergeCell ref="A6:D6"/>
    <mergeCell ref="B7:C7"/>
    <mergeCell ref="U9:BE9"/>
    <mergeCell ref="A10:BE10"/>
    <mergeCell ref="A11:A13"/>
    <mergeCell ref="B11:B13"/>
    <mergeCell ref="C11:C13"/>
    <mergeCell ref="D11:D13"/>
    <mergeCell ref="AX11:BA11"/>
    <mergeCell ref="BB11:BE11"/>
    <mergeCell ref="N11:Q11"/>
    <mergeCell ref="R11:U11"/>
    <mergeCell ref="F11:F13"/>
    <mergeCell ref="G11:G13"/>
    <mergeCell ref="H11:H13"/>
    <mergeCell ref="I11:I13"/>
    <mergeCell ref="AX12:BA12"/>
    <mergeCell ref="BB12:BE12"/>
    <mergeCell ref="N12:Q12"/>
    <mergeCell ref="R12:U12"/>
    <mergeCell ref="V12:Y12"/>
    <mergeCell ref="Z12:AC12"/>
    <mergeCell ref="AD12:AG12"/>
    <mergeCell ref="AH12:AK12"/>
    <mergeCell ref="Z11:AC11"/>
    <mergeCell ref="AD11:AG11"/>
    <mergeCell ref="AH11:AK11"/>
    <mergeCell ref="AL11:AO11"/>
    <mergeCell ref="AP11:AS11"/>
    <mergeCell ref="AT11:AW11"/>
    <mergeCell ref="AL12:AO12"/>
    <mergeCell ref="AP12:AS12"/>
    <mergeCell ref="AT12:AW12"/>
    <mergeCell ref="A14:A23"/>
    <mergeCell ref="B14:B23"/>
    <mergeCell ref="C14:C23"/>
    <mergeCell ref="D14:D23"/>
    <mergeCell ref="F14:F23"/>
    <mergeCell ref="E14:E23"/>
    <mergeCell ref="G14:G23"/>
    <mergeCell ref="H14:H19"/>
    <mergeCell ref="H20:H21"/>
    <mergeCell ref="H22:H23"/>
    <mergeCell ref="J11:M11"/>
    <mergeCell ref="J12:M12"/>
    <mergeCell ref="G24:G33"/>
    <mergeCell ref="G34:G43"/>
    <mergeCell ref="H34:H39"/>
    <mergeCell ref="H40:H41"/>
    <mergeCell ref="H42:H43"/>
    <mergeCell ref="BF11:BI11"/>
    <mergeCell ref="BF12:BI12"/>
    <mergeCell ref="A24:A53"/>
    <mergeCell ref="D24:D43"/>
    <mergeCell ref="D44:D53"/>
    <mergeCell ref="C24:C43"/>
    <mergeCell ref="B24:B43"/>
    <mergeCell ref="V11:Y11"/>
    <mergeCell ref="H24:H29"/>
    <mergeCell ref="H30:H31"/>
    <mergeCell ref="H32:H33"/>
    <mergeCell ref="F44:F53"/>
    <mergeCell ref="G44:G53"/>
    <mergeCell ref="H44:H49"/>
    <mergeCell ref="H50:H51"/>
    <mergeCell ref="H52:H53"/>
  </mergeCells>
  <conditionalFormatting sqref="M19">
    <cfRule type="cellIs" dxfId="86" priority="39" operator="notEqual">
      <formula>$M$131</formula>
    </cfRule>
  </conditionalFormatting>
  <conditionalFormatting sqref="M29">
    <cfRule type="cellIs" dxfId="85" priority="38" operator="notEqual">
      <formula>$M$132</formula>
    </cfRule>
  </conditionalFormatting>
  <conditionalFormatting sqref="M39">
    <cfRule type="cellIs" dxfId="84" priority="37" operator="notEqual">
      <formula>$M$133</formula>
    </cfRule>
  </conditionalFormatting>
  <conditionalFormatting sqref="Q19">
    <cfRule type="cellIs" dxfId="83" priority="36" operator="notEqual">
      <formula>$Q$131</formula>
    </cfRule>
  </conditionalFormatting>
  <conditionalFormatting sqref="Q29">
    <cfRule type="cellIs" dxfId="82" priority="35" operator="notEqual">
      <formula>$Q$132</formula>
    </cfRule>
  </conditionalFormatting>
  <conditionalFormatting sqref="Q39">
    <cfRule type="cellIs" dxfId="81" priority="34" operator="notEqual">
      <formula>$Q$133</formula>
    </cfRule>
  </conditionalFormatting>
  <conditionalFormatting sqref="U19">
    <cfRule type="cellIs" dxfId="80" priority="33" operator="notEqual">
      <formula>$U$131</formula>
    </cfRule>
  </conditionalFormatting>
  <conditionalFormatting sqref="U29">
    <cfRule type="cellIs" dxfId="79" priority="32" operator="notEqual">
      <formula>$U$132</formula>
    </cfRule>
  </conditionalFormatting>
  <conditionalFormatting sqref="U39">
    <cfRule type="cellIs" dxfId="78" priority="31" operator="notEqual">
      <formula>$U$133</formula>
    </cfRule>
  </conditionalFormatting>
  <conditionalFormatting sqref="Y19">
    <cfRule type="cellIs" dxfId="77" priority="30" operator="notEqual">
      <formula>$Y$131</formula>
    </cfRule>
  </conditionalFormatting>
  <conditionalFormatting sqref="Y29">
    <cfRule type="cellIs" dxfId="76" priority="29" operator="notEqual">
      <formula>$Y$132</formula>
    </cfRule>
  </conditionalFormatting>
  <conditionalFormatting sqref="Y39">
    <cfRule type="cellIs" dxfId="75" priority="28" operator="notEqual">
      <formula>$Y$133</formula>
    </cfRule>
  </conditionalFormatting>
  <conditionalFormatting sqref="AC19">
    <cfRule type="cellIs" dxfId="74" priority="27" operator="notEqual">
      <formula>$AC$131</formula>
    </cfRule>
  </conditionalFormatting>
  <conditionalFormatting sqref="AC29">
    <cfRule type="cellIs" dxfId="73" priority="26" operator="notEqual">
      <formula>$AC$132</formula>
    </cfRule>
  </conditionalFormatting>
  <conditionalFormatting sqref="AC39">
    <cfRule type="cellIs" dxfId="72" priority="25" operator="notEqual">
      <formula>$AC$133</formula>
    </cfRule>
  </conditionalFormatting>
  <conditionalFormatting sqref="AG19">
    <cfRule type="cellIs" dxfId="71" priority="24" operator="notEqual">
      <formula>$AG$131</formula>
    </cfRule>
  </conditionalFormatting>
  <conditionalFormatting sqref="AG29">
    <cfRule type="cellIs" dxfId="70" priority="23" operator="notEqual">
      <formula>$AG$132</formula>
    </cfRule>
  </conditionalFormatting>
  <conditionalFormatting sqref="AG39">
    <cfRule type="cellIs" dxfId="69" priority="22" operator="notEqual">
      <formula>$AG$133</formula>
    </cfRule>
  </conditionalFormatting>
  <conditionalFormatting sqref="AK19">
    <cfRule type="cellIs" dxfId="68" priority="21" operator="notEqual">
      <formula>$AK$131</formula>
    </cfRule>
  </conditionalFormatting>
  <conditionalFormatting sqref="AK29">
    <cfRule type="cellIs" dxfId="67" priority="20" operator="notEqual">
      <formula>$AK$132</formula>
    </cfRule>
  </conditionalFormatting>
  <conditionalFormatting sqref="AK39">
    <cfRule type="cellIs" dxfId="66" priority="19" operator="notEqual">
      <formula>$AK$133</formula>
    </cfRule>
  </conditionalFormatting>
  <conditionalFormatting sqref="AO19">
    <cfRule type="cellIs" dxfId="65" priority="18" operator="notEqual">
      <formula>$AO$131</formula>
    </cfRule>
  </conditionalFormatting>
  <conditionalFormatting sqref="AO29">
    <cfRule type="cellIs" dxfId="64" priority="17" operator="notEqual">
      <formula>$AO$132</formula>
    </cfRule>
  </conditionalFormatting>
  <conditionalFormatting sqref="AO39">
    <cfRule type="cellIs" dxfId="63" priority="16" operator="notEqual">
      <formula>$AO$133</formula>
    </cfRule>
  </conditionalFormatting>
  <conditionalFormatting sqref="AS19">
    <cfRule type="cellIs" dxfId="62" priority="15" operator="notEqual">
      <formula>$AS$131</formula>
    </cfRule>
  </conditionalFormatting>
  <conditionalFormatting sqref="AS29">
    <cfRule type="cellIs" dxfId="61" priority="14" operator="notEqual">
      <formula>$AS$132</formula>
    </cfRule>
  </conditionalFormatting>
  <conditionalFormatting sqref="AS39">
    <cfRule type="cellIs" dxfId="60" priority="13" operator="notEqual">
      <formula>$AS$133</formula>
    </cfRule>
  </conditionalFormatting>
  <conditionalFormatting sqref="AW19">
    <cfRule type="cellIs" dxfId="59" priority="12" operator="notEqual">
      <formula>$AW$131</formula>
    </cfRule>
  </conditionalFormatting>
  <conditionalFormatting sqref="AW29">
    <cfRule type="cellIs" dxfId="58" priority="11" operator="notEqual">
      <formula>$AW$132</formula>
    </cfRule>
  </conditionalFormatting>
  <conditionalFormatting sqref="AW39">
    <cfRule type="cellIs" dxfId="57" priority="10" operator="notEqual">
      <formula>$AW$133</formula>
    </cfRule>
  </conditionalFormatting>
  <conditionalFormatting sqref="BA19">
    <cfRule type="cellIs" dxfId="56" priority="9" operator="notEqual">
      <formula>$BA$131</formula>
    </cfRule>
  </conditionalFormatting>
  <conditionalFormatting sqref="BA29">
    <cfRule type="cellIs" dxfId="55" priority="8" operator="notEqual">
      <formula>$BA$132</formula>
    </cfRule>
  </conditionalFormatting>
  <conditionalFormatting sqref="BA39">
    <cfRule type="cellIs" dxfId="54" priority="7" operator="notEqual">
      <formula>$BA$133</formula>
    </cfRule>
  </conditionalFormatting>
  <conditionalFormatting sqref="BE19">
    <cfRule type="cellIs" dxfId="53" priority="6" operator="notEqual">
      <formula>$BE$131</formula>
    </cfRule>
  </conditionalFormatting>
  <conditionalFormatting sqref="BE29">
    <cfRule type="cellIs" dxfId="52" priority="5" operator="notEqual">
      <formula>$BE$132</formula>
    </cfRule>
  </conditionalFormatting>
  <conditionalFormatting sqref="BE39">
    <cfRule type="cellIs" dxfId="51" priority="4" operator="notEqual">
      <formula>$BE$133</formula>
    </cfRule>
  </conditionalFormatting>
  <conditionalFormatting sqref="BI19">
    <cfRule type="cellIs" dxfId="50" priority="3" operator="notEqual">
      <formula>$BI$131</formula>
    </cfRule>
  </conditionalFormatting>
  <conditionalFormatting sqref="BI29">
    <cfRule type="cellIs" dxfId="49" priority="2" operator="notEqual">
      <formula>$BI$132</formula>
    </cfRule>
  </conditionalFormatting>
  <conditionalFormatting sqref="BI39">
    <cfRule type="cellIs" dxfId="48" priority="1" operator="notEqual">
      <formula>$BI$133</formula>
    </cfRule>
  </conditionalFormatting>
  <pageMargins left="0.7" right="0.7" top="0.75" bottom="0.75" header="0.3" footer="0.3"/>
  <pageSetup orientation="portrait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ED4A9"/>
  </sheetPr>
  <dimension ref="A1:M237"/>
  <sheetViews>
    <sheetView topLeftCell="A148" workbookViewId="0">
      <selection activeCell="H250" sqref="H250"/>
    </sheetView>
  </sheetViews>
  <sheetFormatPr baseColWidth="10" defaultRowHeight="15" x14ac:dyDescent="0.25"/>
  <sheetData>
    <row r="1" spans="1:13" x14ac:dyDescent="0.25">
      <c r="A1" s="483" t="s">
        <v>94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</row>
    <row r="2" spans="1:13" x14ac:dyDescent="0.25">
      <c r="A2" s="483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</row>
    <row r="41" spans="11:11" x14ac:dyDescent="0.25">
      <c r="K41" s="356">
        <f>('TRABAJO SOCIAL'!BI19-'TRABAJO SOCIAL'!BI22)</f>
        <v>297</v>
      </c>
    </row>
    <row r="42" spans="11:11" x14ac:dyDescent="0.25">
      <c r="K42" s="1">
        <f>SUM('TRABAJO SOCIAL'!BF22:BH22)</f>
        <v>5</v>
      </c>
    </row>
    <row r="57" spans="3:3" x14ac:dyDescent="0.25">
      <c r="C57" s="356">
        <f>('TRABAJO SOCIAL'!BI19-'TRABAJO SOCIAL'!BI23)</f>
        <v>302</v>
      </c>
    </row>
    <row r="58" spans="3:3" x14ac:dyDescent="0.25">
      <c r="C58" s="1">
        <f>SUM('TRABAJO SOCIAL'!BF23:BH23)</f>
        <v>0</v>
      </c>
    </row>
    <row r="90" spans="1:13" x14ac:dyDescent="0.25">
      <c r="A90" s="483" t="s">
        <v>95</v>
      </c>
      <c r="B90" s="483"/>
      <c r="C90" s="483"/>
      <c r="D90" s="483"/>
      <c r="E90" s="483"/>
      <c r="F90" s="483"/>
      <c r="G90" s="483"/>
      <c r="H90" s="483"/>
      <c r="I90" s="483"/>
      <c r="J90" s="483"/>
      <c r="K90" s="483"/>
      <c r="L90" s="483"/>
      <c r="M90" s="483"/>
    </row>
    <row r="91" spans="1:13" x14ac:dyDescent="0.25">
      <c r="A91" s="483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</row>
    <row r="130" spans="10:10" x14ac:dyDescent="0.25">
      <c r="J130" s="356">
        <f>('TRABAJO SOCIAL'!BI29-'TRABAJO SOCIAL'!BI32)</f>
        <v>63</v>
      </c>
    </row>
    <row r="131" spans="10:10" x14ac:dyDescent="0.25">
      <c r="J131" s="1">
        <f>SUM('TRABAJO SOCIAL'!BF32:BH32)</f>
        <v>41</v>
      </c>
    </row>
    <row r="146" spans="3:3" x14ac:dyDescent="0.25">
      <c r="C146" s="356">
        <f>('TRABAJO SOCIAL'!BI29-'TRABAJO SOCIAL'!BI33)</f>
        <v>66</v>
      </c>
    </row>
    <row r="147" spans="3:3" x14ac:dyDescent="0.25">
      <c r="C147" s="1">
        <f>SUM('TRABAJO SOCIAL'!BF33:BH33)</f>
        <v>38</v>
      </c>
    </row>
    <row r="179" spans="1:13" x14ac:dyDescent="0.25">
      <c r="A179" s="483" t="s">
        <v>96</v>
      </c>
      <c r="B179" s="483"/>
      <c r="C179" s="483"/>
      <c r="D179" s="483"/>
      <c r="E179" s="483"/>
      <c r="F179" s="483"/>
      <c r="G179" s="483"/>
      <c r="H179" s="483"/>
      <c r="I179" s="483"/>
      <c r="J179" s="483"/>
      <c r="K179" s="483"/>
      <c r="L179" s="483"/>
      <c r="M179" s="483"/>
    </row>
    <row r="180" spans="1:13" x14ac:dyDescent="0.25">
      <c r="A180" s="483"/>
      <c r="B180" s="483"/>
      <c r="C180" s="483"/>
      <c r="D180" s="483"/>
      <c r="E180" s="483"/>
      <c r="F180" s="483"/>
      <c r="G180" s="483"/>
      <c r="H180" s="483"/>
      <c r="I180" s="483"/>
      <c r="J180" s="483"/>
      <c r="K180" s="483"/>
      <c r="L180" s="483"/>
      <c r="M180" s="483"/>
    </row>
    <row r="235" spans="3:11" x14ac:dyDescent="0.25">
      <c r="C235" s="356">
        <f>('TRABAJO SOCIAL'!BI39-'TRABAJO SOCIAL'!BI42)</f>
        <v>497</v>
      </c>
    </row>
    <row r="236" spans="3:11" x14ac:dyDescent="0.25">
      <c r="C236" s="356">
        <f>SUM('TRABAJO SOCIAL'!BF42:BH42)</f>
        <v>924</v>
      </c>
      <c r="K236" s="356">
        <f>('TRABAJO SOCIAL'!BI39-'TRABAJO SOCIAL'!BI43)</f>
        <v>767</v>
      </c>
    </row>
    <row r="237" spans="3:11" x14ac:dyDescent="0.25">
      <c r="K237" s="356">
        <f>SUM('TRABAJO SOCIAL'!BF43:BH43)</f>
        <v>654</v>
      </c>
    </row>
  </sheetData>
  <mergeCells count="3">
    <mergeCell ref="A1:M2"/>
    <mergeCell ref="A90:M91"/>
    <mergeCell ref="A179:M180"/>
  </mergeCells>
  <pageMargins left="0.7" right="0.7" top="0.75" bottom="0.75" header="0.3" footer="0.3"/>
  <pageSetup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J138"/>
  <sheetViews>
    <sheetView tabSelected="1" topLeftCell="F10" zoomScale="60" zoomScaleNormal="60" workbookViewId="0">
      <pane xSplit="4" ySplit="4" topLeftCell="AQ14" activePane="bottomRight" state="frozen"/>
      <selection activeCell="F10" sqref="F10"/>
      <selection pane="topRight" activeCell="J10" sqref="J10"/>
      <selection pane="bottomLeft" activeCell="F14" sqref="F14"/>
      <selection pane="bottomRight" activeCell="BE30" sqref="BE30"/>
    </sheetView>
  </sheetViews>
  <sheetFormatPr baseColWidth="10" defaultRowHeight="15" x14ac:dyDescent="0.25"/>
  <cols>
    <col min="1" max="1" width="41.140625" style="1" customWidth="1"/>
    <col min="2" max="2" width="17.140625" style="1" customWidth="1"/>
    <col min="3" max="3" width="36.28515625" style="1" customWidth="1"/>
    <col min="4" max="4" width="76.5703125" style="1" customWidth="1"/>
    <col min="5" max="5" width="23.140625" style="1" customWidth="1"/>
    <col min="6" max="6" width="21.5703125" style="1" bestFit="1" customWidth="1"/>
    <col min="7" max="8" width="21.5703125" style="1" customWidth="1"/>
    <col min="9" max="9" width="26.140625" style="1" customWidth="1"/>
    <col min="10" max="10" width="14.42578125" style="1" customWidth="1"/>
    <col min="11" max="11" width="14.85546875" style="1" customWidth="1"/>
    <col min="12" max="12" width="16.140625" style="1" customWidth="1"/>
    <col min="13" max="13" width="14.7109375" style="1" customWidth="1"/>
    <col min="14" max="14" width="16" style="1" customWidth="1"/>
    <col min="15" max="15" width="15.42578125" style="1" customWidth="1"/>
    <col min="16" max="16" width="14.5703125" style="1" customWidth="1"/>
    <col min="17" max="17" width="15.42578125" style="1" customWidth="1"/>
    <col min="18" max="19" width="13.7109375" style="1" customWidth="1"/>
    <col min="20" max="57" width="13.42578125" style="1" customWidth="1"/>
    <col min="58" max="61" width="13.28515625" style="1" customWidth="1"/>
    <col min="62" max="65" width="20.85546875" style="1" customWidth="1"/>
    <col min="66" max="293" width="11.42578125" style="1"/>
    <col min="294" max="294" width="41.140625" style="1" customWidth="1"/>
    <col min="295" max="295" width="17.140625" style="1" customWidth="1"/>
    <col min="296" max="296" width="36.28515625" style="1" customWidth="1"/>
    <col min="297" max="297" width="76.5703125" style="1" customWidth="1"/>
    <col min="298" max="298" width="23.140625" style="1" customWidth="1"/>
    <col min="299" max="299" width="20.42578125" style="1" customWidth="1"/>
    <col min="300" max="300" width="21.5703125" style="1" bestFit="1" customWidth="1"/>
    <col min="301" max="303" width="18" style="1" customWidth="1"/>
    <col min="304" max="304" width="16.5703125" style="1" customWidth="1"/>
    <col min="305" max="305" width="16.140625" style="1" customWidth="1"/>
    <col min="306" max="306" width="17.42578125" style="1" bestFit="1" customWidth="1"/>
    <col min="307" max="307" width="15.42578125" style="1" bestFit="1" customWidth="1"/>
    <col min="308" max="308" width="14.5703125" style="1" bestFit="1" customWidth="1"/>
    <col min="309" max="309" width="15.42578125" style="1" bestFit="1" customWidth="1"/>
    <col min="310" max="310" width="15.85546875" style="1" customWidth="1"/>
    <col min="311" max="311" width="13.7109375" style="1" customWidth="1"/>
    <col min="312" max="312" width="13.42578125" style="1" customWidth="1"/>
    <col min="313" max="313" width="22.7109375" style="1" customWidth="1"/>
    <col min="314" max="321" width="20.85546875" style="1" customWidth="1"/>
    <col min="322" max="549" width="11.42578125" style="1"/>
    <col min="550" max="550" width="41.140625" style="1" customWidth="1"/>
    <col min="551" max="551" width="17.140625" style="1" customWidth="1"/>
    <col min="552" max="552" width="36.28515625" style="1" customWidth="1"/>
    <col min="553" max="553" width="76.5703125" style="1" customWidth="1"/>
    <col min="554" max="554" width="23.140625" style="1" customWidth="1"/>
    <col min="555" max="555" width="20.42578125" style="1" customWidth="1"/>
    <col min="556" max="556" width="21.5703125" style="1" bestFit="1" customWidth="1"/>
    <col min="557" max="559" width="18" style="1" customWidth="1"/>
    <col min="560" max="560" width="16.5703125" style="1" customWidth="1"/>
    <col min="561" max="561" width="16.140625" style="1" customWidth="1"/>
    <col min="562" max="562" width="17.42578125" style="1" bestFit="1" customWidth="1"/>
    <col min="563" max="563" width="15.42578125" style="1" bestFit="1" customWidth="1"/>
    <col min="564" max="564" width="14.5703125" style="1" bestFit="1" customWidth="1"/>
    <col min="565" max="565" width="15.42578125" style="1" bestFit="1" customWidth="1"/>
    <col min="566" max="566" width="15.85546875" style="1" customWidth="1"/>
    <col min="567" max="567" width="13.7109375" style="1" customWidth="1"/>
    <col min="568" max="568" width="13.42578125" style="1" customWidth="1"/>
    <col min="569" max="569" width="22.7109375" style="1" customWidth="1"/>
    <col min="570" max="577" width="20.85546875" style="1" customWidth="1"/>
    <col min="578" max="805" width="11.42578125" style="1"/>
    <col min="806" max="806" width="41.140625" style="1" customWidth="1"/>
    <col min="807" max="807" width="17.140625" style="1" customWidth="1"/>
    <col min="808" max="808" width="36.28515625" style="1" customWidth="1"/>
    <col min="809" max="809" width="76.5703125" style="1" customWidth="1"/>
    <col min="810" max="810" width="23.140625" style="1" customWidth="1"/>
    <col min="811" max="811" width="20.42578125" style="1" customWidth="1"/>
    <col min="812" max="812" width="21.5703125" style="1" bestFit="1" customWidth="1"/>
    <col min="813" max="815" width="18" style="1" customWidth="1"/>
    <col min="816" max="816" width="16.5703125" style="1" customWidth="1"/>
    <col min="817" max="817" width="16.140625" style="1" customWidth="1"/>
    <col min="818" max="818" width="17.42578125" style="1" bestFit="1" customWidth="1"/>
    <col min="819" max="819" width="15.42578125" style="1" bestFit="1" customWidth="1"/>
    <col min="820" max="820" width="14.5703125" style="1" bestFit="1" customWidth="1"/>
    <col min="821" max="821" width="15.42578125" style="1" bestFit="1" customWidth="1"/>
    <col min="822" max="822" width="15.85546875" style="1" customWidth="1"/>
    <col min="823" max="823" width="13.7109375" style="1" customWidth="1"/>
    <col min="824" max="824" width="13.42578125" style="1" customWidth="1"/>
    <col min="825" max="825" width="22.7109375" style="1" customWidth="1"/>
    <col min="826" max="833" width="20.85546875" style="1" customWidth="1"/>
    <col min="834" max="1061" width="11.42578125" style="1"/>
    <col min="1062" max="1062" width="41.140625" style="1" customWidth="1"/>
    <col min="1063" max="1063" width="17.140625" style="1" customWidth="1"/>
    <col min="1064" max="1064" width="36.28515625" style="1" customWidth="1"/>
    <col min="1065" max="1065" width="76.5703125" style="1" customWidth="1"/>
    <col min="1066" max="1066" width="23.140625" style="1" customWidth="1"/>
    <col min="1067" max="1067" width="20.42578125" style="1" customWidth="1"/>
    <col min="1068" max="1068" width="21.5703125" style="1" bestFit="1" customWidth="1"/>
    <col min="1069" max="1071" width="18" style="1" customWidth="1"/>
    <col min="1072" max="1072" width="16.5703125" style="1" customWidth="1"/>
    <col min="1073" max="1073" width="16.140625" style="1" customWidth="1"/>
    <col min="1074" max="1074" width="17.42578125" style="1" bestFit="1" customWidth="1"/>
    <col min="1075" max="1075" width="15.42578125" style="1" bestFit="1" customWidth="1"/>
    <col min="1076" max="1076" width="14.5703125" style="1" bestFit="1" customWidth="1"/>
    <col min="1077" max="1077" width="15.42578125" style="1" bestFit="1" customWidth="1"/>
    <col min="1078" max="1078" width="15.85546875" style="1" customWidth="1"/>
    <col min="1079" max="1079" width="13.7109375" style="1" customWidth="1"/>
    <col min="1080" max="1080" width="13.42578125" style="1" customWidth="1"/>
    <col min="1081" max="1081" width="22.7109375" style="1" customWidth="1"/>
    <col min="1082" max="1089" width="20.85546875" style="1" customWidth="1"/>
    <col min="1090" max="1317" width="11.42578125" style="1"/>
    <col min="1318" max="1318" width="41.140625" style="1" customWidth="1"/>
    <col min="1319" max="1319" width="17.140625" style="1" customWidth="1"/>
    <col min="1320" max="1320" width="36.28515625" style="1" customWidth="1"/>
    <col min="1321" max="1321" width="76.5703125" style="1" customWidth="1"/>
    <col min="1322" max="1322" width="23.140625" style="1" customWidth="1"/>
    <col min="1323" max="1323" width="20.42578125" style="1" customWidth="1"/>
    <col min="1324" max="1324" width="21.5703125" style="1" bestFit="1" customWidth="1"/>
    <col min="1325" max="1327" width="18" style="1" customWidth="1"/>
    <col min="1328" max="1328" width="16.5703125" style="1" customWidth="1"/>
    <col min="1329" max="1329" width="16.140625" style="1" customWidth="1"/>
    <col min="1330" max="1330" width="17.42578125" style="1" bestFit="1" customWidth="1"/>
    <col min="1331" max="1331" width="15.42578125" style="1" bestFit="1" customWidth="1"/>
    <col min="1332" max="1332" width="14.5703125" style="1" bestFit="1" customWidth="1"/>
    <col min="1333" max="1333" width="15.42578125" style="1" bestFit="1" customWidth="1"/>
    <col min="1334" max="1334" width="15.85546875" style="1" customWidth="1"/>
    <col min="1335" max="1335" width="13.7109375" style="1" customWidth="1"/>
    <col min="1336" max="1336" width="13.42578125" style="1" customWidth="1"/>
    <col min="1337" max="1337" width="22.7109375" style="1" customWidth="1"/>
    <col min="1338" max="1345" width="20.85546875" style="1" customWidth="1"/>
    <col min="1346" max="1573" width="11.42578125" style="1"/>
    <col min="1574" max="1574" width="41.140625" style="1" customWidth="1"/>
    <col min="1575" max="1575" width="17.140625" style="1" customWidth="1"/>
    <col min="1576" max="1576" width="36.28515625" style="1" customWidth="1"/>
    <col min="1577" max="1577" width="76.5703125" style="1" customWidth="1"/>
    <col min="1578" max="1578" width="23.140625" style="1" customWidth="1"/>
    <col min="1579" max="1579" width="20.42578125" style="1" customWidth="1"/>
    <col min="1580" max="1580" width="21.5703125" style="1" bestFit="1" customWidth="1"/>
    <col min="1581" max="1583" width="18" style="1" customWidth="1"/>
    <col min="1584" max="1584" width="16.5703125" style="1" customWidth="1"/>
    <col min="1585" max="1585" width="16.140625" style="1" customWidth="1"/>
    <col min="1586" max="1586" width="17.42578125" style="1" bestFit="1" customWidth="1"/>
    <col min="1587" max="1587" width="15.42578125" style="1" bestFit="1" customWidth="1"/>
    <col min="1588" max="1588" width="14.5703125" style="1" bestFit="1" customWidth="1"/>
    <col min="1589" max="1589" width="15.42578125" style="1" bestFit="1" customWidth="1"/>
    <col min="1590" max="1590" width="15.85546875" style="1" customWidth="1"/>
    <col min="1591" max="1591" width="13.7109375" style="1" customWidth="1"/>
    <col min="1592" max="1592" width="13.42578125" style="1" customWidth="1"/>
    <col min="1593" max="1593" width="22.7109375" style="1" customWidth="1"/>
    <col min="1594" max="1601" width="20.85546875" style="1" customWidth="1"/>
    <col min="1602" max="1829" width="11.42578125" style="1"/>
    <col min="1830" max="1830" width="41.140625" style="1" customWidth="1"/>
    <col min="1831" max="1831" width="17.140625" style="1" customWidth="1"/>
    <col min="1832" max="1832" width="36.28515625" style="1" customWidth="1"/>
    <col min="1833" max="1833" width="76.5703125" style="1" customWidth="1"/>
    <col min="1834" max="1834" width="23.140625" style="1" customWidth="1"/>
    <col min="1835" max="1835" width="20.42578125" style="1" customWidth="1"/>
    <col min="1836" max="1836" width="21.5703125" style="1" bestFit="1" customWidth="1"/>
    <col min="1837" max="1839" width="18" style="1" customWidth="1"/>
    <col min="1840" max="1840" width="16.5703125" style="1" customWidth="1"/>
    <col min="1841" max="1841" width="16.140625" style="1" customWidth="1"/>
    <col min="1842" max="1842" width="17.42578125" style="1" bestFit="1" customWidth="1"/>
    <col min="1843" max="1843" width="15.42578125" style="1" bestFit="1" customWidth="1"/>
    <col min="1844" max="1844" width="14.5703125" style="1" bestFit="1" customWidth="1"/>
    <col min="1845" max="1845" width="15.42578125" style="1" bestFit="1" customWidth="1"/>
    <col min="1846" max="1846" width="15.85546875" style="1" customWidth="1"/>
    <col min="1847" max="1847" width="13.7109375" style="1" customWidth="1"/>
    <col min="1848" max="1848" width="13.42578125" style="1" customWidth="1"/>
    <col min="1849" max="1849" width="22.7109375" style="1" customWidth="1"/>
    <col min="1850" max="1857" width="20.85546875" style="1" customWidth="1"/>
    <col min="1858" max="2085" width="11.42578125" style="1"/>
    <col min="2086" max="2086" width="41.140625" style="1" customWidth="1"/>
    <col min="2087" max="2087" width="17.140625" style="1" customWidth="1"/>
    <col min="2088" max="2088" width="36.28515625" style="1" customWidth="1"/>
    <col min="2089" max="2089" width="76.5703125" style="1" customWidth="1"/>
    <col min="2090" max="2090" width="23.140625" style="1" customWidth="1"/>
    <col min="2091" max="2091" width="20.42578125" style="1" customWidth="1"/>
    <col min="2092" max="2092" width="21.5703125" style="1" bestFit="1" customWidth="1"/>
    <col min="2093" max="2095" width="18" style="1" customWidth="1"/>
    <col min="2096" max="2096" width="16.5703125" style="1" customWidth="1"/>
    <col min="2097" max="2097" width="16.140625" style="1" customWidth="1"/>
    <col min="2098" max="2098" width="17.42578125" style="1" bestFit="1" customWidth="1"/>
    <col min="2099" max="2099" width="15.42578125" style="1" bestFit="1" customWidth="1"/>
    <col min="2100" max="2100" width="14.5703125" style="1" bestFit="1" customWidth="1"/>
    <col min="2101" max="2101" width="15.42578125" style="1" bestFit="1" customWidth="1"/>
    <col min="2102" max="2102" width="15.85546875" style="1" customWidth="1"/>
    <col min="2103" max="2103" width="13.7109375" style="1" customWidth="1"/>
    <col min="2104" max="2104" width="13.42578125" style="1" customWidth="1"/>
    <col min="2105" max="2105" width="22.7109375" style="1" customWidth="1"/>
    <col min="2106" max="2113" width="20.85546875" style="1" customWidth="1"/>
    <col min="2114" max="2341" width="11.42578125" style="1"/>
    <col min="2342" max="2342" width="41.140625" style="1" customWidth="1"/>
    <col min="2343" max="2343" width="17.140625" style="1" customWidth="1"/>
    <col min="2344" max="2344" width="36.28515625" style="1" customWidth="1"/>
    <col min="2345" max="2345" width="76.5703125" style="1" customWidth="1"/>
    <col min="2346" max="2346" width="23.140625" style="1" customWidth="1"/>
    <col min="2347" max="2347" width="20.42578125" style="1" customWidth="1"/>
    <col min="2348" max="2348" width="21.5703125" style="1" bestFit="1" customWidth="1"/>
    <col min="2349" max="2351" width="18" style="1" customWidth="1"/>
    <col min="2352" max="2352" width="16.5703125" style="1" customWidth="1"/>
    <col min="2353" max="2353" width="16.140625" style="1" customWidth="1"/>
    <col min="2354" max="2354" width="17.42578125" style="1" bestFit="1" customWidth="1"/>
    <col min="2355" max="2355" width="15.42578125" style="1" bestFit="1" customWidth="1"/>
    <col min="2356" max="2356" width="14.5703125" style="1" bestFit="1" customWidth="1"/>
    <col min="2357" max="2357" width="15.42578125" style="1" bestFit="1" customWidth="1"/>
    <col min="2358" max="2358" width="15.85546875" style="1" customWidth="1"/>
    <col min="2359" max="2359" width="13.7109375" style="1" customWidth="1"/>
    <col min="2360" max="2360" width="13.42578125" style="1" customWidth="1"/>
    <col min="2361" max="2361" width="22.7109375" style="1" customWidth="1"/>
    <col min="2362" max="2369" width="20.85546875" style="1" customWidth="1"/>
    <col min="2370" max="2597" width="11.42578125" style="1"/>
    <col min="2598" max="2598" width="41.140625" style="1" customWidth="1"/>
    <col min="2599" max="2599" width="17.140625" style="1" customWidth="1"/>
    <col min="2600" max="2600" width="36.28515625" style="1" customWidth="1"/>
    <col min="2601" max="2601" width="76.5703125" style="1" customWidth="1"/>
    <col min="2602" max="2602" width="23.140625" style="1" customWidth="1"/>
    <col min="2603" max="2603" width="20.42578125" style="1" customWidth="1"/>
    <col min="2604" max="2604" width="21.5703125" style="1" bestFit="1" customWidth="1"/>
    <col min="2605" max="2607" width="18" style="1" customWidth="1"/>
    <col min="2608" max="2608" width="16.5703125" style="1" customWidth="1"/>
    <col min="2609" max="2609" width="16.140625" style="1" customWidth="1"/>
    <col min="2610" max="2610" width="17.42578125" style="1" bestFit="1" customWidth="1"/>
    <col min="2611" max="2611" width="15.42578125" style="1" bestFit="1" customWidth="1"/>
    <col min="2612" max="2612" width="14.5703125" style="1" bestFit="1" customWidth="1"/>
    <col min="2613" max="2613" width="15.42578125" style="1" bestFit="1" customWidth="1"/>
    <col min="2614" max="2614" width="15.85546875" style="1" customWidth="1"/>
    <col min="2615" max="2615" width="13.7109375" style="1" customWidth="1"/>
    <col min="2616" max="2616" width="13.42578125" style="1" customWidth="1"/>
    <col min="2617" max="2617" width="22.7109375" style="1" customWidth="1"/>
    <col min="2618" max="2625" width="20.85546875" style="1" customWidth="1"/>
    <col min="2626" max="2853" width="11.42578125" style="1"/>
    <col min="2854" max="2854" width="41.140625" style="1" customWidth="1"/>
    <col min="2855" max="2855" width="17.140625" style="1" customWidth="1"/>
    <col min="2856" max="2856" width="36.28515625" style="1" customWidth="1"/>
    <col min="2857" max="2857" width="76.5703125" style="1" customWidth="1"/>
    <col min="2858" max="2858" width="23.140625" style="1" customWidth="1"/>
    <col min="2859" max="2859" width="20.42578125" style="1" customWidth="1"/>
    <col min="2860" max="2860" width="21.5703125" style="1" bestFit="1" customWidth="1"/>
    <col min="2861" max="2863" width="18" style="1" customWidth="1"/>
    <col min="2864" max="2864" width="16.5703125" style="1" customWidth="1"/>
    <col min="2865" max="2865" width="16.140625" style="1" customWidth="1"/>
    <col min="2866" max="2866" width="17.42578125" style="1" bestFit="1" customWidth="1"/>
    <col min="2867" max="2867" width="15.42578125" style="1" bestFit="1" customWidth="1"/>
    <col min="2868" max="2868" width="14.5703125" style="1" bestFit="1" customWidth="1"/>
    <col min="2869" max="2869" width="15.42578125" style="1" bestFit="1" customWidth="1"/>
    <col min="2870" max="2870" width="15.85546875" style="1" customWidth="1"/>
    <col min="2871" max="2871" width="13.7109375" style="1" customWidth="1"/>
    <col min="2872" max="2872" width="13.42578125" style="1" customWidth="1"/>
    <col min="2873" max="2873" width="22.7109375" style="1" customWidth="1"/>
    <col min="2874" max="2881" width="20.85546875" style="1" customWidth="1"/>
    <col min="2882" max="3109" width="11.42578125" style="1"/>
    <col min="3110" max="3110" width="41.140625" style="1" customWidth="1"/>
    <col min="3111" max="3111" width="17.140625" style="1" customWidth="1"/>
    <col min="3112" max="3112" width="36.28515625" style="1" customWidth="1"/>
    <col min="3113" max="3113" width="76.5703125" style="1" customWidth="1"/>
    <col min="3114" max="3114" width="23.140625" style="1" customWidth="1"/>
    <col min="3115" max="3115" width="20.42578125" style="1" customWidth="1"/>
    <col min="3116" max="3116" width="21.5703125" style="1" bestFit="1" customWidth="1"/>
    <col min="3117" max="3119" width="18" style="1" customWidth="1"/>
    <col min="3120" max="3120" width="16.5703125" style="1" customWidth="1"/>
    <col min="3121" max="3121" width="16.140625" style="1" customWidth="1"/>
    <col min="3122" max="3122" width="17.42578125" style="1" bestFit="1" customWidth="1"/>
    <col min="3123" max="3123" width="15.42578125" style="1" bestFit="1" customWidth="1"/>
    <col min="3124" max="3124" width="14.5703125" style="1" bestFit="1" customWidth="1"/>
    <col min="3125" max="3125" width="15.42578125" style="1" bestFit="1" customWidth="1"/>
    <col min="3126" max="3126" width="15.85546875" style="1" customWidth="1"/>
    <col min="3127" max="3127" width="13.7109375" style="1" customWidth="1"/>
    <col min="3128" max="3128" width="13.42578125" style="1" customWidth="1"/>
    <col min="3129" max="3129" width="22.7109375" style="1" customWidth="1"/>
    <col min="3130" max="3137" width="20.85546875" style="1" customWidth="1"/>
    <col min="3138" max="3365" width="11.42578125" style="1"/>
    <col min="3366" max="3366" width="41.140625" style="1" customWidth="1"/>
    <col min="3367" max="3367" width="17.140625" style="1" customWidth="1"/>
    <col min="3368" max="3368" width="36.28515625" style="1" customWidth="1"/>
    <col min="3369" max="3369" width="76.5703125" style="1" customWidth="1"/>
    <col min="3370" max="3370" width="23.140625" style="1" customWidth="1"/>
    <col min="3371" max="3371" width="20.42578125" style="1" customWidth="1"/>
    <col min="3372" max="3372" width="21.5703125" style="1" bestFit="1" customWidth="1"/>
    <col min="3373" max="3375" width="18" style="1" customWidth="1"/>
    <col min="3376" max="3376" width="16.5703125" style="1" customWidth="1"/>
    <col min="3377" max="3377" width="16.140625" style="1" customWidth="1"/>
    <col min="3378" max="3378" width="17.42578125" style="1" bestFit="1" customWidth="1"/>
    <col min="3379" max="3379" width="15.42578125" style="1" bestFit="1" customWidth="1"/>
    <col min="3380" max="3380" width="14.5703125" style="1" bestFit="1" customWidth="1"/>
    <col min="3381" max="3381" width="15.42578125" style="1" bestFit="1" customWidth="1"/>
    <col min="3382" max="3382" width="15.85546875" style="1" customWidth="1"/>
    <col min="3383" max="3383" width="13.7109375" style="1" customWidth="1"/>
    <col min="3384" max="3384" width="13.42578125" style="1" customWidth="1"/>
    <col min="3385" max="3385" width="22.7109375" style="1" customWidth="1"/>
    <col min="3386" max="3393" width="20.85546875" style="1" customWidth="1"/>
    <col min="3394" max="3621" width="11.42578125" style="1"/>
    <col min="3622" max="3622" width="41.140625" style="1" customWidth="1"/>
    <col min="3623" max="3623" width="17.140625" style="1" customWidth="1"/>
    <col min="3624" max="3624" width="36.28515625" style="1" customWidth="1"/>
    <col min="3625" max="3625" width="76.5703125" style="1" customWidth="1"/>
    <col min="3626" max="3626" width="23.140625" style="1" customWidth="1"/>
    <col min="3627" max="3627" width="20.42578125" style="1" customWidth="1"/>
    <col min="3628" max="3628" width="21.5703125" style="1" bestFit="1" customWidth="1"/>
    <col min="3629" max="3631" width="18" style="1" customWidth="1"/>
    <col min="3632" max="3632" width="16.5703125" style="1" customWidth="1"/>
    <col min="3633" max="3633" width="16.140625" style="1" customWidth="1"/>
    <col min="3634" max="3634" width="17.42578125" style="1" bestFit="1" customWidth="1"/>
    <col min="3635" max="3635" width="15.42578125" style="1" bestFit="1" customWidth="1"/>
    <col min="3636" max="3636" width="14.5703125" style="1" bestFit="1" customWidth="1"/>
    <col min="3637" max="3637" width="15.42578125" style="1" bestFit="1" customWidth="1"/>
    <col min="3638" max="3638" width="15.85546875" style="1" customWidth="1"/>
    <col min="3639" max="3639" width="13.7109375" style="1" customWidth="1"/>
    <col min="3640" max="3640" width="13.42578125" style="1" customWidth="1"/>
    <col min="3641" max="3641" width="22.7109375" style="1" customWidth="1"/>
    <col min="3642" max="3649" width="20.85546875" style="1" customWidth="1"/>
    <col min="3650" max="3877" width="11.42578125" style="1"/>
    <col min="3878" max="3878" width="41.140625" style="1" customWidth="1"/>
    <col min="3879" max="3879" width="17.140625" style="1" customWidth="1"/>
    <col min="3880" max="3880" width="36.28515625" style="1" customWidth="1"/>
    <col min="3881" max="3881" width="76.5703125" style="1" customWidth="1"/>
    <col min="3882" max="3882" width="23.140625" style="1" customWidth="1"/>
    <col min="3883" max="3883" width="20.42578125" style="1" customWidth="1"/>
    <col min="3884" max="3884" width="21.5703125" style="1" bestFit="1" customWidth="1"/>
    <col min="3885" max="3887" width="18" style="1" customWidth="1"/>
    <col min="3888" max="3888" width="16.5703125" style="1" customWidth="1"/>
    <col min="3889" max="3889" width="16.140625" style="1" customWidth="1"/>
    <col min="3890" max="3890" width="17.42578125" style="1" bestFit="1" customWidth="1"/>
    <col min="3891" max="3891" width="15.42578125" style="1" bestFit="1" customWidth="1"/>
    <col min="3892" max="3892" width="14.5703125" style="1" bestFit="1" customWidth="1"/>
    <col min="3893" max="3893" width="15.42578125" style="1" bestFit="1" customWidth="1"/>
    <col min="3894" max="3894" width="15.85546875" style="1" customWidth="1"/>
    <col min="3895" max="3895" width="13.7109375" style="1" customWidth="1"/>
    <col min="3896" max="3896" width="13.42578125" style="1" customWidth="1"/>
    <col min="3897" max="3897" width="22.7109375" style="1" customWidth="1"/>
    <col min="3898" max="3905" width="20.85546875" style="1" customWidth="1"/>
    <col min="3906" max="4133" width="11.42578125" style="1"/>
    <col min="4134" max="4134" width="41.140625" style="1" customWidth="1"/>
    <col min="4135" max="4135" width="17.140625" style="1" customWidth="1"/>
    <col min="4136" max="4136" width="36.28515625" style="1" customWidth="1"/>
    <col min="4137" max="4137" width="76.5703125" style="1" customWidth="1"/>
    <col min="4138" max="4138" width="23.140625" style="1" customWidth="1"/>
    <col min="4139" max="4139" width="20.42578125" style="1" customWidth="1"/>
    <col min="4140" max="4140" width="21.5703125" style="1" bestFit="1" customWidth="1"/>
    <col min="4141" max="4143" width="18" style="1" customWidth="1"/>
    <col min="4144" max="4144" width="16.5703125" style="1" customWidth="1"/>
    <col min="4145" max="4145" width="16.140625" style="1" customWidth="1"/>
    <col min="4146" max="4146" width="17.42578125" style="1" bestFit="1" customWidth="1"/>
    <col min="4147" max="4147" width="15.42578125" style="1" bestFit="1" customWidth="1"/>
    <col min="4148" max="4148" width="14.5703125" style="1" bestFit="1" customWidth="1"/>
    <col min="4149" max="4149" width="15.42578125" style="1" bestFit="1" customWidth="1"/>
    <col min="4150" max="4150" width="15.85546875" style="1" customWidth="1"/>
    <col min="4151" max="4151" width="13.7109375" style="1" customWidth="1"/>
    <col min="4152" max="4152" width="13.42578125" style="1" customWidth="1"/>
    <col min="4153" max="4153" width="22.7109375" style="1" customWidth="1"/>
    <col min="4154" max="4161" width="20.85546875" style="1" customWidth="1"/>
    <col min="4162" max="4389" width="11.42578125" style="1"/>
    <col min="4390" max="4390" width="41.140625" style="1" customWidth="1"/>
    <col min="4391" max="4391" width="17.140625" style="1" customWidth="1"/>
    <col min="4392" max="4392" width="36.28515625" style="1" customWidth="1"/>
    <col min="4393" max="4393" width="76.5703125" style="1" customWidth="1"/>
    <col min="4394" max="4394" width="23.140625" style="1" customWidth="1"/>
    <col min="4395" max="4395" width="20.42578125" style="1" customWidth="1"/>
    <col min="4396" max="4396" width="21.5703125" style="1" bestFit="1" customWidth="1"/>
    <col min="4397" max="4399" width="18" style="1" customWidth="1"/>
    <col min="4400" max="4400" width="16.5703125" style="1" customWidth="1"/>
    <col min="4401" max="4401" width="16.140625" style="1" customWidth="1"/>
    <col min="4402" max="4402" width="17.42578125" style="1" bestFit="1" customWidth="1"/>
    <col min="4403" max="4403" width="15.42578125" style="1" bestFit="1" customWidth="1"/>
    <col min="4404" max="4404" width="14.5703125" style="1" bestFit="1" customWidth="1"/>
    <col min="4405" max="4405" width="15.42578125" style="1" bestFit="1" customWidth="1"/>
    <col min="4406" max="4406" width="15.85546875" style="1" customWidth="1"/>
    <col min="4407" max="4407" width="13.7109375" style="1" customWidth="1"/>
    <col min="4408" max="4408" width="13.42578125" style="1" customWidth="1"/>
    <col min="4409" max="4409" width="22.7109375" style="1" customWidth="1"/>
    <col min="4410" max="4417" width="20.85546875" style="1" customWidth="1"/>
    <col min="4418" max="4645" width="11.42578125" style="1"/>
    <col min="4646" max="4646" width="41.140625" style="1" customWidth="1"/>
    <col min="4647" max="4647" width="17.140625" style="1" customWidth="1"/>
    <col min="4648" max="4648" width="36.28515625" style="1" customWidth="1"/>
    <col min="4649" max="4649" width="76.5703125" style="1" customWidth="1"/>
    <col min="4650" max="4650" width="23.140625" style="1" customWidth="1"/>
    <col min="4651" max="4651" width="20.42578125" style="1" customWidth="1"/>
    <col min="4652" max="4652" width="21.5703125" style="1" bestFit="1" customWidth="1"/>
    <col min="4653" max="4655" width="18" style="1" customWidth="1"/>
    <col min="4656" max="4656" width="16.5703125" style="1" customWidth="1"/>
    <col min="4657" max="4657" width="16.140625" style="1" customWidth="1"/>
    <col min="4658" max="4658" width="17.42578125" style="1" bestFit="1" customWidth="1"/>
    <col min="4659" max="4659" width="15.42578125" style="1" bestFit="1" customWidth="1"/>
    <col min="4660" max="4660" width="14.5703125" style="1" bestFit="1" customWidth="1"/>
    <col min="4661" max="4661" width="15.42578125" style="1" bestFit="1" customWidth="1"/>
    <col min="4662" max="4662" width="15.85546875" style="1" customWidth="1"/>
    <col min="4663" max="4663" width="13.7109375" style="1" customWidth="1"/>
    <col min="4664" max="4664" width="13.42578125" style="1" customWidth="1"/>
    <col min="4665" max="4665" width="22.7109375" style="1" customWidth="1"/>
    <col min="4666" max="4673" width="20.85546875" style="1" customWidth="1"/>
    <col min="4674" max="4901" width="11.42578125" style="1"/>
    <col min="4902" max="4902" width="41.140625" style="1" customWidth="1"/>
    <col min="4903" max="4903" width="17.140625" style="1" customWidth="1"/>
    <col min="4904" max="4904" width="36.28515625" style="1" customWidth="1"/>
    <col min="4905" max="4905" width="76.5703125" style="1" customWidth="1"/>
    <col min="4906" max="4906" width="23.140625" style="1" customWidth="1"/>
    <col min="4907" max="4907" width="20.42578125" style="1" customWidth="1"/>
    <col min="4908" max="4908" width="21.5703125" style="1" bestFit="1" customWidth="1"/>
    <col min="4909" max="4911" width="18" style="1" customWidth="1"/>
    <col min="4912" max="4912" width="16.5703125" style="1" customWidth="1"/>
    <col min="4913" max="4913" width="16.140625" style="1" customWidth="1"/>
    <col min="4914" max="4914" width="17.42578125" style="1" bestFit="1" customWidth="1"/>
    <col min="4915" max="4915" width="15.42578125" style="1" bestFit="1" customWidth="1"/>
    <col min="4916" max="4916" width="14.5703125" style="1" bestFit="1" customWidth="1"/>
    <col min="4917" max="4917" width="15.42578125" style="1" bestFit="1" customWidth="1"/>
    <col min="4918" max="4918" width="15.85546875" style="1" customWidth="1"/>
    <col min="4919" max="4919" width="13.7109375" style="1" customWidth="1"/>
    <col min="4920" max="4920" width="13.42578125" style="1" customWidth="1"/>
    <col min="4921" max="4921" width="22.7109375" style="1" customWidth="1"/>
    <col min="4922" max="4929" width="20.85546875" style="1" customWidth="1"/>
    <col min="4930" max="5157" width="11.42578125" style="1"/>
    <col min="5158" max="5158" width="41.140625" style="1" customWidth="1"/>
    <col min="5159" max="5159" width="17.140625" style="1" customWidth="1"/>
    <col min="5160" max="5160" width="36.28515625" style="1" customWidth="1"/>
    <col min="5161" max="5161" width="76.5703125" style="1" customWidth="1"/>
    <col min="5162" max="5162" width="23.140625" style="1" customWidth="1"/>
    <col min="5163" max="5163" width="20.42578125" style="1" customWidth="1"/>
    <col min="5164" max="5164" width="21.5703125" style="1" bestFit="1" customWidth="1"/>
    <col min="5165" max="5167" width="18" style="1" customWidth="1"/>
    <col min="5168" max="5168" width="16.5703125" style="1" customWidth="1"/>
    <col min="5169" max="5169" width="16.140625" style="1" customWidth="1"/>
    <col min="5170" max="5170" width="17.42578125" style="1" bestFit="1" customWidth="1"/>
    <col min="5171" max="5171" width="15.42578125" style="1" bestFit="1" customWidth="1"/>
    <col min="5172" max="5172" width="14.5703125" style="1" bestFit="1" customWidth="1"/>
    <col min="5173" max="5173" width="15.42578125" style="1" bestFit="1" customWidth="1"/>
    <col min="5174" max="5174" width="15.85546875" style="1" customWidth="1"/>
    <col min="5175" max="5175" width="13.7109375" style="1" customWidth="1"/>
    <col min="5176" max="5176" width="13.42578125" style="1" customWidth="1"/>
    <col min="5177" max="5177" width="22.7109375" style="1" customWidth="1"/>
    <col min="5178" max="5185" width="20.85546875" style="1" customWidth="1"/>
    <col min="5186" max="5413" width="11.42578125" style="1"/>
    <col min="5414" max="5414" width="41.140625" style="1" customWidth="1"/>
    <col min="5415" max="5415" width="17.140625" style="1" customWidth="1"/>
    <col min="5416" max="5416" width="36.28515625" style="1" customWidth="1"/>
    <col min="5417" max="5417" width="76.5703125" style="1" customWidth="1"/>
    <col min="5418" max="5418" width="23.140625" style="1" customWidth="1"/>
    <col min="5419" max="5419" width="20.42578125" style="1" customWidth="1"/>
    <col min="5420" max="5420" width="21.5703125" style="1" bestFit="1" customWidth="1"/>
    <col min="5421" max="5423" width="18" style="1" customWidth="1"/>
    <col min="5424" max="5424" width="16.5703125" style="1" customWidth="1"/>
    <col min="5425" max="5425" width="16.140625" style="1" customWidth="1"/>
    <col min="5426" max="5426" width="17.42578125" style="1" bestFit="1" customWidth="1"/>
    <col min="5427" max="5427" width="15.42578125" style="1" bestFit="1" customWidth="1"/>
    <col min="5428" max="5428" width="14.5703125" style="1" bestFit="1" customWidth="1"/>
    <col min="5429" max="5429" width="15.42578125" style="1" bestFit="1" customWidth="1"/>
    <col min="5430" max="5430" width="15.85546875" style="1" customWidth="1"/>
    <col min="5431" max="5431" width="13.7109375" style="1" customWidth="1"/>
    <col min="5432" max="5432" width="13.42578125" style="1" customWidth="1"/>
    <col min="5433" max="5433" width="22.7109375" style="1" customWidth="1"/>
    <col min="5434" max="5441" width="20.85546875" style="1" customWidth="1"/>
    <col min="5442" max="5669" width="11.42578125" style="1"/>
    <col min="5670" max="5670" width="41.140625" style="1" customWidth="1"/>
    <col min="5671" max="5671" width="17.140625" style="1" customWidth="1"/>
    <col min="5672" max="5672" width="36.28515625" style="1" customWidth="1"/>
    <col min="5673" max="5673" width="76.5703125" style="1" customWidth="1"/>
    <col min="5674" max="5674" width="23.140625" style="1" customWidth="1"/>
    <col min="5675" max="5675" width="20.42578125" style="1" customWidth="1"/>
    <col min="5676" max="5676" width="21.5703125" style="1" bestFit="1" customWidth="1"/>
    <col min="5677" max="5679" width="18" style="1" customWidth="1"/>
    <col min="5680" max="5680" width="16.5703125" style="1" customWidth="1"/>
    <col min="5681" max="5681" width="16.140625" style="1" customWidth="1"/>
    <col min="5682" max="5682" width="17.42578125" style="1" bestFit="1" customWidth="1"/>
    <col min="5683" max="5683" width="15.42578125" style="1" bestFit="1" customWidth="1"/>
    <col min="5684" max="5684" width="14.5703125" style="1" bestFit="1" customWidth="1"/>
    <col min="5685" max="5685" width="15.42578125" style="1" bestFit="1" customWidth="1"/>
    <col min="5686" max="5686" width="15.85546875" style="1" customWidth="1"/>
    <col min="5687" max="5687" width="13.7109375" style="1" customWidth="1"/>
    <col min="5688" max="5688" width="13.42578125" style="1" customWidth="1"/>
    <col min="5689" max="5689" width="22.7109375" style="1" customWidth="1"/>
    <col min="5690" max="5697" width="20.85546875" style="1" customWidth="1"/>
    <col min="5698" max="5925" width="11.42578125" style="1"/>
    <col min="5926" max="5926" width="41.140625" style="1" customWidth="1"/>
    <col min="5927" max="5927" width="17.140625" style="1" customWidth="1"/>
    <col min="5928" max="5928" width="36.28515625" style="1" customWidth="1"/>
    <col min="5929" max="5929" width="76.5703125" style="1" customWidth="1"/>
    <col min="5930" max="5930" width="23.140625" style="1" customWidth="1"/>
    <col min="5931" max="5931" width="20.42578125" style="1" customWidth="1"/>
    <col min="5932" max="5932" width="21.5703125" style="1" bestFit="1" customWidth="1"/>
    <col min="5933" max="5935" width="18" style="1" customWidth="1"/>
    <col min="5936" max="5936" width="16.5703125" style="1" customWidth="1"/>
    <col min="5937" max="5937" width="16.140625" style="1" customWidth="1"/>
    <col min="5938" max="5938" width="17.42578125" style="1" bestFit="1" customWidth="1"/>
    <col min="5939" max="5939" width="15.42578125" style="1" bestFit="1" customWidth="1"/>
    <col min="5940" max="5940" width="14.5703125" style="1" bestFit="1" customWidth="1"/>
    <col min="5941" max="5941" width="15.42578125" style="1" bestFit="1" customWidth="1"/>
    <col min="5942" max="5942" width="15.85546875" style="1" customWidth="1"/>
    <col min="5943" max="5943" width="13.7109375" style="1" customWidth="1"/>
    <col min="5944" max="5944" width="13.42578125" style="1" customWidth="1"/>
    <col min="5945" max="5945" width="22.7109375" style="1" customWidth="1"/>
    <col min="5946" max="5953" width="20.85546875" style="1" customWidth="1"/>
    <col min="5954" max="6181" width="11.42578125" style="1"/>
    <col min="6182" max="6182" width="41.140625" style="1" customWidth="1"/>
    <col min="6183" max="6183" width="17.140625" style="1" customWidth="1"/>
    <col min="6184" max="6184" width="36.28515625" style="1" customWidth="1"/>
    <col min="6185" max="6185" width="76.5703125" style="1" customWidth="1"/>
    <col min="6186" max="6186" width="23.140625" style="1" customWidth="1"/>
    <col min="6187" max="6187" width="20.42578125" style="1" customWidth="1"/>
    <col min="6188" max="6188" width="21.5703125" style="1" bestFit="1" customWidth="1"/>
    <col min="6189" max="6191" width="18" style="1" customWidth="1"/>
    <col min="6192" max="6192" width="16.5703125" style="1" customWidth="1"/>
    <col min="6193" max="6193" width="16.140625" style="1" customWidth="1"/>
    <col min="6194" max="6194" width="17.42578125" style="1" bestFit="1" customWidth="1"/>
    <col min="6195" max="6195" width="15.42578125" style="1" bestFit="1" customWidth="1"/>
    <col min="6196" max="6196" width="14.5703125" style="1" bestFit="1" customWidth="1"/>
    <col min="6197" max="6197" width="15.42578125" style="1" bestFit="1" customWidth="1"/>
    <col min="6198" max="6198" width="15.85546875" style="1" customWidth="1"/>
    <col min="6199" max="6199" width="13.7109375" style="1" customWidth="1"/>
    <col min="6200" max="6200" width="13.42578125" style="1" customWidth="1"/>
    <col min="6201" max="6201" width="22.7109375" style="1" customWidth="1"/>
    <col min="6202" max="6209" width="20.85546875" style="1" customWidth="1"/>
    <col min="6210" max="6437" width="11.42578125" style="1"/>
    <col min="6438" max="6438" width="41.140625" style="1" customWidth="1"/>
    <col min="6439" max="6439" width="17.140625" style="1" customWidth="1"/>
    <col min="6440" max="6440" width="36.28515625" style="1" customWidth="1"/>
    <col min="6441" max="6441" width="76.5703125" style="1" customWidth="1"/>
    <col min="6442" max="6442" width="23.140625" style="1" customWidth="1"/>
    <col min="6443" max="6443" width="20.42578125" style="1" customWidth="1"/>
    <col min="6444" max="6444" width="21.5703125" style="1" bestFit="1" customWidth="1"/>
    <col min="6445" max="6447" width="18" style="1" customWidth="1"/>
    <col min="6448" max="6448" width="16.5703125" style="1" customWidth="1"/>
    <col min="6449" max="6449" width="16.140625" style="1" customWidth="1"/>
    <col min="6450" max="6450" width="17.42578125" style="1" bestFit="1" customWidth="1"/>
    <col min="6451" max="6451" width="15.42578125" style="1" bestFit="1" customWidth="1"/>
    <col min="6452" max="6452" width="14.5703125" style="1" bestFit="1" customWidth="1"/>
    <col min="6453" max="6453" width="15.42578125" style="1" bestFit="1" customWidth="1"/>
    <col min="6454" max="6454" width="15.85546875" style="1" customWidth="1"/>
    <col min="6455" max="6455" width="13.7109375" style="1" customWidth="1"/>
    <col min="6456" max="6456" width="13.42578125" style="1" customWidth="1"/>
    <col min="6457" max="6457" width="22.7109375" style="1" customWidth="1"/>
    <col min="6458" max="6465" width="20.85546875" style="1" customWidth="1"/>
    <col min="6466" max="6693" width="11.42578125" style="1"/>
    <col min="6694" max="6694" width="41.140625" style="1" customWidth="1"/>
    <col min="6695" max="6695" width="17.140625" style="1" customWidth="1"/>
    <col min="6696" max="6696" width="36.28515625" style="1" customWidth="1"/>
    <col min="6697" max="6697" width="76.5703125" style="1" customWidth="1"/>
    <col min="6698" max="6698" width="23.140625" style="1" customWidth="1"/>
    <col min="6699" max="6699" width="20.42578125" style="1" customWidth="1"/>
    <col min="6700" max="6700" width="21.5703125" style="1" bestFit="1" customWidth="1"/>
    <col min="6701" max="6703" width="18" style="1" customWidth="1"/>
    <col min="6704" max="6704" width="16.5703125" style="1" customWidth="1"/>
    <col min="6705" max="6705" width="16.140625" style="1" customWidth="1"/>
    <col min="6706" max="6706" width="17.42578125" style="1" bestFit="1" customWidth="1"/>
    <col min="6707" max="6707" width="15.42578125" style="1" bestFit="1" customWidth="1"/>
    <col min="6708" max="6708" width="14.5703125" style="1" bestFit="1" customWidth="1"/>
    <col min="6709" max="6709" width="15.42578125" style="1" bestFit="1" customWidth="1"/>
    <col min="6710" max="6710" width="15.85546875" style="1" customWidth="1"/>
    <col min="6711" max="6711" width="13.7109375" style="1" customWidth="1"/>
    <col min="6712" max="6712" width="13.42578125" style="1" customWidth="1"/>
    <col min="6713" max="6713" width="22.7109375" style="1" customWidth="1"/>
    <col min="6714" max="6721" width="20.85546875" style="1" customWidth="1"/>
    <col min="6722" max="6949" width="11.42578125" style="1"/>
    <col min="6950" max="6950" width="41.140625" style="1" customWidth="1"/>
    <col min="6951" max="6951" width="17.140625" style="1" customWidth="1"/>
    <col min="6952" max="6952" width="36.28515625" style="1" customWidth="1"/>
    <col min="6953" max="6953" width="76.5703125" style="1" customWidth="1"/>
    <col min="6954" max="6954" width="23.140625" style="1" customWidth="1"/>
    <col min="6955" max="6955" width="20.42578125" style="1" customWidth="1"/>
    <col min="6956" max="6956" width="21.5703125" style="1" bestFit="1" customWidth="1"/>
    <col min="6957" max="6959" width="18" style="1" customWidth="1"/>
    <col min="6960" max="6960" width="16.5703125" style="1" customWidth="1"/>
    <col min="6961" max="6961" width="16.140625" style="1" customWidth="1"/>
    <col min="6962" max="6962" width="17.42578125" style="1" bestFit="1" customWidth="1"/>
    <col min="6963" max="6963" width="15.42578125" style="1" bestFit="1" customWidth="1"/>
    <col min="6964" max="6964" width="14.5703125" style="1" bestFit="1" customWidth="1"/>
    <col min="6965" max="6965" width="15.42578125" style="1" bestFit="1" customWidth="1"/>
    <col min="6966" max="6966" width="15.85546875" style="1" customWidth="1"/>
    <col min="6967" max="6967" width="13.7109375" style="1" customWidth="1"/>
    <col min="6968" max="6968" width="13.42578125" style="1" customWidth="1"/>
    <col min="6969" max="6969" width="22.7109375" style="1" customWidth="1"/>
    <col min="6970" max="6977" width="20.85546875" style="1" customWidth="1"/>
    <col min="6978" max="7205" width="11.42578125" style="1"/>
    <col min="7206" max="7206" width="41.140625" style="1" customWidth="1"/>
    <col min="7207" max="7207" width="17.140625" style="1" customWidth="1"/>
    <col min="7208" max="7208" width="36.28515625" style="1" customWidth="1"/>
    <col min="7209" max="7209" width="76.5703125" style="1" customWidth="1"/>
    <col min="7210" max="7210" width="23.140625" style="1" customWidth="1"/>
    <col min="7211" max="7211" width="20.42578125" style="1" customWidth="1"/>
    <col min="7212" max="7212" width="21.5703125" style="1" bestFit="1" customWidth="1"/>
    <col min="7213" max="7215" width="18" style="1" customWidth="1"/>
    <col min="7216" max="7216" width="16.5703125" style="1" customWidth="1"/>
    <col min="7217" max="7217" width="16.140625" style="1" customWidth="1"/>
    <col min="7218" max="7218" width="17.42578125" style="1" bestFit="1" customWidth="1"/>
    <col min="7219" max="7219" width="15.42578125" style="1" bestFit="1" customWidth="1"/>
    <col min="7220" max="7220" width="14.5703125" style="1" bestFit="1" customWidth="1"/>
    <col min="7221" max="7221" width="15.42578125" style="1" bestFit="1" customWidth="1"/>
    <col min="7222" max="7222" width="15.85546875" style="1" customWidth="1"/>
    <col min="7223" max="7223" width="13.7109375" style="1" customWidth="1"/>
    <col min="7224" max="7224" width="13.42578125" style="1" customWidth="1"/>
    <col min="7225" max="7225" width="22.7109375" style="1" customWidth="1"/>
    <col min="7226" max="7233" width="20.85546875" style="1" customWidth="1"/>
    <col min="7234" max="7461" width="11.42578125" style="1"/>
    <col min="7462" max="7462" width="41.140625" style="1" customWidth="1"/>
    <col min="7463" max="7463" width="17.140625" style="1" customWidth="1"/>
    <col min="7464" max="7464" width="36.28515625" style="1" customWidth="1"/>
    <col min="7465" max="7465" width="76.5703125" style="1" customWidth="1"/>
    <col min="7466" max="7466" width="23.140625" style="1" customWidth="1"/>
    <col min="7467" max="7467" width="20.42578125" style="1" customWidth="1"/>
    <col min="7468" max="7468" width="21.5703125" style="1" bestFit="1" customWidth="1"/>
    <col min="7469" max="7471" width="18" style="1" customWidth="1"/>
    <col min="7472" max="7472" width="16.5703125" style="1" customWidth="1"/>
    <col min="7473" max="7473" width="16.140625" style="1" customWidth="1"/>
    <col min="7474" max="7474" width="17.42578125" style="1" bestFit="1" customWidth="1"/>
    <col min="7475" max="7475" width="15.42578125" style="1" bestFit="1" customWidth="1"/>
    <col min="7476" max="7476" width="14.5703125" style="1" bestFit="1" customWidth="1"/>
    <col min="7477" max="7477" width="15.42578125" style="1" bestFit="1" customWidth="1"/>
    <col min="7478" max="7478" width="15.85546875" style="1" customWidth="1"/>
    <col min="7479" max="7479" width="13.7109375" style="1" customWidth="1"/>
    <col min="7480" max="7480" width="13.42578125" style="1" customWidth="1"/>
    <col min="7481" max="7481" width="22.7109375" style="1" customWidth="1"/>
    <col min="7482" max="7489" width="20.85546875" style="1" customWidth="1"/>
    <col min="7490" max="7717" width="11.42578125" style="1"/>
    <col min="7718" max="7718" width="41.140625" style="1" customWidth="1"/>
    <col min="7719" max="7719" width="17.140625" style="1" customWidth="1"/>
    <col min="7720" max="7720" width="36.28515625" style="1" customWidth="1"/>
    <col min="7721" max="7721" width="76.5703125" style="1" customWidth="1"/>
    <col min="7722" max="7722" width="23.140625" style="1" customWidth="1"/>
    <col min="7723" max="7723" width="20.42578125" style="1" customWidth="1"/>
    <col min="7724" max="7724" width="21.5703125" style="1" bestFit="1" customWidth="1"/>
    <col min="7725" max="7727" width="18" style="1" customWidth="1"/>
    <col min="7728" max="7728" width="16.5703125" style="1" customWidth="1"/>
    <col min="7729" max="7729" width="16.140625" style="1" customWidth="1"/>
    <col min="7730" max="7730" width="17.42578125" style="1" bestFit="1" customWidth="1"/>
    <col min="7731" max="7731" width="15.42578125" style="1" bestFit="1" customWidth="1"/>
    <col min="7732" max="7732" width="14.5703125" style="1" bestFit="1" customWidth="1"/>
    <col min="7733" max="7733" width="15.42578125" style="1" bestFit="1" customWidth="1"/>
    <col min="7734" max="7734" width="15.85546875" style="1" customWidth="1"/>
    <col min="7735" max="7735" width="13.7109375" style="1" customWidth="1"/>
    <col min="7736" max="7736" width="13.42578125" style="1" customWidth="1"/>
    <col min="7737" max="7737" width="22.7109375" style="1" customWidth="1"/>
    <col min="7738" max="7745" width="20.85546875" style="1" customWidth="1"/>
    <col min="7746" max="7973" width="11.42578125" style="1"/>
    <col min="7974" max="7974" width="41.140625" style="1" customWidth="1"/>
    <col min="7975" max="7975" width="17.140625" style="1" customWidth="1"/>
    <col min="7976" max="7976" width="36.28515625" style="1" customWidth="1"/>
    <col min="7977" max="7977" width="76.5703125" style="1" customWidth="1"/>
    <col min="7978" max="7978" width="23.140625" style="1" customWidth="1"/>
    <col min="7979" max="7979" width="20.42578125" style="1" customWidth="1"/>
    <col min="7980" max="7980" width="21.5703125" style="1" bestFit="1" customWidth="1"/>
    <col min="7981" max="7983" width="18" style="1" customWidth="1"/>
    <col min="7984" max="7984" width="16.5703125" style="1" customWidth="1"/>
    <col min="7985" max="7985" width="16.140625" style="1" customWidth="1"/>
    <col min="7986" max="7986" width="17.42578125" style="1" bestFit="1" customWidth="1"/>
    <col min="7987" max="7987" width="15.42578125" style="1" bestFit="1" customWidth="1"/>
    <col min="7988" max="7988" width="14.5703125" style="1" bestFit="1" customWidth="1"/>
    <col min="7989" max="7989" width="15.42578125" style="1" bestFit="1" customWidth="1"/>
    <col min="7990" max="7990" width="15.85546875" style="1" customWidth="1"/>
    <col min="7991" max="7991" width="13.7109375" style="1" customWidth="1"/>
    <col min="7992" max="7992" width="13.42578125" style="1" customWidth="1"/>
    <col min="7993" max="7993" width="22.7109375" style="1" customWidth="1"/>
    <col min="7994" max="8001" width="20.85546875" style="1" customWidth="1"/>
    <col min="8002" max="8229" width="11.42578125" style="1"/>
    <col min="8230" max="8230" width="41.140625" style="1" customWidth="1"/>
    <col min="8231" max="8231" width="17.140625" style="1" customWidth="1"/>
    <col min="8232" max="8232" width="36.28515625" style="1" customWidth="1"/>
    <col min="8233" max="8233" width="76.5703125" style="1" customWidth="1"/>
    <col min="8234" max="8234" width="23.140625" style="1" customWidth="1"/>
    <col min="8235" max="8235" width="20.42578125" style="1" customWidth="1"/>
    <col min="8236" max="8236" width="21.5703125" style="1" bestFit="1" customWidth="1"/>
    <col min="8237" max="8239" width="18" style="1" customWidth="1"/>
    <col min="8240" max="8240" width="16.5703125" style="1" customWidth="1"/>
    <col min="8241" max="8241" width="16.140625" style="1" customWidth="1"/>
    <col min="8242" max="8242" width="17.42578125" style="1" bestFit="1" customWidth="1"/>
    <col min="8243" max="8243" width="15.42578125" style="1" bestFit="1" customWidth="1"/>
    <col min="8244" max="8244" width="14.5703125" style="1" bestFit="1" customWidth="1"/>
    <col min="8245" max="8245" width="15.42578125" style="1" bestFit="1" customWidth="1"/>
    <col min="8246" max="8246" width="15.85546875" style="1" customWidth="1"/>
    <col min="8247" max="8247" width="13.7109375" style="1" customWidth="1"/>
    <col min="8248" max="8248" width="13.42578125" style="1" customWidth="1"/>
    <col min="8249" max="8249" width="22.7109375" style="1" customWidth="1"/>
    <col min="8250" max="8257" width="20.85546875" style="1" customWidth="1"/>
    <col min="8258" max="8485" width="11.42578125" style="1"/>
    <col min="8486" max="8486" width="41.140625" style="1" customWidth="1"/>
    <col min="8487" max="8487" width="17.140625" style="1" customWidth="1"/>
    <col min="8488" max="8488" width="36.28515625" style="1" customWidth="1"/>
    <col min="8489" max="8489" width="76.5703125" style="1" customWidth="1"/>
    <col min="8490" max="8490" width="23.140625" style="1" customWidth="1"/>
    <col min="8491" max="8491" width="20.42578125" style="1" customWidth="1"/>
    <col min="8492" max="8492" width="21.5703125" style="1" bestFit="1" customWidth="1"/>
    <col min="8493" max="8495" width="18" style="1" customWidth="1"/>
    <col min="8496" max="8496" width="16.5703125" style="1" customWidth="1"/>
    <col min="8497" max="8497" width="16.140625" style="1" customWidth="1"/>
    <col min="8498" max="8498" width="17.42578125" style="1" bestFit="1" customWidth="1"/>
    <col min="8499" max="8499" width="15.42578125" style="1" bestFit="1" customWidth="1"/>
    <col min="8500" max="8500" width="14.5703125" style="1" bestFit="1" customWidth="1"/>
    <col min="8501" max="8501" width="15.42578125" style="1" bestFit="1" customWidth="1"/>
    <col min="8502" max="8502" width="15.85546875" style="1" customWidth="1"/>
    <col min="8503" max="8503" width="13.7109375" style="1" customWidth="1"/>
    <col min="8504" max="8504" width="13.42578125" style="1" customWidth="1"/>
    <col min="8505" max="8505" width="22.7109375" style="1" customWidth="1"/>
    <col min="8506" max="8513" width="20.85546875" style="1" customWidth="1"/>
    <col min="8514" max="8741" width="11.42578125" style="1"/>
    <col min="8742" max="8742" width="41.140625" style="1" customWidth="1"/>
    <col min="8743" max="8743" width="17.140625" style="1" customWidth="1"/>
    <col min="8744" max="8744" width="36.28515625" style="1" customWidth="1"/>
    <col min="8745" max="8745" width="76.5703125" style="1" customWidth="1"/>
    <col min="8746" max="8746" width="23.140625" style="1" customWidth="1"/>
    <col min="8747" max="8747" width="20.42578125" style="1" customWidth="1"/>
    <col min="8748" max="8748" width="21.5703125" style="1" bestFit="1" customWidth="1"/>
    <col min="8749" max="8751" width="18" style="1" customWidth="1"/>
    <col min="8752" max="8752" width="16.5703125" style="1" customWidth="1"/>
    <col min="8753" max="8753" width="16.140625" style="1" customWidth="1"/>
    <col min="8754" max="8754" width="17.42578125" style="1" bestFit="1" customWidth="1"/>
    <col min="8755" max="8755" width="15.42578125" style="1" bestFit="1" customWidth="1"/>
    <col min="8756" max="8756" width="14.5703125" style="1" bestFit="1" customWidth="1"/>
    <col min="8757" max="8757" width="15.42578125" style="1" bestFit="1" customWidth="1"/>
    <col min="8758" max="8758" width="15.85546875" style="1" customWidth="1"/>
    <col min="8759" max="8759" width="13.7109375" style="1" customWidth="1"/>
    <col min="8760" max="8760" width="13.42578125" style="1" customWidth="1"/>
    <col min="8761" max="8761" width="22.7109375" style="1" customWidth="1"/>
    <col min="8762" max="8769" width="20.85546875" style="1" customWidth="1"/>
    <col min="8770" max="8997" width="11.42578125" style="1"/>
    <col min="8998" max="8998" width="41.140625" style="1" customWidth="1"/>
    <col min="8999" max="8999" width="17.140625" style="1" customWidth="1"/>
    <col min="9000" max="9000" width="36.28515625" style="1" customWidth="1"/>
    <col min="9001" max="9001" width="76.5703125" style="1" customWidth="1"/>
    <col min="9002" max="9002" width="23.140625" style="1" customWidth="1"/>
    <col min="9003" max="9003" width="20.42578125" style="1" customWidth="1"/>
    <col min="9004" max="9004" width="21.5703125" style="1" bestFit="1" customWidth="1"/>
    <col min="9005" max="9007" width="18" style="1" customWidth="1"/>
    <col min="9008" max="9008" width="16.5703125" style="1" customWidth="1"/>
    <col min="9009" max="9009" width="16.140625" style="1" customWidth="1"/>
    <col min="9010" max="9010" width="17.42578125" style="1" bestFit="1" customWidth="1"/>
    <col min="9011" max="9011" width="15.42578125" style="1" bestFit="1" customWidth="1"/>
    <col min="9012" max="9012" width="14.5703125" style="1" bestFit="1" customWidth="1"/>
    <col min="9013" max="9013" width="15.42578125" style="1" bestFit="1" customWidth="1"/>
    <col min="9014" max="9014" width="15.85546875" style="1" customWidth="1"/>
    <col min="9015" max="9015" width="13.7109375" style="1" customWidth="1"/>
    <col min="9016" max="9016" width="13.42578125" style="1" customWidth="1"/>
    <col min="9017" max="9017" width="22.7109375" style="1" customWidth="1"/>
    <col min="9018" max="9025" width="20.85546875" style="1" customWidth="1"/>
    <col min="9026" max="9253" width="11.42578125" style="1"/>
    <col min="9254" max="9254" width="41.140625" style="1" customWidth="1"/>
    <col min="9255" max="9255" width="17.140625" style="1" customWidth="1"/>
    <col min="9256" max="9256" width="36.28515625" style="1" customWidth="1"/>
    <col min="9257" max="9257" width="76.5703125" style="1" customWidth="1"/>
    <col min="9258" max="9258" width="23.140625" style="1" customWidth="1"/>
    <col min="9259" max="9259" width="20.42578125" style="1" customWidth="1"/>
    <col min="9260" max="9260" width="21.5703125" style="1" bestFit="1" customWidth="1"/>
    <col min="9261" max="9263" width="18" style="1" customWidth="1"/>
    <col min="9264" max="9264" width="16.5703125" style="1" customWidth="1"/>
    <col min="9265" max="9265" width="16.140625" style="1" customWidth="1"/>
    <col min="9266" max="9266" width="17.42578125" style="1" bestFit="1" customWidth="1"/>
    <col min="9267" max="9267" width="15.42578125" style="1" bestFit="1" customWidth="1"/>
    <col min="9268" max="9268" width="14.5703125" style="1" bestFit="1" customWidth="1"/>
    <col min="9269" max="9269" width="15.42578125" style="1" bestFit="1" customWidth="1"/>
    <col min="9270" max="9270" width="15.85546875" style="1" customWidth="1"/>
    <col min="9271" max="9271" width="13.7109375" style="1" customWidth="1"/>
    <col min="9272" max="9272" width="13.42578125" style="1" customWidth="1"/>
    <col min="9273" max="9273" width="22.7109375" style="1" customWidth="1"/>
    <col min="9274" max="9281" width="20.85546875" style="1" customWidth="1"/>
    <col min="9282" max="9509" width="11.42578125" style="1"/>
    <col min="9510" max="9510" width="41.140625" style="1" customWidth="1"/>
    <col min="9511" max="9511" width="17.140625" style="1" customWidth="1"/>
    <col min="9512" max="9512" width="36.28515625" style="1" customWidth="1"/>
    <col min="9513" max="9513" width="76.5703125" style="1" customWidth="1"/>
    <col min="9514" max="9514" width="23.140625" style="1" customWidth="1"/>
    <col min="9515" max="9515" width="20.42578125" style="1" customWidth="1"/>
    <col min="9516" max="9516" width="21.5703125" style="1" bestFit="1" customWidth="1"/>
    <col min="9517" max="9519" width="18" style="1" customWidth="1"/>
    <col min="9520" max="9520" width="16.5703125" style="1" customWidth="1"/>
    <col min="9521" max="9521" width="16.140625" style="1" customWidth="1"/>
    <col min="9522" max="9522" width="17.42578125" style="1" bestFit="1" customWidth="1"/>
    <col min="9523" max="9523" width="15.42578125" style="1" bestFit="1" customWidth="1"/>
    <col min="9524" max="9524" width="14.5703125" style="1" bestFit="1" customWidth="1"/>
    <col min="9525" max="9525" width="15.42578125" style="1" bestFit="1" customWidth="1"/>
    <col min="9526" max="9526" width="15.85546875" style="1" customWidth="1"/>
    <col min="9527" max="9527" width="13.7109375" style="1" customWidth="1"/>
    <col min="9528" max="9528" width="13.42578125" style="1" customWidth="1"/>
    <col min="9529" max="9529" width="22.7109375" style="1" customWidth="1"/>
    <col min="9530" max="9537" width="20.85546875" style="1" customWidth="1"/>
    <col min="9538" max="9765" width="11.42578125" style="1"/>
    <col min="9766" max="9766" width="41.140625" style="1" customWidth="1"/>
    <col min="9767" max="9767" width="17.140625" style="1" customWidth="1"/>
    <col min="9768" max="9768" width="36.28515625" style="1" customWidth="1"/>
    <col min="9769" max="9769" width="76.5703125" style="1" customWidth="1"/>
    <col min="9770" max="9770" width="23.140625" style="1" customWidth="1"/>
    <col min="9771" max="9771" width="20.42578125" style="1" customWidth="1"/>
    <col min="9772" max="9772" width="21.5703125" style="1" bestFit="1" customWidth="1"/>
    <col min="9773" max="9775" width="18" style="1" customWidth="1"/>
    <col min="9776" max="9776" width="16.5703125" style="1" customWidth="1"/>
    <col min="9777" max="9777" width="16.140625" style="1" customWidth="1"/>
    <col min="9778" max="9778" width="17.42578125" style="1" bestFit="1" customWidth="1"/>
    <col min="9779" max="9779" width="15.42578125" style="1" bestFit="1" customWidth="1"/>
    <col min="9780" max="9780" width="14.5703125" style="1" bestFit="1" customWidth="1"/>
    <col min="9781" max="9781" width="15.42578125" style="1" bestFit="1" customWidth="1"/>
    <col min="9782" max="9782" width="15.85546875" style="1" customWidth="1"/>
    <col min="9783" max="9783" width="13.7109375" style="1" customWidth="1"/>
    <col min="9784" max="9784" width="13.42578125" style="1" customWidth="1"/>
    <col min="9785" max="9785" width="22.7109375" style="1" customWidth="1"/>
    <col min="9786" max="9793" width="20.85546875" style="1" customWidth="1"/>
    <col min="9794" max="10021" width="11.42578125" style="1"/>
    <col min="10022" max="10022" width="41.140625" style="1" customWidth="1"/>
    <col min="10023" max="10023" width="17.140625" style="1" customWidth="1"/>
    <col min="10024" max="10024" width="36.28515625" style="1" customWidth="1"/>
    <col min="10025" max="10025" width="76.5703125" style="1" customWidth="1"/>
    <col min="10026" max="10026" width="23.140625" style="1" customWidth="1"/>
    <col min="10027" max="10027" width="20.42578125" style="1" customWidth="1"/>
    <col min="10028" max="10028" width="21.5703125" style="1" bestFit="1" customWidth="1"/>
    <col min="10029" max="10031" width="18" style="1" customWidth="1"/>
    <col min="10032" max="10032" width="16.5703125" style="1" customWidth="1"/>
    <col min="10033" max="10033" width="16.140625" style="1" customWidth="1"/>
    <col min="10034" max="10034" width="17.42578125" style="1" bestFit="1" customWidth="1"/>
    <col min="10035" max="10035" width="15.42578125" style="1" bestFit="1" customWidth="1"/>
    <col min="10036" max="10036" width="14.5703125" style="1" bestFit="1" customWidth="1"/>
    <col min="10037" max="10037" width="15.42578125" style="1" bestFit="1" customWidth="1"/>
    <col min="10038" max="10038" width="15.85546875" style="1" customWidth="1"/>
    <col min="10039" max="10039" width="13.7109375" style="1" customWidth="1"/>
    <col min="10040" max="10040" width="13.42578125" style="1" customWidth="1"/>
    <col min="10041" max="10041" width="22.7109375" style="1" customWidth="1"/>
    <col min="10042" max="10049" width="20.85546875" style="1" customWidth="1"/>
    <col min="10050" max="10277" width="11.42578125" style="1"/>
    <col min="10278" max="10278" width="41.140625" style="1" customWidth="1"/>
    <col min="10279" max="10279" width="17.140625" style="1" customWidth="1"/>
    <col min="10280" max="10280" width="36.28515625" style="1" customWidth="1"/>
    <col min="10281" max="10281" width="76.5703125" style="1" customWidth="1"/>
    <col min="10282" max="10282" width="23.140625" style="1" customWidth="1"/>
    <col min="10283" max="10283" width="20.42578125" style="1" customWidth="1"/>
    <col min="10284" max="10284" width="21.5703125" style="1" bestFit="1" customWidth="1"/>
    <col min="10285" max="10287" width="18" style="1" customWidth="1"/>
    <col min="10288" max="10288" width="16.5703125" style="1" customWidth="1"/>
    <col min="10289" max="10289" width="16.140625" style="1" customWidth="1"/>
    <col min="10290" max="10290" width="17.42578125" style="1" bestFit="1" customWidth="1"/>
    <col min="10291" max="10291" width="15.42578125" style="1" bestFit="1" customWidth="1"/>
    <col min="10292" max="10292" width="14.5703125" style="1" bestFit="1" customWidth="1"/>
    <col min="10293" max="10293" width="15.42578125" style="1" bestFit="1" customWidth="1"/>
    <col min="10294" max="10294" width="15.85546875" style="1" customWidth="1"/>
    <col min="10295" max="10295" width="13.7109375" style="1" customWidth="1"/>
    <col min="10296" max="10296" width="13.42578125" style="1" customWidth="1"/>
    <col min="10297" max="10297" width="22.7109375" style="1" customWidth="1"/>
    <col min="10298" max="10305" width="20.85546875" style="1" customWidth="1"/>
    <col min="10306" max="10533" width="11.42578125" style="1"/>
    <col min="10534" max="10534" width="41.140625" style="1" customWidth="1"/>
    <col min="10535" max="10535" width="17.140625" style="1" customWidth="1"/>
    <col min="10536" max="10536" width="36.28515625" style="1" customWidth="1"/>
    <col min="10537" max="10537" width="76.5703125" style="1" customWidth="1"/>
    <col min="10538" max="10538" width="23.140625" style="1" customWidth="1"/>
    <col min="10539" max="10539" width="20.42578125" style="1" customWidth="1"/>
    <col min="10540" max="10540" width="21.5703125" style="1" bestFit="1" customWidth="1"/>
    <col min="10541" max="10543" width="18" style="1" customWidth="1"/>
    <col min="10544" max="10544" width="16.5703125" style="1" customWidth="1"/>
    <col min="10545" max="10545" width="16.140625" style="1" customWidth="1"/>
    <col min="10546" max="10546" width="17.42578125" style="1" bestFit="1" customWidth="1"/>
    <col min="10547" max="10547" width="15.42578125" style="1" bestFit="1" customWidth="1"/>
    <col min="10548" max="10548" width="14.5703125" style="1" bestFit="1" customWidth="1"/>
    <col min="10549" max="10549" width="15.42578125" style="1" bestFit="1" customWidth="1"/>
    <col min="10550" max="10550" width="15.85546875" style="1" customWidth="1"/>
    <col min="10551" max="10551" width="13.7109375" style="1" customWidth="1"/>
    <col min="10552" max="10552" width="13.42578125" style="1" customWidth="1"/>
    <col min="10553" max="10553" width="22.7109375" style="1" customWidth="1"/>
    <col min="10554" max="10561" width="20.85546875" style="1" customWidth="1"/>
    <col min="10562" max="10789" width="11.42578125" style="1"/>
    <col min="10790" max="10790" width="41.140625" style="1" customWidth="1"/>
    <col min="10791" max="10791" width="17.140625" style="1" customWidth="1"/>
    <col min="10792" max="10792" width="36.28515625" style="1" customWidth="1"/>
    <col min="10793" max="10793" width="76.5703125" style="1" customWidth="1"/>
    <col min="10794" max="10794" width="23.140625" style="1" customWidth="1"/>
    <col min="10795" max="10795" width="20.42578125" style="1" customWidth="1"/>
    <col min="10796" max="10796" width="21.5703125" style="1" bestFit="1" customWidth="1"/>
    <col min="10797" max="10799" width="18" style="1" customWidth="1"/>
    <col min="10800" max="10800" width="16.5703125" style="1" customWidth="1"/>
    <col min="10801" max="10801" width="16.140625" style="1" customWidth="1"/>
    <col min="10802" max="10802" width="17.42578125" style="1" bestFit="1" customWidth="1"/>
    <col min="10803" max="10803" width="15.42578125" style="1" bestFit="1" customWidth="1"/>
    <col min="10804" max="10804" width="14.5703125" style="1" bestFit="1" customWidth="1"/>
    <col min="10805" max="10805" width="15.42578125" style="1" bestFit="1" customWidth="1"/>
    <col min="10806" max="10806" width="15.85546875" style="1" customWidth="1"/>
    <col min="10807" max="10807" width="13.7109375" style="1" customWidth="1"/>
    <col min="10808" max="10808" width="13.42578125" style="1" customWidth="1"/>
    <col min="10809" max="10809" width="22.7109375" style="1" customWidth="1"/>
    <col min="10810" max="10817" width="20.85546875" style="1" customWidth="1"/>
    <col min="10818" max="11045" width="11.42578125" style="1"/>
    <col min="11046" max="11046" width="41.140625" style="1" customWidth="1"/>
    <col min="11047" max="11047" width="17.140625" style="1" customWidth="1"/>
    <col min="11048" max="11048" width="36.28515625" style="1" customWidth="1"/>
    <col min="11049" max="11049" width="76.5703125" style="1" customWidth="1"/>
    <col min="11050" max="11050" width="23.140625" style="1" customWidth="1"/>
    <col min="11051" max="11051" width="20.42578125" style="1" customWidth="1"/>
    <col min="11052" max="11052" width="21.5703125" style="1" bestFit="1" customWidth="1"/>
    <col min="11053" max="11055" width="18" style="1" customWidth="1"/>
    <col min="11056" max="11056" width="16.5703125" style="1" customWidth="1"/>
    <col min="11057" max="11057" width="16.140625" style="1" customWidth="1"/>
    <col min="11058" max="11058" width="17.42578125" style="1" bestFit="1" customWidth="1"/>
    <col min="11059" max="11059" width="15.42578125" style="1" bestFit="1" customWidth="1"/>
    <col min="11060" max="11060" width="14.5703125" style="1" bestFit="1" customWidth="1"/>
    <col min="11061" max="11061" width="15.42578125" style="1" bestFit="1" customWidth="1"/>
    <col min="11062" max="11062" width="15.85546875" style="1" customWidth="1"/>
    <col min="11063" max="11063" width="13.7109375" style="1" customWidth="1"/>
    <col min="11064" max="11064" width="13.42578125" style="1" customWidth="1"/>
    <col min="11065" max="11065" width="22.7109375" style="1" customWidth="1"/>
    <col min="11066" max="11073" width="20.85546875" style="1" customWidth="1"/>
    <col min="11074" max="11301" width="11.42578125" style="1"/>
    <col min="11302" max="11302" width="41.140625" style="1" customWidth="1"/>
    <col min="11303" max="11303" width="17.140625" style="1" customWidth="1"/>
    <col min="11304" max="11304" width="36.28515625" style="1" customWidth="1"/>
    <col min="11305" max="11305" width="76.5703125" style="1" customWidth="1"/>
    <col min="11306" max="11306" width="23.140625" style="1" customWidth="1"/>
    <col min="11307" max="11307" width="20.42578125" style="1" customWidth="1"/>
    <col min="11308" max="11308" width="21.5703125" style="1" bestFit="1" customWidth="1"/>
    <col min="11309" max="11311" width="18" style="1" customWidth="1"/>
    <col min="11312" max="11312" width="16.5703125" style="1" customWidth="1"/>
    <col min="11313" max="11313" width="16.140625" style="1" customWidth="1"/>
    <col min="11314" max="11314" width="17.42578125" style="1" bestFit="1" customWidth="1"/>
    <col min="11315" max="11315" width="15.42578125" style="1" bestFit="1" customWidth="1"/>
    <col min="11316" max="11316" width="14.5703125" style="1" bestFit="1" customWidth="1"/>
    <col min="11317" max="11317" width="15.42578125" style="1" bestFit="1" customWidth="1"/>
    <col min="11318" max="11318" width="15.85546875" style="1" customWidth="1"/>
    <col min="11319" max="11319" width="13.7109375" style="1" customWidth="1"/>
    <col min="11320" max="11320" width="13.42578125" style="1" customWidth="1"/>
    <col min="11321" max="11321" width="22.7109375" style="1" customWidth="1"/>
    <col min="11322" max="11329" width="20.85546875" style="1" customWidth="1"/>
    <col min="11330" max="11557" width="11.42578125" style="1"/>
    <col min="11558" max="11558" width="41.140625" style="1" customWidth="1"/>
    <col min="11559" max="11559" width="17.140625" style="1" customWidth="1"/>
    <col min="11560" max="11560" width="36.28515625" style="1" customWidth="1"/>
    <col min="11561" max="11561" width="76.5703125" style="1" customWidth="1"/>
    <col min="11562" max="11562" width="23.140625" style="1" customWidth="1"/>
    <col min="11563" max="11563" width="20.42578125" style="1" customWidth="1"/>
    <col min="11564" max="11564" width="21.5703125" style="1" bestFit="1" customWidth="1"/>
    <col min="11565" max="11567" width="18" style="1" customWidth="1"/>
    <col min="11568" max="11568" width="16.5703125" style="1" customWidth="1"/>
    <col min="11569" max="11569" width="16.140625" style="1" customWidth="1"/>
    <col min="11570" max="11570" width="17.42578125" style="1" bestFit="1" customWidth="1"/>
    <col min="11571" max="11571" width="15.42578125" style="1" bestFit="1" customWidth="1"/>
    <col min="11572" max="11572" width="14.5703125" style="1" bestFit="1" customWidth="1"/>
    <col min="11573" max="11573" width="15.42578125" style="1" bestFit="1" customWidth="1"/>
    <col min="11574" max="11574" width="15.85546875" style="1" customWidth="1"/>
    <col min="11575" max="11575" width="13.7109375" style="1" customWidth="1"/>
    <col min="11576" max="11576" width="13.42578125" style="1" customWidth="1"/>
    <col min="11577" max="11577" width="22.7109375" style="1" customWidth="1"/>
    <col min="11578" max="11585" width="20.85546875" style="1" customWidth="1"/>
    <col min="11586" max="11813" width="11.42578125" style="1"/>
    <col min="11814" max="11814" width="41.140625" style="1" customWidth="1"/>
    <col min="11815" max="11815" width="17.140625" style="1" customWidth="1"/>
    <col min="11816" max="11816" width="36.28515625" style="1" customWidth="1"/>
    <col min="11817" max="11817" width="76.5703125" style="1" customWidth="1"/>
    <col min="11818" max="11818" width="23.140625" style="1" customWidth="1"/>
    <col min="11819" max="11819" width="20.42578125" style="1" customWidth="1"/>
    <col min="11820" max="11820" width="21.5703125" style="1" bestFit="1" customWidth="1"/>
    <col min="11821" max="11823" width="18" style="1" customWidth="1"/>
    <col min="11824" max="11824" width="16.5703125" style="1" customWidth="1"/>
    <col min="11825" max="11825" width="16.140625" style="1" customWidth="1"/>
    <col min="11826" max="11826" width="17.42578125" style="1" bestFit="1" customWidth="1"/>
    <col min="11827" max="11827" width="15.42578125" style="1" bestFit="1" customWidth="1"/>
    <col min="11828" max="11828" width="14.5703125" style="1" bestFit="1" customWidth="1"/>
    <col min="11829" max="11829" width="15.42578125" style="1" bestFit="1" customWidth="1"/>
    <col min="11830" max="11830" width="15.85546875" style="1" customWidth="1"/>
    <col min="11831" max="11831" width="13.7109375" style="1" customWidth="1"/>
    <col min="11832" max="11832" width="13.42578125" style="1" customWidth="1"/>
    <col min="11833" max="11833" width="22.7109375" style="1" customWidth="1"/>
    <col min="11834" max="11841" width="20.85546875" style="1" customWidth="1"/>
    <col min="11842" max="12069" width="11.42578125" style="1"/>
    <col min="12070" max="12070" width="41.140625" style="1" customWidth="1"/>
    <col min="12071" max="12071" width="17.140625" style="1" customWidth="1"/>
    <col min="12072" max="12072" width="36.28515625" style="1" customWidth="1"/>
    <col min="12073" max="12073" width="76.5703125" style="1" customWidth="1"/>
    <col min="12074" max="12074" width="23.140625" style="1" customWidth="1"/>
    <col min="12075" max="12075" width="20.42578125" style="1" customWidth="1"/>
    <col min="12076" max="12076" width="21.5703125" style="1" bestFit="1" customWidth="1"/>
    <col min="12077" max="12079" width="18" style="1" customWidth="1"/>
    <col min="12080" max="12080" width="16.5703125" style="1" customWidth="1"/>
    <col min="12081" max="12081" width="16.140625" style="1" customWidth="1"/>
    <col min="12082" max="12082" width="17.42578125" style="1" bestFit="1" customWidth="1"/>
    <col min="12083" max="12083" width="15.42578125" style="1" bestFit="1" customWidth="1"/>
    <col min="12084" max="12084" width="14.5703125" style="1" bestFit="1" customWidth="1"/>
    <col min="12085" max="12085" width="15.42578125" style="1" bestFit="1" customWidth="1"/>
    <col min="12086" max="12086" width="15.85546875" style="1" customWidth="1"/>
    <col min="12087" max="12087" width="13.7109375" style="1" customWidth="1"/>
    <col min="12088" max="12088" width="13.42578125" style="1" customWidth="1"/>
    <col min="12089" max="12089" width="22.7109375" style="1" customWidth="1"/>
    <col min="12090" max="12097" width="20.85546875" style="1" customWidth="1"/>
    <col min="12098" max="12325" width="11.42578125" style="1"/>
    <col min="12326" max="12326" width="41.140625" style="1" customWidth="1"/>
    <col min="12327" max="12327" width="17.140625" style="1" customWidth="1"/>
    <col min="12328" max="12328" width="36.28515625" style="1" customWidth="1"/>
    <col min="12329" max="12329" width="76.5703125" style="1" customWidth="1"/>
    <col min="12330" max="12330" width="23.140625" style="1" customWidth="1"/>
    <col min="12331" max="12331" width="20.42578125" style="1" customWidth="1"/>
    <col min="12332" max="12332" width="21.5703125" style="1" bestFit="1" customWidth="1"/>
    <col min="12333" max="12335" width="18" style="1" customWidth="1"/>
    <col min="12336" max="12336" width="16.5703125" style="1" customWidth="1"/>
    <col min="12337" max="12337" width="16.140625" style="1" customWidth="1"/>
    <col min="12338" max="12338" width="17.42578125" style="1" bestFit="1" customWidth="1"/>
    <col min="12339" max="12339" width="15.42578125" style="1" bestFit="1" customWidth="1"/>
    <col min="12340" max="12340" width="14.5703125" style="1" bestFit="1" customWidth="1"/>
    <col min="12341" max="12341" width="15.42578125" style="1" bestFit="1" customWidth="1"/>
    <col min="12342" max="12342" width="15.85546875" style="1" customWidth="1"/>
    <col min="12343" max="12343" width="13.7109375" style="1" customWidth="1"/>
    <col min="12344" max="12344" width="13.42578125" style="1" customWidth="1"/>
    <col min="12345" max="12345" width="22.7109375" style="1" customWidth="1"/>
    <col min="12346" max="12353" width="20.85546875" style="1" customWidth="1"/>
    <col min="12354" max="12581" width="11.42578125" style="1"/>
    <col min="12582" max="12582" width="41.140625" style="1" customWidth="1"/>
    <col min="12583" max="12583" width="17.140625" style="1" customWidth="1"/>
    <col min="12584" max="12584" width="36.28515625" style="1" customWidth="1"/>
    <col min="12585" max="12585" width="76.5703125" style="1" customWidth="1"/>
    <col min="12586" max="12586" width="23.140625" style="1" customWidth="1"/>
    <col min="12587" max="12587" width="20.42578125" style="1" customWidth="1"/>
    <col min="12588" max="12588" width="21.5703125" style="1" bestFit="1" customWidth="1"/>
    <col min="12589" max="12591" width="18" style="1" customWidth="1"/>
    <col min="12592" max="12592" width="16.5703125" style="1" customWidth="1"/>
    <col min="12593" max="12593" width="16.140625" style="1" customWidth="1"/>
    <col min="12594" max="12594" width="17.42578125" style="1" bestFit="1" customWidth="1"/>
    <col min="12595" max="12595" width="15.42578125" style="1" bestFit="1" customWidth="1"/>
    <col min="12596" max="12596" width="14.5703125" style="1" bestFit="1" customWidth="1"/>
    <col min="12597" max="12597" width="15.42578125" style="1" bestFit="1" customWidth="1"/>
    <col min="12598" max="12598" width="15.85546875" style="1" customWidth="1"/>
    <col min="12599" max="12599" width="13.7109375" style="1" customWidth="1"/>
    <col min="12600" max="12600" width="13.42578125" style="1" customWidth="1"/>
    <col min="12601" max="12601" width="22.7109375" style="1" customWidth="1"/>
    <col min="12602" max="12609" width="20.85546875" style="1" customWidth="1"/>
    <col min="12610" max="12837" width="11.42578125" style="1"/>
    <col min="12838" max="12838" width="41.140625" style="1" customWidth="1"/>
    <col min="12839" max="12839" width="17.140625" style="1" customWidth="1"/>
    <col min="12840" max="12840" width="36.28515625" style="1" customWidth="1"/>
    <col min="12841" max="12841" width="76.5703125" style="1" customWidth="1"/>
    <col min="12842" max="12842" width="23.140625" style="1" customWidth="1"/>
    <col min="12843" max="12843" width="20.42578125" style="1" customWidth="1"/>
    <col min="12844" max="12844" width="21.5703125" style="1" bestFit="1" customWidth="1"/>
    <col min="12845" max="12847" width="18" style="1" customWidth="1"/>
    <col min="12848" max="12848" width="16.5703125" style="1" customWidth="1"/>
    <col min="12849" max="12849" width="16.140625" style="1" customWidth="1"/>
    <col min="12850" max="12850" width="17.42578125" style="1" bestFit="1" customWidth="1"/>
    <col min="12851" max="12851" width="15.42578125" style="1" bestFit="1" customWidth="1"/>
    <col min="12852" max="12852" width="14.5703125" style="1" bestFit="1" customWidth="1"/>
    <col min="12853" max="12853" width="15.42578125" style="1" bestFit="1" customWidth="1"/>
    <col min="12854" max="12854" width="15.85546875" style="1" customWidth="1"/>
    <col min="12855" max="12855" width="13.7109375" style="1" customWidth="1"/>
    <col min="12856" max="12856" width="13.42578125" style="1" customWidth="1"/>
    <col min="12857" max="12857" width="22.7109375" style="1" customWidth="1"/>
    <col min="12858" max="12865" width="20.85546875" style="1" customWidth="1"/>
    <col min="12866" max="13093" width="11.42578125" style="1"/>
    <col min="13094" max="13094" width="41.140625" style="1" customWidth="1"/>
    <col min="13095" max="13095" width="17.140625" style="1" customWidth="1"/>
    <col min="13096" max="13096" width="36.28515625" style="1" customWidth="1"/>
    <col min="13097" max="13097" width="76.5703125" style="1" customWidth="1"/>
    <col min="13098" max="13098" width="23.140625" style="1" customWidth="1"/>
    <col min="13099" max="13099" width="20.42578125" style="1" customWidth="1"/>
    <col min="13100" max="13100" width="21.5703125" style="1" bestFit="1" customWidth="1"/>
    <col min="13101" max="13103" width="18" style="1" customWidth="1"/>
    <col min="13104" max="13104" width="16.5703125" style="1" customWidth="1"/>
    <col min="13105" max="13105" width="16.140625" style="1" customWidth="1"/>
    <col min="13106" max="13106" width="17.42578125" style="1" bestFit="1" customWidth="1"/>
    <col min="13107" max="13107" width="15.42578125" style="1" bestFit="1" customWidth="1"/>
    <col min="13108" max="13108" width="14.5703125" style="1" bestFit="1" customWidth="1"/>
    <col min="13109" max="13109" width="15.42578125" style="1" bestFit="1" customWidth="1"/>
    <col min="13110" max="13110" width="15.85546875" style="1" customWidth="1"/>
    <col min="13111" max="13111" width="13.7109375" style="1" customWidth="1"/>
    <col min="13112" max="13112" width="13.42578125" style="1" customWidth="1"/>
    <col min="13113" max="13113" width="22.7109375" style="1" customWidth="1"/>
    <col min="13114" max="13121" width="20.85546875" style="1" customWidth="1"/>
    <col min="13122" max="13349" width="11.42578125" style="1"/>
    <col min="13350" max="13350" width="41.140625" style="1" customWidth="1"/>
    <col min="13351" max="13351" width="17.140625" style="1" customWidth="1"/>
    <col min="13352" max="13352" width="36.28515625" style="1" customWidth="1"/>
    <col min="13353" max="13353" width="76.5703125" style="1" customWidth="1"/>
    <col min="13354" max="13354" width="23.140625" style="1" customWidth="1"/>
    <col min="13355" max="13355" width="20.42578125" style="1" customWidth="1"/>
    <col min="13356" max="13356" width="21.5703125" style="1" bestFit="1" customWidth="1"/>
    <col min="13357" max="13359" width="18" style="1" customWidth="1"/>
    <col min="13360" max="13360" width="16.5703125" style="1" customWidth="1"/>
    <col min="13361" max="13361" width="16.140625" style="1" customWidth="1"/>
    <col min="13362" max="13362" width="17.42578125" style="1" bestFit="1" customWidth="1"/>
    <col min="13363" max="13363" width="15.42578125" style="1" bestFit="1" customWidth="1"/>
    <col min="13364" max="13364" width="14.5703125" style="1" bestFit="1" customWidth="1"/>
    <col min="13365" max="13365" width="15.42578125" style="1" bestFit="1" customWidth="1"/>
    <col min="13366" max="13366" width="15.85546875" style="1" customWidth="1"/>
    <col min="13367" max="13367" width="13.7109375" style="1" customWidth="1"/>
    <col min="13368" max="13368" width="13.42578125" style="1" customWidth="1"/>
    <col min="13369" max="13369" width="22.7109375" style="1" customWidth="1"/>
    <col min="13370" max="13377" width="20.85546875" style="1" customWidth="1"/>
    <col min="13378" max="13605" width="11.42578125" style="1"/>
    <col min="13606" max="13606" width="41.140625" style="1" customWidth="1"/>
    <col min="13607" max="13607" width="17.140625" style="1" customWidth="1"/>
    <col min="13608" max="13608" width="36.28515625" style="1" customWidth="1"/>
    <col min="13609" max="13609" width="76.5703125" style="1" customWidth="1"/>
    <col min="13610" max="13610" width="23.140625" style="1" customWidth="1"/>
    <col min="13611" max="13611" width="20.42578125" style="1" customWidth="1"/>
    <col min="13612" max="13612" width="21.5703125" style="1" bestFit="1" customWidth="1"/>
    <col min="13613" max="13615" width="18" style="1" customWidth="1"/>
    <col min="13616" max="13616" width="16.5703125" style="1" customWidth="1"/>
    <col min="13617" max="13617" width="16.140625" style="1" customWidth="1"/>
    <col min="13618" max="13618" width="17.42578125" style="1" bestFit="1" customWidth="1"/>
    <col min="13619" max="13619" width="15.42578125" style="1" bestFit="1" customWidth="1"/>
    <col min="13620" max="13620" width="14.5703125" style="1" bestFit="1" customWidth="1"/>
    <col min="13621" max="13621" width="15.42578125" style="1" bestFit="1" customWidth="1"/>
    <col min="13622" max="13622" width="15.85546875" style="1" customWidth="1"/>
    <col min="13623" max="13623" width="13.7109375" style="1" customWidth="1"/>
    <col min="13624" max="13624" width="13.42578125" style="1" customWidth="1"/>
    <col min="13625" max="13625" width="22.7109375" style="1" customWidth="1"/>
    <col min="13626" max="13633" width="20.85546875" style="1" customWidth="1"/>
    <col min="13634" max="13861" width="11.42578125" style="1"/>
    <col min="13862" max="13862" width="41.140625" style="1" customWidth="1"/>
    <col min="13863" max="13863" width="17.140625" style="1" customWidth="1"/>
    <col min="13864" max="13864" width="36.28515625" style="1" customWidth="1"/>
    <col min="13865" max="13865" width="76.5703125" style="1" customWidth="1"/>
    <col min="13866" max="13866" width="23.140625" style="1" customWidth="1"/>
    <col min="13867" max="13867" width="20.42578125" style="1" customWidth="1"/>
    <col min="13868" max="13868" width="21.5703125" style="1" bestFit="1" customWidth="1"/>
    <col min="13869" max="13871" width="18" style="1" customWidth="1"/>
    <col min="13872" max="13872" width="16.5703125" style="1" customWidth="1"/>
    <col min="13873" max="13873" width="16.140625" style="1" customWidth="1"/>
    <col min="13874" max="13874" width="17.42578125" style="1" bestFit="1" customWidth="1"/>
    <col min="13875" max="13875" width="15.42578125" style="1" bestFit="1" customWidth="1"/>
    <col min="13876" max="13876" width="14.5703125" style="1" bestFit="1" customWidth="1"/>
    <col min="13877" max="13877" width="15.42578125" style="1" bestFit="1" customWidth="1"/>
    <col min="13878" max="13878" width="15.85546875" style="1" customWidth="1"/>
    <col min="13879" max="13879" width="13.7109375" style="1" customWidth="1"/>
    <col min="13880" max="13880" width="13.42578125" style="1" customWidth="1"/>
    <col min="13881" max="13881" width="22.7109375" style="1" customWidth="1"/>
    <col min="13882" max="13889" width="20.85546875" style="1" customWidth="1"/>
    <col min="13890" max="14117" width="11.42578125" style="1"/>
    <col min="14118" max="14118" width="41.140625" style="1" customWidth="1"/>
    <col min="14119" max="14119" width="17.140625" style="1" customWidth="1"/>
    <col min="14120" max="14120" width="36.28515625" style="1" customWidth="1"/>
    <col min="14121" max="14121" width="76.5703125" style="1" customWidth="1"/>
    <col min="14122" max="14122" width="23.140625" style="1" customWidth="1"/>
    <col min="14123" max="14123" width="20.42578125" style="1" customWidth="1"/>
    <col min="14124" max="14124" width="21.5703125" style="1" bestFit="1" customWidth="1"/>
    <col min="14125" max="14127" width="18" style="1" customWidth="1"/>
    <col min="14128" max="14128" width="16.5703125" style="1" customWidth="1"/>
    <col min="14129" max="14129" width="16.140625" style="1" customWidth="1"/>
    <col min="14130" max="14130" width="17.42578125" style="1" bestFit="1" customWidth="1"/>
    <col min="14131" max="14131" width="15.42578125" style="1" bestFit="1" customWidth="1"/>
    <col min="14132" max="14132" width="14.5703125" style="1" bestFit="1" customWidth="1"/>
    <col min="14133" max="14133" width="15.42578125" style="1" bestFit="1" customWidth="1"/>
    <col min="14134" max="14134" width="15.85546875" style="1" customWidth="1"/>
    <col min="14135" max="14135" width="13.7109375" style="1" customWidth="1"/>
    <col min="14136" max="14136" width="13.42578125" style="1" customWidth="1"/>
    <col min="14137" max="14137" width="22.7109375" style="1" customWidth="1"/>
    <col min="14138" max="14145" width="20.85546875" style="1" customWidth="1"/>
    <col min="14146" max="14373" width="11.42578125" style="1"/>
    <col min="14374" max="14374" width="41.140625" style="1" customWidth="1"/>
    <col min="14375" max="14375" width="17.140625" style="1" customWidth="1"/>
    <col min="14376" max="14376" width="36.28515625" style="1" customWidth="1"/>
    <col min="14377" max="14377" width="76.5703125" style="1" customWidth="1"/>
    <col min="14378" max="14378" width="23.140625" style="1" customWidth="1"/>
    <col min="14379" max="14379" width="20.42578125" style="1" customWidth="1"/>
    <col min="14380" max="14380" width="21.5703125" style="1" bestFit="1" customWidth="1"/>
    <col min="14381" max="14383" width="18" style="1" customWidth="1"/>
    <col min="14384" max="14384" width="16.5703125" style="1" customWidth="1"/>
    <col min="14385" max="14385" width="16.140625" style="1" customWidth="1"/>
    <col min="14386" max="14386" width="17.42578125" style="1" bestFit="1" customWidth="1"/>
    <col min="14387" max="14387" width="15.42578125" style="1" bestFit="1" customWidth="1"/>
    <col min="14388" max="14388" width="14.5703125" style="1" bestFit="1" customWidth="1"/>
    <col min="14389" max="14389" width="15.42578125" style="1" bestFit="1" customWidth="1"/>
    <col min="14390" max="14390" width="15.85546875" style="1" customWidth="1"/>
    <col min="14391" max="14391" width="13.7109375" style="1" customWidth="1"/>
    <col min="14392" max="14392" width="13.42578125" style="1" customWidth="1"/>
    <col min="14393" max="14393" width="22.7109375" style="1" customWidth="1"/>
    <col min="14394" max="14401" width="20.85546875" style="1" customWidth="1"/>
    <col min="14402" max="14629" width="11.42578125" style="1"/>
    <col min="14630" max="14630" width="41.140625" style="1" customWidth="1"/>
    <col min="14631" max="14631" width="17.140625" style="1" customWidth="1"/>
    <col min="14632" max="14632" width="36.28515625" style="1" customWidth="1"/>
    <col min="14633" max="14633" width="76.5703125" style="1" customWidth="1"/>
    <col min="14634" max="14634" width="23.140625" style="1" customWidth="1"/>
    <col min="14635" max="14635" width="20.42578125" style="1" customWidth="1"/>
    <col min="14636" max="14636" width="21.5703125" style="1" bestFit="1" customWidth="1"/>
    <col min="14637" max="14639" width="18" style="1" customWidth="1"/>
    <col min="14640" max="14640" width="16.5703125" style="1" customWidth="1"/>
    <col min="14641" max="14641" width="16.140625" style="1" customWidth="1"/>
    <col min="14642" max="14642" width="17.42578125" style="1" bestFit="1" customWidth="1"/>
    <col min="14643" max="14643" width="15.42578125" style="1" bestFit="1" customWidth="1"/>
    <col min="14644" max="14644" width="14.5703125" style="1" bestFit="1" customWidth="1"/>
    <col min="14645" max="14645" width="15.42578125" style="1" bestFit="1" customWidth="1"/>
    <col min="14646" max="14646" width="15.85546875" style="1" customWidth="1"/>
    <col min="14647" max="14647" width="13.7109375" style="1" customWidth="1"/>
    <col min="14648" max="14648" width="13.42578125" style="1" customWidth="1"/>
    <col min="14649" max="14649" width="22.7109375" style="1" customWidth="1"/>
    <col min="14650" max="14657" width="20.85546875" style="1" customWidth="1"/>
    <col min="14658" max="14885" width="11.42578125" style="1"/>
    <col min="14886" max="14886" width="41.140625" style="1" customWidth="1"/>
    <col min="14887" max="14887" width="17.140625" style="1" customWidth="1"/>
    <col min="14888" max="14888" width="36.28515625" style="1" customWidth="1"/>
    <col min="14889" max="14889" width="76.5703125" style="1" customWidth="1"/>
    <col min="14890" max="14890" width="23.140625" style="1" customWidth="1"/>
    <col min="14891" max="14891" width="20.42578125" style="1" customWidth="1"/>
    <col min="14892" max="14892" width="21.5703125" style="1" bestFit="1" customWidth="1"/>
    <col min="14893" max="14895" width="18" style="1" customWidth="1"/>
    <col min="14896" max="14896" width="16.5703125" style="1" customWidth="1"/>
    <col min="14897" max="14897" width="16.140625" style="1" customWidth="1"/>
    <col min="14898" max="14898" width="17.42578125" style="1" bestFit="1" customWidth="1"/>
    <col min="14899" max="14899" width="15.42578125" style="1" bestFit="1" customWidth="1"/>
    <col min="14900" max="14900" width="14.5703125" style="1" bestFit="1" customWidth="1"/>
    <col min="14901" max="14901" width="15.42578125" style="1" bestFit="1" customWidth="1"/>
    <col min="14902" max="14902" width="15.85546875" style="1" customWidth="1"/>
    <col min="14903" max="14903" width="13.7109375" style="1" customWidth="1"/>
    <col min="14904" max="14904" width="13.42578125" style="1" customWidth="1"/>
    <col min="14905" max="14905" width="22.7109375" style="1" customWidth="1"/>
    <col min="14906" max="14913" width="20.85546875" style="1" customWidth="1"/>
    <col min="14914" max="15141" width="11.42578125" style="1"/>
    <col min="15142" max="15142" width="41.140625" style="1" customWidth="1"/>
    <col min="15143" max="15143" width="17.140625" style="1" customWidth="1"/>
    <col min="15144" max="15144" width="36.28515625" style="1" customWidth="1"/>
    <col min="15145" max="15145" width="76.5703125" style="1" customWidth="1"/>
    <col min="15146" max="15146" width="23.140625" style="1" customWidth="1"/>
    <col min="15147" max="15147" width="20.42578125" style="1" customWidth="1"/>
    <col min="15148" max="15148" width="21.5703125" style="1" bestFit="1" customWidth="1"/>
    <col min="15149" max="15151" width="18" style="1" customWidth="1"/>
    <col min="15152" max="15152" width="16.5703125" style="1" customWidth="1"/>
    <col min="15153" max="15153" width="16.140625" style="1" customWidth="1"/>
    <col min="15154" max="15154" width="17.42578125" style="1" bestFit="1" customWidth="1"/>
    <col min="15155" max="15155" width="15.42578125" style="1" bestFit="1" customWidth="1"/>
    <col min="15156" max="15156" width="14.5703125" style="1" bestFit="1" customWidth="1"/>
    <col min="15157" max="15157" width="15.42578125" style="1" bestFit="1" customWidth="1"/>
    <col min="15158" max="15158" width="15.85546875" style="1" customWidth="1"/>
    <col min="15159" max="15159" width="13.7109375" style="1" customWidth="1"/>
    <col min="15160" max="15160" width="13.42578125" style="1" customWidth="1"/>
    <col min="15161" max="15161" width="22.7109375" style="1" customWidth="1"/>
    <col min="15162" max="15169" width="20.85546875" style="1" customWidth="1"/>
    <col min="15170" max="15397" width="11.42578125" style="1"/>
    <col min="15398" max="15398" width="41.140625" style="1" customWidth="1"/>
    <col min="15399" max="15399" width="17.140625" style="1" customWidth="1"/>
    <col min="15400" max="15400" width="36.28515625" style="1" customWidth="1"/>
    <col min="15401" max="15401" width="76.5703125" style="1" customWidth="1"/>
    <col min="15402" max="15402" width="23.140625" style="1" customWidth="1"/>
    <col min="15403" max="15403" width="20.42578125" style="1" customWidth="1"/>
    <col min="15404" max="15404" width="21.5703125" style="1" bestFit="1" customWidth="1"/>
    <col min="15405" max="15407" width="18" style="1" customWidth="1"/>
    <col min="15408" max="15408" width="16.5703125" style="1" customWidth="1"/>
    <col min="15409" max="15409" width="16.140625" style="1" customWidth="1"/>
    <col min="15410" max="15410" width="17.42578125" style="1" bestFit="1" customWidth="1"/>
    <col min="15411" max="15411" width="15.42578125" style="1" bestFit="1" customWidth="1"/>
    <col min="15412" max="15412" width="14.5703125" style="1" bestFit="1" customWidth="1"/>
    <col min="15413" max="15413" width="15.42578125" style="1" bestFit="1" customWidth="1"/>
    <col min="15414" max="15414" width="15.85546875" style="1" customWidth="1"/>
    <col min="15415" max="15415" width="13.7109375" style="1" customWidth="1"/>
    <col min="15416" max="15416" width="13.42578125" style="1" customWidth="1"/>
    <col min="15417" max="15417" width="22.7109375" style="1" customWidth="1"/>
    <col min="15418" max="15425" width="20.85546875" style="1" customWidth="1"/>
    <col min="15426" max="15653" width="11.42578125" style="1"/>
    <col min="15654" max="15654" width="41.140625" style="1" customWidth="1"/>
    <col min="15655" max="15655" width="17.140625" style="1" customWidth="1"/>
    <col min="15656" max="15656" width="36.28515625" style="1" customWidth="1"/>
    <col min="15657" max="15657" width="76.5703125" style="1" customWidth="1"/>
    <col min="15658" max="15658" width="23.140625" style="1" customWidth="1"/>
    <col min="15659" max="15659" width="20.42578125" style="1" customWidth="1"/>
    <col min="15660" max="15660" width="21.5703125" style="1" bestFit="1" customWidth="1"/>
    <col min="15661" max="15663" width="18" style="1" customWidth="1"/>
    <col min="15664" max="15664" width="16.5703125" style="1" customWidth="1"/>
    <col min="15665" max="15665" width="16.140625" style="1" customWidth="1"/>
    <col min="15666" max="15666" width="17.42578125" style="1" bestFit="1" customWidth="1"/>
    <col min="15667" max="15667" width="15.42578125" style="1" bestFit="1" customWidth="1"/>
    <col min="15668" max="15668" width="14.5703125" style="1" bestFit="1" customWidth="1"/>
    <col min="15669" max="15669" width="15.42578125" style="1" bestFit="1" customWidth="1"/>
    <col min="15670" max="15670" width="15.85546875" style="1" customWidth="1"/>
    <col min="15671" max="15671" width="13.7109375" style="1" customWidth="1"/>
    <col min="15672" max="15672" width="13.42578125" style="1" customWidth="1"/>
    <col min="15673" max="15673" width="22.7109375" style="1" customWidth="1"/>
    <col min="15674" max="15681" width="20.85546875" style="1" customWidth="1"/>
    <col min="15682" max="15909" width="11.42578125" style="1"/>
    <col min="15910" max="15910" width="41.140625" style="1" customWidth="1"/>
    <col min="15911" max="15911" width="17.140625" style="1" customWidth="1"/>
    <col min="15912" max="15912" width="36.28515625" style="1" customWidth="1"/>
    <col min="15913" max="15913" width="76.5703125" style="1" customWidth="1"/>
    <col min="15914" max="15914" width="23.140625" style="1" customWidth="1"/>
    <col min="15915" max="15915" width="20.42578125" style="1" customWidth="1"/>
    <col min="15916" max="15916" width="21.5703125" style="1" bestFit="1" customWidth="1"/>
    <col min="15917" max="15919" width="18" style="1" customWidth="1"/>
    <col min="15920" max="15920" width="16.5703125" style="1" customWidth="1"/>
    <col min="15921" max="15921" width="16.140625" style="1" customWidth="1"/>
    <col min="15922" max="15922" width="17.42578125" style="1" bestFit="1" customWidth="1"/>
    <col min="15923" max="15923" width="15.42578125" style="1" bestFit="1" customWidth="1"/>
    <col min="15924" max="15924" width="14.5703125" style="1" bestFit="1" customWidth="1"/>
    <col min="15925" max="15925" width="15.42578125" style="1" bestFit="1" customWidth="1"/>
    <col min="15926" max="15926" width="15.85546875" style="1" customWidth="1"/>
    <col min="15927" max="15927" width="13.7109375" style="1" customWidth="1"/>
    <col min="15928" max="15928" width="13.42578125" style="1" customWidth="1"/>
    <col min="15929" max="15929" width="22.7109375" style="1" customWidth="1"/>
    <col min="15930" max="15937" width="20.85546875" style="1" customWidth="1"/>
    <col min="15938" max="16165" width="11.42578125" style="1"/>
    <col min="16166" max="16166" width="41.140625" style="1" customWidth="1"/>
    <col min="16167" max="16167" width="17.140625" style="1" customWidth="1"/>
    <col min="16168" max="16168" width="36.28515625" style="1" customWidth="1"/>
    <col min="16169" max="16169" width="76.5703125" style="1" customWidth="1"/>
    <col min="16170" max="16170" width="23.140625" style="1" customWidth="1"/>
    <col min="16171" max="16171" width="20.42578125" style="1" customWidth="1"/>
    <col min="16172" max="16172" width="21.5703125" style="1" bestFit="1" customWidth="1"/>
    <col min="16173" max="16175" width="18" style="1" customWidth="1"/>
    <col min="16176" max="16176" width="16.5703125" style="1" customWidth="1"/>
    <col min="16177" max="16177" width="16.140625" style="1" customWidth="1"/>
    <col min="16178" max="16178" width="17.42578125" style="1" bestFit="1" customWidth="1"/>
    <col min="16179" max="16179" width="15.42578125" style="1" bestFit="1" customWidth="1"/>
    <col min="16180" max="16180" width="14.5703125" style="1" bestFit="1" customWidth="1"/>
    <col min="16181" max="16181" width="15.42578125" style="1" bestFit="1" customWidth="1"/>
    <col min="16182" max="16182" width="15.85546875" style="1" customWidth="1"/>
    <col min="16183" max="16183" width="13.7109375" style="1" customWidth="1"/>
    <col min="16184" max="16184" width="13.42578125" style="1" customWidth="1"/>
    <col min="16185" max="16185" width="22.7109375" style="1" customWidth="1"/>
    <col min="16186" max="16193" width="20.85546875" style="1" customWidth="1"/>
    <col min="16194" max="16384" width="11.42578125" style="1"/>
  </cols>
  <sheetData>
    <row r="1" spans="1:61" ht="26.25" x14ac:dyDescent="0.25">
      <c r="A1" s="476" t="s">
        <v>0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 s="476"/>
      <c r="AV1" s="476"/>
      <c r="AW1" s="476"/>
      <c r="AX1" s="476"/>
      <c r="AY1" s="476"/>
      <c r="AZ1" s="476"/>
      <c r="BA1" s="476"/>
      <c r="BB1" s="476"/>
      <c r="BC1" s="476"/>
      <c r="BD1" s="476"/>
      <c r="BE1" s="476"/>
    </row>
    <row r="2" spans="1:61" ht="26.25" x14ac:dyDescent="0.25">
      <c r="A2" s="476" t="s">
        <v>1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  <c r="AD2" s="476"/>
      <c r="AE2" s="476"/>
      <c r="AF2" s="476"/>
      <c r="AG2" s="476"/>
      <c r="AH2" s="476"/>
      <c r="AI2" s="476"/>
      <c r="AJ2" s="476"/>
      <c r="AK2" s="476"/>
      <c r="AL2" s="476"/>
      <c r="AM2" s="476"/>
      <c r="AN2" s="476"/>
      <c r="AO2" s="476"/>
      <c r="AP2" s="476"/>
      <c r="AQ2" s="476"/>
      <c r="AR2" s="476"/>
      <c r="AS2" s="476"/>
      <c r="AT2" s="476"/>
      <c r="AU2" s="476"/>
      <c r="AV2" s="476"/>
      <c r="AW2" s="476"/>
      <c r="AX2" s="476"/>
      <c r="AY2" s="476"/>
      <c r="AZ2" s="476"/>
      <c r="BA2" s="476"/>
      <c r="BB2" s="476"/>
      <c r="BC2" s="476"/>
      <c r="BD2" s="476"/>
      <c r="BE2" s="476"/>
      <c r="BF2" s="2"/>
    </row>
    <row r="3" spans="1:61" ht="26.25" x14ac:dyDescent="0.25">
      <c r="A3" s="476" t="s">
        <v>2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476"/>
      <c r="U3" s="476"/>
      <c r="V3" s="476"/>
      <c r="W3" s="476"/>
      <c r="X3" s="476"/>
      <c r="Y3" s="476"/>
      <c r="Z3" s="476"/>
      <c r="AA3" s="476"/>
      <c r="AB3" s="476"/>
      <c r="AC3" s="476"/>
      <c r="AD3" s="476"/>
      <c r="AE3" s="476"/>
      <c r="AF3" s="476"/>
      <c r="AG3" s="476"/>
      <c r="AH3" s="476"/>
      <c r="AI3" s="476"/>
      <c r="AJ3" s="476"/>
      <c r="AK3" s="476"/>
      <c r="AL3" s="476"/>
      <c r="AM3" s="476"/>
      <c r="AN3" s="476"/>
      <c r="AO3" s="476"/>
      <c r="AP3" s="476"/>
      <c r="AQ3" s="476"/>
      <c r="AR3" s="476"/>
      <c r="AS3" s="476"/>
      <c r="AT3" s="476"/>
      <c r="AU3" s="476"/>
      <c r="AV3" s="476"/>
      <c r="AW3" s="476"/>
      <c r="AX3" s="476"/>
      <c r="AY3" s="476"/>
      <c r="AZ3" s="476"/>
      <c r="BA3" s="476"/>
      <c r="BB3" s="476"/>
      <c r="BC3" s="476"/>
      <c r="BD3" s="476"/>
      <c r="BE3" s="476"/>
      <c r="BF3" s="2"/>
    </row>
    <row r="4" spans="1:61" ht="18.7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</row>
    <row r="5" spans="1:61" ht="15.75" thickBot="1" x14ac:dyDescent="0.3"/>
    <row r="6" spans="1:61" x14ac:dyDescent="0.25">
      <c r="A6" s="477" t="s">
        <v>3</v>
      </c>
      <c r="B6" s="478"/>
      <c r="C6" s="479"/>
      <c r="D6" s="480"/>
      <c r="E6" s="3"/>
    </row>
    <row r="7" spans="1:61" x14ac:dyDescent="0.25">
      <c r="A7" s="4" t="s">
        <v>4</v>
      </c>
      <c r="B7" s="498" t="s">
        <v>5</v>
      </c>
      <c r="C7" s="499"/>
      <c r="D7" s="5" t="s">
        <v>6</v>
      </c>
      <c r="E7" s="3"/>
    </row>
    <row r="8" spans="1:61" ht="15.75" thickBot="1" x14ac:dyDescent="0.3">
      <c r="A8" s="8" t="s">
        <v>7</v>
      </c>
      <c r="B8" s="496" t="s">
        <v>31</v>
      </c>
      <c r="C8" s="497"/>
      <c r="D8" s="9" t="s">
        <v>153</v>
      </c>
    </row>
    <row r="9" spans="1:61" ht="15.75" thickBot="1" x14ac:dyDescent="0.3">
      <c r="U9" s="468"/>
      <c r="V9" s="468"/>
      <c r="W9" s="468"/>
      <c r="X9" s="468"/>
      <c r="Y9" s="468"/>
      <c r="Z9" s="468"/>
      <c r="AA9" s="468"/>
      <c r="AB9" s="468"/>
      <c r="AC9" s="468"/>
      <c r="AD9" s="468"/>
      <c r="AE9" s="468"/>
      <c r="AF9" s="468"/>
      <c r="AG9" s="468"/>
      <c r="AH9" s="468"/>
      <c r="AI9" s="468"/>
      <c r="AJ9" s="468"/>
      <c r="AK9" s="468"/>
      <c r="AL9" s="468"/>
      <c r="AM9" s="468"/>
      <c r="AN9" s="468"/>
      <c r="AO9" s="468"/>
      <c r="AP9" s="468"/>
      <c r="AQ9" s="468"/>
      <c r="AR9" s="468"/>
      <c r="AS9" s="468"/>
      <c r="AT9" s="468"/>
      <c r="AU9" s="468"/>
      <c r="AV9" s="468"/>
      <c r="AW9" s="468"/>
      <c r="AX9" s="468"/>
      <c r="AY9" s="468"/>
      <c r="AZ9" s="468"/>
      <c r="BA9" s="468"/>
      <c r="BB9" s="468"/>
      <c r="BC9" s="468"/>
      <c r="BD9" s="468"/>
      <c r="BE9" s="468"/>
    </row>
    <row r="10" spans="1:61" ht="30.75" customHeight="1" thickBot="1" x14ac:dyDescent="0.3">
      <c r="A10" s="469" t="s">
        <v>8</v>
      </c>
      <c r="B10" s="470"/>
      <c r="C10" s="470"/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470"/>
      <c r="T10" s="470"/>
      <c r="U10" s="470"/>
      <c r="V10" s="470"/>
      <c r="W10" s="470"/>
      <c r="X10" s="470"/>
      <c r="Y10" s="470"/>
      <c r="Z10" s="470"/>
      <c r="AA10" s="470"/>
      <c r="AB10" s="470"/>
      <c r="AC10" s="470"/>
      <c r="AD10" s="470"/>
      <c r="AE10" s="470"/>
      <c r="AF10" s="470"/>
      <c r="AG10" s="470"/>
      <c r="AH10" s="470"/>
      <c r="AI10" s="470"/>
      <c r="AJ10" s="470"/>
      <c r="AK10" s="470"/>
      <c r="AL10" s="470"/>
      <c r="AM10" s="470"/>
      <c r="AN10" s="470"/>
      <c r="AO10" s="470"/>
      <c r="AP10" s="470"/>
      <c r="AQ10" s="470"/>
      <c r="AR10" s="470"/>
      <c r="AS10" s="470"/>
      <c r="AT10" s="470"/>
      <c r="AU10" s="470"/>
      <c r="AV10" s="470"/>
      <c r="AW10" s="470"/>
      <c r="AX10" s="470"/>
      <c r="AY10" s="470"/>
      <c r="AZ10" s="470"/>
      <c r="BA10" s="470"/>
      <c r="BB10" s="470"/>
      <c r="BC10" s="470"/>
      <c r="BD10" s="470"/>
      <c r="BE10" s="470"/>
    </row>
    <row r="11" spans="1:61" ht="27" thickBot="1" x14ac:dyDescent="0.3">
      <c r="A11" s="471" t="s">
        <v>9</v>
      </c>
      <c r="B11" s="471" t="s">
        <v>10</v>
      </c>
      <c r="C11" s="471" t="s">
        <v>11</v>
      </c>
      <c r="D11" s="471" t="s">
        <v>12</v>
      </c>
      <c r="E11" s="471" t="s">
        <v>13</v>
      </c>
      <c r="F11" s="471" t="s">
        <v>14</v>
      </c>
      <c r="G11" s="471" t="s">
        <v>27</v>
      </c>
      <c r="H11" s="471" t="s">
        <v>65</v>
      </c>
      <c r="I11" s="471" t="s">
        <v>66</v>
      </c>
      <c r="J11" s="444" t="s">
        <v>19</v>
      </c>
      <c r="K11" s="445"/>
      <c r="L11" s="445"/>
      <c r="M11" s="446"/>
      <c r="N11" s="444" t="s">
        <v>20</v>
      </c>
      <c r="O11" s="445"/>
      <c r="P11" s="445"/>
      <c r="Q11" s="446"/>
      <c r="R11" s="444" t="s">
        <v>21</v>
      </c>
      <c r="S11" s="445"/>
      <c r="T11" s="445"/>
      <c r="U11" s="446"/>
      <c r="V11" s="444" t="s">
        <v>22</v>
      </c>
      <c r="W11" s="445"/>
      <c r="X11" s="445"/>
      <c r="Y11" s="446"/>
      <c r="Z11" s="444" t="s">
        <v>23</v>
      </c>
      <c r="AA11" s="445"/>
      <c r="AB11" s="445"/>
      <c r="AC11" s="446"/>
      <c r="AD11" s="444" t="s">
        <v>24</v>
      </c>
      <c r="AE11" s="445"/>
      <c r="AF11" s="445"/>
      <c r="AG11" s="446"/>
      <c r="AH11" s="444" t="s">
        <v>25</v>
      </c>
      <c r="AI11" s="445"/>
      <c r="AJ11" s="445"/>
      <c r="AK11" s="446"/>
      <c r="AL11" s="444" t="s">
        <v>26</v>
      </c>
      <c r="AM11" s="445"/>
      <c r="AN11" s="445"/>
      <c r="AO11" s="446"/>
      <c r="AP11" s="444" t="s">
        <v>15</v>
      </c>
      <c r="AQ11" s="445"/>
      <c r="AR11" s="445"/>
      <c r="AS11" s="446"/>
      <c r="AT11" s="444" t="s">
        <v>16</v>
      </c>
      <c r="AU11" s="445"/>
      <c r="AV11" s="445"/>
      <c r="AW11" s="446"/>
      <c r="AX11" s="444" t="s">
        <v>17</v>
      </c>
      <c r="AY11" s="445"/>
      <c r="AZ11" s="445"/>
      <c r="BA11" s="446"/>
      <c r="BB11" s="444" t="s">
        <v>18</v>
      </c>
      <c r="BC11" s="445"/>
      <c r="BD11" s="445"/>
      <c r="BE11" s="446"/>
      <c r="BF11" s="444" t="s">
        <v>162</v>
      </c>
      <c r="BG11" s="445"/>
      <c r="BH11" s="445"/>
      <c r="BI11" s="446"/>
    </row>
    <row r="12" spans="1:61" ht="25.5" customHeight="1" x14ac:dyDescent="0.25">
      <c r="A12" s="472"/>
      <c r="B12" s="472"/>
      <c r="C12" s="472"/>
      <c r="D12" s="472"/>
      <c r="E12" s="472"/>
      <c r="F12" s="472"/>
      <c r="G12" s="472"/>
      <c r="H12" s="472"/>
      <c r="I12" s="472"/>
      <c r="J12" s="466" t="s">
        <v>70</v>
      </c>
      <c r="K12" s="466"/>
      <c r="L12" s="466"/>
      <c r="M12" s="467"/>
      <c r="N12" s="447" t="s">
        <v>70</v>
      </c>
      <c r="O12" s="448"/>
      <c r="P12" s="448"/>
      <c r="Q12" s="449"/>
      <c r="R12" s="447" t="s">
        <v>70</v>
      </c>
      <c r="S12" s="448"/>
      <c r="T12" s="448"/>
      <c r="U12" s="449"/>
      <c r="V12" s="447" t="s">
        <v>70</v>
      </c>
      <c r="W12" s="448"/>
      <c r="X12" s="448"/>
      <c r="Y12" s="449"/>
      <c r="Z12" s="447" t="s">
        <v>70</v>
      </c>
      <c r="AA12" s="448"/>
      <c r="AB12" s="448"/>
      <c r="AC12" s="449"/>
      <c r="AD12" s="447" t="s">
        <v>70</v>
      </c>
      <c r="AE12" s="448"/>
      <c r="AF12" s="448"/>
      <c r="AG12" s="449"/>
      <c r="AH12" s="447" t="s">
        <v>70</v>
      </c>
      <c r="AI12" s="448"/>
      <c r="AJ12" s="448"/>
      <c r="AK12" s="449"/>
      <c r="AL12" s="447" t="s">
        <v>70</v>
      </c>
      <c r="AM12" s="448"/>
      <c r="AN12" s="448"/>
      <c r="AO12" s="449"/>
      <c r="AP12" s="447" t="s">
        <v>70</v>
      </c>
      <c r="AQ12" s="448"/>
      <c r="AR12" s="448"/>
      <c r="AS12" s="449"/>
      <c r="AT12" s="447" t="s">
        <v>70</v>
      </c>
      <c r="AU12" s="448"/>
      <c r="AV12" s="448"/>
      <c r="AW12" s="449"/>
      <c r="AX12" s="447" t="s">
        <v>70</v>
      </c>
      <c r="AY12" s="448"/>
      <c r="AZ12" s="448"/>
      <c r="BA12" s="449"/>
      <c r="BB12" s="447" t="s">
        <v>70</v>
      </c>
      <c r="BC12" s="448"/>
      <c r="BD12" s="448"/>
      <c r="BE12" s="449"/>
      <c r="BF12" s="447" t="s">
        <v>70</v>
      </c>
      <c r="BG12" s="448"/>
      <c r="BH12" s="448"/>
      <c r="BI12" s="449"/>
    </row>
    <row r="13" spans="1:61" ht="15.75" thickBot="1" x14ac:dyDescent="0.3">
      <c r="A13" s="472"/>
      <c r="B13" s="472"/>
      <c r="C13" s="472"/>
      <c r="D13" s="472"/>
      <c r="E13" s="472"/>
      <c r="F13" s="472"/>
      <c r="G13" s="472"/>
      <c r="H13" s="472"/>
      <c r="I13" s="472"/>
      <c r="J13" s="18" t="s">
        <v>67</v>
      </c>
      <c r="K13" s="16" t="s">
        <v>68</v>
      </c>
      <c r="L13" s="17" t="s">
        <v>141</v>
      </c>
      <c r="M13" s="17" t="s">
        <v>69</v>
      </c>
      <c r="N13" s="16" t="s">
        <v>67</v>
      </c>
      <c r="O13" s="16" t="s">
        <v>68</v>
      </c>
      <c r="P13" s="17" t="s">
        <v>141</v>
      </c>
      <c r="Q13" s="17" t="s">
        <v>69</v>
      </c>
      <c r="R13" s="16" t="s">
        <v>67</v>
      </c>
      <c r="S13" s="16" t="s">
        <v>68</v>
      </c>
      <c r="T13" s="17" t="s">
        <v>141</v>
      </c>
      <c r="U13" s="17" t="s">
        <v>69</v>
      </c>
      <c r="V13" s="16" t="s">
        <v>67</v>
      </c>
      <c r="W13" s="16" t="s">
        <v>68</v>
      </c>
      <c r="X13" s="17" t="s">
        <v>141</v>
      </c>
      <c r="Y13" s="17" t="s">
        <v>69</v>
      </c>
      <c r="Z13" s="16" t="s">
        <v>67</v>
      </c>
      <c r="AA13" s="16" t="s">
        <v>68</v>
      </c>
      <c r="AB13" s="17" t="s">
        <v>141</v>
      </c>
      <c r="AC13" s="17" t="s">
        <v>69</v>
      </c>
      <c r="AD13" s="16" t="s">
        <v>67</v>
      </c>
      <c r="AE13" s="16" t="s">
        <v>68</v>
      </c>
      <c r="AF13" s="17" t="s">
        <v>141</v>
      </c>
      <c r="AG13" s="17" t="s">
        <v>69</v>
      </c>
      <c r="AH13" s="16" t="s">
        <v>67</v>
      </c>
      <c r="AI13" s="16" t="s">
        <v>68</v>
      </c>
      <c r="AJ13" s="17" t="s">
        <v>141</v>
      </c>
      <c r="AK13" s="17" t="s">
        <v>69</v>
      </c>
      <c r="AL13" s="16" t="s">
        <v>67</v>
      </c>
      <c r="AM13" s="16" t="s">
        <v>68</v>
      </c>
      <c r="AN13" s="17" t="s">
        <v>141</v>
      </c>
      <c r="AO13" s="17" t="s">
        <v>69</v>
      </c>
      <c r="AP13" s="16" t="s">
        <v>67</v>
      </c>
      <c r="AQ13" s="16" t="s">
        <v>68</v>
      </c>
      <c r="AR13" s="17" t="s">
        <v>141</v>
      </c>
      <c r="AS13" s="17" t="s">
        <v>69</v>
      </c>
      <c r="AT13" s="16" t="s">
        <v>67</v>
      </c>
      <c r="AU13" s="16" t="s">
        <v>68</v>
      </c>
      <c r="AV13" s="17" t="s">
        <v>141</v>
      </c>
      <c r="AW13" s="17" t="s">
        <v>69</v>
      </c>
      <c r="AX13" s="16" t="s">
        <v>67</v>
      </c>
      <c r="AY13" s="16" t="s">
        <v>68</v>
      </c>
      <c r="AZ13" s="17" t="s">
        <v>141</v>
      </c>
      <c r="BA13" s="17" t="s">
        <v>69</v>
      </c>
      <c r="BB13" s="16" t="s">
        <v>67</v>
      </c>
      <c r="BC13" s="16" t="s">
        <v>68</v>
      </c>
      <c r="BD13" s="17" t="s">
        <v>141</v>
      </c>
      <c r="BE13" s="17" t="s">
        <v>69</v>
      </c>
      <c r="BF13" s="16" t="s">
        <v>67</v>
      </c>
      <c r="BG13" s="16" t="s">
        <v>68</v>
      </c>
      <c r="BH13" s="17" t="s">
        <v>141</v>
      </c>
      <c r="BI13" s="355" t="s">
        <v>69</v>
      </c>
    </row>
    <row r="14" spans="1:61" ht="29.25" customHeight="1" x14ac:dyDescent="0.25">
      <c r="A14" s="571" t="s">
        <v>58</v>
      </c>
      <c r="B14" s="489">
        <v>14125</v>
      </c>
      <c r="C14" s="571" t="s">
        <v>45</v>
      </c>
      <c r="D14" s="571" t="s">
        <v>46</v>
      </c>
      <c r="E14" s="596" t="s">
        <v>130</v>
      </c>
      <c r="F14" s="502" t="s">
        <v>105</v>
      </c>
      <c r="G14" s="462" t="s">
        <v>132</v>
      </c>
      <c r="H14" s="462" t="s">
        <v>84</v>
      </c>
      <c r="I14" s="21" t="s">
        <v>74</v>
      </c>
      <c r="J14" s="322">
        <v>0</v>
      </c>
      <c r="K14" s="322">
        <v>0</v>
      </c>
      <c r="L14" s="322">
        <v>0</v>
      </c>
      <c r="M14" s="323">
        <f>SUM(J14:L14)</f>
        <v>0</v>
      </c>
      <c r="N14" s="93">
        <v>0</v>
      </c>
      <c r="O14" s="93">
        <v>0</v>
      </c>
      <c r="P14" s="93">
        <v>0</v>
      </c>
      <c r="Q14" s="323">
        <f>SUM(N14:P14)</f>
        <v>0</v>
      </c>
      <c r="R14" s="593" t="s">
        <v>158</v>
      </c>
      <c r="S14" s="324">
        <v>0</v>
      </c>
      <c r="T14" s="322">
        <v>0</v>
      </c>
      <c r="U14" s="323">
        <f>SUM(R14:T14)</f>
        <v>0</v>
      </c>
      <c r="V14" s="325">
        <v>0</v>
      </c>
      <c r="W14" s="325">
        <v>0</v>
      </c>
      <c r="X14" s="325">
        <v>0</v>
      </c>
      <c r="Y14" s="323">
        <f>SUM(V14:X14)</f>
        <v>0</v>
      </c>
      <c r="Z14" s="326">
        <v>0</v>
      </c>
      <c r="AA14" s="326">
        <v>0</v>
      </c>
      <c r="AB14" s="326">
        <v>0</v>
      </c>
      <c r="AC14" s="323">
        <f>SUM(Z14:AB14)</f>
        <v>0</v>
      </c>
      <c r="AD14" s="326">
        <v>0</v>
      </c>
      <c r="AE14" s="326">
        <v>0</v>
      </c>
      <c r="AF14" s="326">
        <v>0</v>
      </c>
      <c r="AG14" s="323">
        <f>SUM(AD14:AF14)</f>
        <v>0</v>
      </c>
      <c r="AH14" s="325">
        <v>0</v>
      </c>
      <c r="AI14" s="325">
        <v>0</v>
      </c>
      <c r="AJ14" s="325">
        <v>0</v>
      </c>
      <c r="AK14" s="323">
        <f>SUM(AH14:AJ14)</f>
        <v>0</v>
      </c>
      <c r="AL14" s="326">
        <v>0</v>
      </c>
      <c r="AM14" s="326">
        <v>0</v>
      </c>
      <c r="AN14" s="326">
        <v>0</v>
      </c>
      <c r="AO14" s="323">
        <f>SUM(AL14:AN14)</f>
        <v>0</v>
      </c>
      <c r="AP14" s="325">
        <v>0</v>
      </c>
      <c r="AQ14" s="325">
        <v>0</v>
      </c>
      <c r="AR14" s="325">
        <v>0</v>
      </c>
      <c r="AS14" s="323">
        <f>SUM(AP14:AR14)</f>
        <v>0</v>
      </c>
      <c r="AT14" s="325">
        <v>0</v>
      </c>
      <c r="AU14" s="325">
        <v>0</v>
      </c>
      <c r="AV14" s="325">
        <v>0</v>
      </c>
      <c r="AW14" s="323">
        <f>SUM(AT14:AV14)</f>
        <v>0</v>
      </c>
      <c r="AX14" s="325">
        <v>0</v>
      </c>
      <c r="AY14" s="325">
        <v>0</v>
      </c>
      <c r="AZ14" s="325">
        <v>0</v>
      </c>
      <c r="BA14" s="323">
        <f>SUM(AX14:AZ14)</f>
        <v>0</v>
      </c>
      <c r="BB14" s="325">
        <v>0</v>
      </c>
      <c r="BC14" s="325">
        <v>0</v>
      </c>
      <c r="BD14" s="322">
        <v>0</v>
      </c>
      <c r="BE14" s="323">
        <f>SUM(BB14:BD14)</f>
        <v>0</v>
      </c>
      <c r="BF14" s="71">
        <f>AVERAGE(J14,N14,R14,V14,Z14,AD14,AH14,AL14,AP14,AT14,AX14,BB14)</f>
        <v>0</v>
      </c>
      <c r="BG14" s="71">
        <f t="shared" ref="BG14:BH15" si="0">AVERAGE(K14,O14,S14,W14,AA14,AE14,AI14,AM14,AQ14,AU14,AY14,BC14)</f>
        <v>0</v>
      </c>
      <c r="BH14" s="71">
        <f t="shared" si="0"/>
        <v>0</v>
      </c>
      <c r="BI14" s="301">
        <f t="shared" ref="BI14:BI23" si="1">SUM(BF14:BH14)</f>
        <v>0</v>
      </c>
    </row>
    <row r="15" spans="1:61" ht="29.25" customHeight="1" x14ac:dyDescent="0.25">
      <c r="A15" s="571"/>
      <c r="B15" s="489"/>
      <c r="C15" s="571"/>
      <c r="D15" s="571"/>
      <c r="E15" s="596"/>
      <c r="F15" s="503"/>
      <c r="G15" s="463"/>
      <c r="H15" s="463"/>
      <c r="I15" s="22" t="s">
        <v>75</v>
      </c>
      <c r="J15" s="327">
        <v>0</v>
      </c>
      <c r="K15" s="327">
        <v>0</v>
      </c>
      <c r="L15" s="327">
        <v>0</v>
      </c>
      <c r="M15" s="328">
        <f t="shared" ref="M15:M18" si="2">SUM(J15:L15)</f>
        <v>0</v>
      </c>
      <c r="N15" s="96">
        <v>0</v>
      </c>
      <c r="O15" s="96">
        <v>0</v>
      </c>
      <c r="P15" s="96">
        <v>0</v>
      </c>
      <c r="Q15" s="328">
        <f t="shared" ref="Q15:Q18" si="3">SUM(N15:P15)</f>
        <v>0</v>
      </c>
      <c r="R15" s="594"/>
      <c r="S15" s="329">
        <v>0</v>
      </c>
      <c r="T15" s="330">
        <v>0</v>
      </c>
      <c r="U15" s="328">
        <f t="shared" ref="U15:U18" si="4">SUM(R15:T15)</f>
        <v>0</v>
      </c>
      <c r="V15" s="331">
        <v>0</v>
      </c>
      <c r="W15" s="331">
        <v>0</v>
      </c>
      <c r="X15" s="331">
        <v>0</v>
      </c>
      <c r="Y15" s="328">
        <f t="shared" ref="Y15:Y18" si="5">SUM(V15:X15)</f>
        <v>0</v>
      </c>
      <c r="Z15" s="331">
        <v>0</v>
      </c>
      <c r="AA15" s="331">
        <v>0</v>
      </c>
      <c r="AB15" s="331">
        <v>0</v>
      </c>
      <c r="AC15" s="328">
        <f t="shared" ref="AC15:AC18" si="6">SUM(Z15:AB15)</f>
        <v>0</v>
      </c>
      <c r="AD15" s="331">
        <v>0</v>
      </c>
      <c r="AE15" s="331">
        <v>0</v>
      </c>
      <c r="AF15" s="331">
        <v>0</v>
      </c>
      <c r="AG15" s="328">
        <f t="shared" ref="AG15:AG18" si="7">SUM(AD15:AF15)</f>
        <v>0</v>
      </c>
      <c r="AH15" s="331">
        <v>0</v>
      </c>
      <c r="AI15" s="331">
        <v>0</v>
      </c>
      <c r="AJ15" s="331">
        <v>0</v>
      </c>
      <c r="AK15" s="328">
        <f t="shared" ref="AK15:AK18" si="8">SUM(AH15:AJ15)</f>
        <v>0</v>
      </c>
      <c r="AL15" s="326">
        <v>0</v>
      </c>
      <c r="AM15" s="326">
        <v>0</v>
      </c>
      <c r="AN15" s="326">
        <v>0</v>
      </c>
      <c r="AO15" s="328">
        <f t="shared" ref="AO15:AO18" si="9">SUM(AL15:AN15)</f>
        <v>0</v>
      </c>
      <c r="AP15" s="331">
        <v>0</v>
      </c>
      <c r="AQ15" s="331">
        <v>0</v>
      </c>
      <c r="AR15" s="331">
        <v>0</v>
      </c>
      <c r="AS15" s="328">
        <f t="shared" ref="AS15:AS18" si="10">SUM(AP15:AR15)</f>
        <v>0</v>
      </c>
      <c r="AT15" s="331">
        <v>0</v>
      </c>
      <c r="AU15" s="331">
        <v>0</v>
      </c>
      <c r="AV15" s="331">
        <v>0</v>
      </c>
      <c r="AW15" s="328">
        <f t="shared" ref="AW15:AW18" si="11">SUM(AT15:AV15)</f>
        <v>0</v>
      </c>
      <c r="AX15" s="331">
        <v>0</v>
      </c>
      <c r="AY15" s="331">
        <v>0</v>
      </c>
      <c r="AZ15" s="331">
        <v>0</v>
      </c>
      <c r="BA15" s="328">
        <f t="shared" ref="BA15:BA18" si="12">SUM(AX15:AZ15)</f>
        <v>0</v>
      </c>
      <c r="BB15" s="331">
        <v>0</v>
      </c>
      <c r="BC15" s="331">
        <v>0</v>
      </c>
      <c r="BD15" s="330">
        <v>0</v>
      </c>
      <c r="BE15" s="328">
        <f t="shared" ref="BE15:BE18" si="13">SUM(BB15:BD15)</f>
        <v>0</v>
      </c>
      <c r="BF15" s="104">
        <v>0</v>
      </c>
      <c r="BG15" s="104">
        <f t="shared" si="0"/>
        <v>0</v>
      </c>
      <c r="BH15" s="104">
        <f t="shared" si="0"/>
        <v>0</v>
      </c>
      <c r="BI15" s="301">
        <f t="shared" si="1"/>
        <v>0</v>
      </c>
    </row>
    <row r="16" spans="1:61" ht="29.25" customHeight="1" x14ac:dyDescent="0.25">
      <c r="A16" s="571"/>
      <c r="B16" s="489"/>
      <c r="C16" s="571"/>
      <c r="D16" s="571"/>
      <c r="E16" s="596"/>
      <c r="F16" s="503"/>
      <c r="G16" s="463"/>
      <c r="H16" s="463"/>
      <c r="I16" s="22" t="s">
        <v>76</v>
      </c>
      <c r="J16" s="327">
        <v>2</v>
      </c>
      <c r="K16" s="327">
        <v>1</v>
      </c>
      <c r="L16" s="327">
        <v>0</v>
      </c>
      <c r="M16" s="328">
        <f t="shared" si="2"/>
        <v>3</v>
      </c>
      <c r="N16" s="96">
        <v>2</v>
      </c>
      <c r="O16" s="96">
        <v>1</v>
      </c>
      <c r="P16" s="96">
        <v>0</v>
      </c>
      <c r="Q16" s="328">
        <f t="shared" si="3"/>
        <v>3</v>
      </c>
      <c r="R16" s="332">
        <v>0</v>
      </c>
      <c r="S16" s="329">
        <v>0</v>
      </c>
      <c r="T16" s="330">
        <v>0</v>
      </c>
      <c r="U16" s="328">
        <f t="shared" si="4"/>
        <v>0</v>
      </c>
      <c r="V16" s="332">
        <v>2</v>
      </c>
      <c r="W16" s="329">
        <v>1</v>
      </c>
      <c r="X16" s="331">
        <v>0</v>
      </c>
      <c r="Y16" s="328">
        <f t="shared" si="5"/>
        <v>3</v>
      </c>
      <c r="Z16" s="331">
        <v>2</v>
      </c>
      <c r="AA16" s="331">
        <v>1</v>
      </c>
      <c r="AB16" s="331">
        <v>0</v>
      </c>
      <c r="AC16" s="328">
        <f t="shared" si="6"/>
        <v>3</v>
      </c>
      <c r="AD16" s="331">
        <v>2</v>
      </c>
      <c r="AE16" s="331">
        <v>2</v>
      </c>
      <c r="AF16" s="331">
        <v>0</v>
      </c>
      <c r="AG16" s="328">
        <f t="shared" si="7"/>
        <v>4</v>
      </c>
      <c r="AH16" s="331">
        <v>2</v>
      </c>
      <c r="AI16" s="331">
        <v>1</v>
      </c>
      <c r="AJ16" s="331">
        <v>0</v>
      </c>
      <c r="AK16" s="328">
        <f t="shared" si="8"/>
        <v>3</v>
      </c>
      <c r="AL16" s="331">
        <v>2</v>
      </c>
      <c r="AM16" s="331">
        <v>2</v>
      </c>
      <c r="AN16" s="331">
        <v>0</v>
      </c>
      <c r="AO16" s="328">
        <f t="shared" si="9"/>
        <v>4</v>
      </c>
      <c r="AP16" s="331">
        <v>2</v>
      </c>
      <c r="AQ16" s="331">
        <v>2</v>
      </c>
      <c r="AR16" s="331">
        <v>0</v>
      </c>
      <c r="AS16" s="328">
        <f t="shared" si="10"/>
        <v>4</v>
      </c>
      <c r="AT16" s="331">
        <v>2</v>
      </c>
      <c r="AU16" s="331">
        <v>2</v>
      </c>
      <c r="AV16" s="331">
        <v>0</v>
      </c>
      <c r="AW16" s="328">
        <f t="shared" si="11"/>
        <v>4</v>
      </c>
      <c r="AX16" s="331">
        <v>2</v>
      </c>
      <c r="AY16" s="331">
        <v>2</v>
      </c>
      <c r="AZ16" s="331">
        <v>0</v>
      </c>
      <c r="BA16" s="328">
        <f t="shared" si="12"/>
        <v>4</v>
      </c>
      <c r="BB16" s="331">
        <v>2</v>
      </c>
      <c r="BC16" s="331">
        <v>2</v>
      </c>
      <c r="BD16" s="330">
        <v>0</v>
      </c>
      <c r="BE16" s="328">
        <f t="shared" si="13"/>
        <v>4</v>
      </c>
      <c r="BF16" s="104">
        <f t="shared" ref="BF16:BF18" si="14">AVERAGE(J16,N16,R16,V16,Z16,AD16,AH16,AL16,AP16,AT16,AX16,BB16)</f>
        <v>1.8333333333333333</v>
      </c>
      <c r="BG16" s="104">
        <f t="shared" ref="BG16:BG18" si="15">AVERAGE(K16,O16,S16,W16,AA16,AE16,AI16,AM16,AQ16,AU16,AY16,BC16)</f>
        <v>1.4166666666666667</v>
      </c>
      <c r="BH16" s="104">
        <f t="shared" ref="BH16:BH18" si="16">AVERAGE(L16,P16,T16,X16,AB16,AF16,AJ16,AN16,AR16,AV16,AZ16,BD16)</f>
        <v>0</v>
      </c>
      <c r="BI16" s="301">
        <f t="shared" si="1"/>
        <v>3.25</v>
      </c>
    </row>
    <row r="17" spans="1:61" ht="29.25" customHeight="1" x14ac:dyDescent="0.25">
      <c r="A17" s="571"/>
      <c r="B17" s="489"/>
      <c r="C17" s="571"/>
      <c r="D17" s="571"/>
      <c r="E17" s="596"/>
      <c r="F17" s="503"/>
      <c r="G17" s="463"/>
      <c r="H17" s="463"/>
      <c r="I17" s="22" t="s">
        <v>77</v>
      </c>
      <c r="J17" s="327">
        <v>76</v>
      </c>
      <c r="K17" s="327">
        <v>52</v>
      </c>
      <c r="L17" s="327">
        <v>0</v>
      </c>
      <c r="M17" s="328">
        <f t="shared" si="2"/>
        <v>128</v>
      </c>
      <c r="N17" s="96">
        <v>76</v>
      </c>
      <c r="O17" s="96">
        <v>52</v>
      </c>
      <c r="P17" s="96">
        <v>0</v>
      </c>
      <c r="Q17" s="328">
        <f t="shared" si="3"/>
        <v>128</v>
      </c>
      <c r="R17" s="332">
        <v>0</v>
      </c>
      <c r="S17" s="329">
        <v>0</v>
      </c>
      <c r="T17" s="330">
        <v>0</v>
      </c>
      <c r="U17" s="328">
        <f t="shared" si="4"/>
        <v>0</v>
      </c>
      <c r="V17" s="332">
        <v>72</v>
      </c>
      <c r="W17" s="329">
        <v>52</v>
      </c>
      <c r="X17" s="331">
        <v>0</v>
      </c>
      <c r="Y17" s="328">
        <f t="shared" si="5"/>
        <v>124</v>
      </c>
      <c r="Z17" s="331">
        <v>72</v>
      </c>
      <c r="AA17" s="331">
        <v>52</v>
      </c>
      <c r="AB17" s="331">
        <v>0</v>
      </c>
      <c r="AC17" s="328">
        <f t="shared" si="6"/>
        <v>124</v>
      </c>
      <c r="AD17" s="331">
        <v>71</v>
      </c>
      <c r="AE17" s="331">
        <v>49</v>
      </c>
      <c r="AF17" s="331">
        <v>0</v>
      </c>
      <c r="AG17" s="328">
        <f t="shared" si="7"/>
        <v>120</v>
      </c>
      <c r="AH17" s="331">
        <v>76</v>
      </c>
      <c r="AI17" s="331">
        <v>52</v>
      </c>
      <c r="AJ17" s="331">
        <v>0</v>
      </c>
      <c r="AK17" s="328">
        <f t="shared" si="8"/>
        <v>128</v>
      </c>
      <c r="AL17" s="331">
        <v>71</v>
      </c>
      <c r="AM17" s="331">
        <v>49</v>
      </c>
      <c r="AN17" s="331">
        <v>0</v>
      </c>
      <c r="AO17" s="328">
        <f t="shared" si="9"/>
        <v>120</v>
      </c>
      <c r="AP17" s="331">
        <v>67</v>
      </c>
      <c r="AQ17" s="331">
        <v>45</v>
      </c>
      <c r="AR17" s="331">
        <v>0</v>
      </c>
      <c r="AS17" s="328">
        <f t="shared" si="10"/>
        <v>112</v>
      </c>
      <c r="AT17" s="331">
        <v>67</v>
      </c>
      <c r="AU17" s="331">
        <v>45</v>
      </c>
      <c r="AV17" s="331">
        <v>0</v>
      </c>
      <c r="AW17" s="328">
        <f t="shared" si="11"/>
        <v>112</v>
      </c>
      <c r="AX17" s="331">
        <v>58</v>
      </c>
      <c r="AY17" s="331">
        <v>41</v>
      </c>
      <c r="AZ17" s="331">
        <v>0</v>
      </c>
      <c r="BA17" s="328">
        <f t="shared" si="12"/>
        <v>99</v>
      </c>
      <c r="BB17" s="331">
        <v>58</v>
      </c>
      <c r="BC17" s="331">
        <v>41</v>
      </c>
      <c r="BD17" s="330">
        <v>0</v>
      </c>
      <c r="BE17" s="328">
        <f t="shared" si="13"/>
        <v>99</v>
      </c>
      <c r="BF17" s="104">
        <f t="shared" si="14"/>
        <v>63.666666666666664</v>
      </c>
      <c r="BG17" s="104">
        <f t="shared" si="15"/>
        <v>44.166666666666664</v>
      </c>
      <c r="BH17" s="104">
        <f t="shared" si="16"/>
        <v>0</v>
      </c>
      <c r="BI17" s="301">
        <f t="shared" si="1"/>
        <v>107.83333333333333</v>
      </c>
    </row>
    <row r="18" spans="1:61" ht="29.25" customHeight="1" x14ac:dyDescent="0.25">
      <c r="A18" s="571"/>
      <c r="B18" s="489"/>
      <c r="C18" s="571"/>
      <c r="D18" s="571"/>
      <c r="E18" s="596"/>
      <c r="F18" s="503"/>
      <c r="G18" s="463"/>
      <c r="H18" s="463"/>
      <c r="I18" s="22" t="s">
        <v>78</v>
      </c>
      <c r="J18" s="327">
        <v>1319</v>
      </c>
      <c r="K18" s="327">
        <v>479</v>
      </c>
      <c r="L18" s="327">
        <v>0</v>
      </c>
      <c r="M18" s="328">
        <f t="shared" si="2"/>
        <v>1798</v>
      </c>
      <c r="N18" s="96">
        <v>1319</v>
      </c>
      <c r="O18" s="96">
        <v>479</v>
      </c>
      <c r="P18" s="96">
        <v>0</v>
      </c>
      <c r="Q18" s="328">
        <f t="shared" si="3"/>
        <v>1798</v>
      </c>
      <c r="R18" s="332">
        <v>0</v>
      </c>
      <c r="S18" s="329">
        <v>0</v>
      </c>
      <c r="T18" s="330">
        <v>0</v>
      </c>
      <c r="U18" s="328">
        <f t="shared" si="4"/>
        <v>0</v>
      </c>
      <c r="V18" s="332">
        <v>1302</v>
      </c>
      <c r="W18" s="329">
        <v>501</v>
      </c>
      <c r="X18" s="331">
        <v>0</v>
      </c>
      <c r="Y18" s="328">
        <f t="shared" si="5"/>
        <v>1803</v>
      </c>
      <c r="Z18" s="331">
        <v>1302</v>
      </c>
      <c r="AA18" s="331">
        <v>501</v>
      </c>
      <c r="AB18" s="331">
        <v>0</v>
      </c>
      <c r="AC18" s="328">
        <f t="shared" si="6"/>
        <v>1803</v>
      </c>
      <c r="AD18" s="331">
        <v>1307</v>
      </c>
      <c r="AE18" s="331">
        <v>508</v>
      </c>
      <c r="AF18" s="331">
        <v>0</v>
      </c>
      <c r="AG18" s="328">
        <f t="shared" si="7"/>
        <v>1815</v>
      </c>
      <c r="AH18" s="331">
        <v>1319</v>
      </c>
      <c r="AI18" s="331">
        <v>479</v>
      </c>
      <c r="AJ18" s="331">
        <v>0</v>
      </c>
      <c r="AK18" s="328">
        <f t="shared" si="8"/>
        <v>1798</v>
      </c>
      <c r="AL18" s="331">
        <v>1307</v>
      </c>
      <c r="AM18" s="331">
        <v>508</v>
      </c>
      <c r="AN18" s="331">
        <v>0</v>
      </c>
      <c r="AO18" s="328">
        <f t="shared" si="9"/>
        <v>1815</v>
      </c>
      <c r="AP18" s="331">
        <v>1291</v>
      </c>
      <c r="AQ18" s="331">
        <v>511</v>
      </c>
      <c r="AR18" s="331">
        <v>0</v>
      </c>
      <c r="AS18" s="328">
        <f t="shared" si="10"/>
        <v>1802</v>
      </c>
      <c r="AT18" s="331">
        <v>1291</v>
      </c>
      <c r="AU18" s="331">
        <v>511</v>
      </c>
      <c r="AV18" s="331">
        <v>0</v>
      </c>
      <c r="AW18" s="328">
        <f t="shared" si="11"/>
        <v>1802</v>
      </c>
      <c r="AX18" s="331">
        <v>1122</v>
      </c>
      <c r="AY18" s="331">
        <v>447</v>
      </c>
      <c r="AZ18" s="331">
        <v>0</v>
      </c>
      <c r="BA18" s="328">
        <f t="shared" si="12"/>
        <v>1569</v>
      </c>
      <c r="BB18" s="331">
        <v>1122</v>
      </c>
      <c r="BC18" s="331">
        <v>447</v>
      </c>
      <c r="BD18" s="330">
        <v>0</v>
      </c>
      <c r="BE18" s="328">
        <f t="shared" si="13"/>
        <v>1569</v>
      </c>
      <c r="BF18" s="104">
        <f t="shared" si="14"/>
        <v>1166.75</v>
      </c>
      <c r="BG18" s="104">
        <f t="shared" si="15"/>
        <v>447.58333333333331</v>
      </c>
      <c r="BH18" s="104">
        <f t="shared" si="16"/>
        <v>0</v>
      </c>
      <c r="BI18" s="301">
        <f t="shared" si="1"/>
        <v>1614.3333333333333</v>
      </c>
    </row>
    <row r="19" spans="1:61" ht="29.25" customHeight="1" x14ac:dyDescent="0.25">
      <c r="A19" s="571"/>
      <c r="B19" s="489"/>
      <c r="C19" s="571"/>
      <c r="D19" s="571"/>
      <c r="E19" s="596"/>
      <c r="F19" s="503"/>
      <c r="G19" s="463"/>
      <c r="H19" s="464"/>
      <c r="I19" s="23" t="s">
        <v>79</v>
      </c>
      <c r="J19" s="333">
        <f>SUM(J14:J18)</f>
        <v>1397</v>
      </c>
      <c r="K19" s="333">
        <f t="shared" ref="K19:L19" si="17">SUM(K14:K18)</f>
        <v>532</v>
      </c>
      <c r="L19" s="333">
        <f t="shared" si="17"/>
        <v>0</v>
      </c>
      <c r="M19" s="328">
        <f>SUM(M14:M18)</f>
        <v>1929</v>
      </c>
      <c r="N19" s="333">
        <f>SUM(N14:N18)</f>
        <v>1397</v>
      </c>
      <c r="O19" s="333">
        <f t="shared" ref="O19:P19" si="18">SUM(O14:O18)</f>
        <v>532</v>
      </c>
      <c r="P19" s="333">
        <f t="shared" si="18"/>
        <v>0</v>
      </c>
      <c r="Q19" s="328">
        <f>SUM(Q14:Q18)</f>
        <v>1929</v>
      </c>
      <c r="R19" s="333">
        <f>SUM(R14:R18)</f>
        <v>0</v>
      </c>
      <c r="S19" s="333">
        <f t="shared" ref="S19:T19" si="19">SUM(S14:S18)</f>
        <v>0</v>
      </c>
      <c r="T19" s="333">
        <f t="shared" si="19"/>
        <v>0</v>
      </c>
      <c r="U19" s="328">
        <f>SUM(U14:U18)</f>
        <v>0</v>
      </c>
      <c r="V19" s="333">
        <f>SUM(V14:V18)</f>
        <v>1376</v>
      </c>
      <c r="W19" s="333">
        <f t="shared" ref="W19:X19" si="20">SUM(W14:W18)</f>
        <v>554</v>
      </c>
      <c r="X19" s="333">
        <f t="shared" si="20"/>
        <v>0</v>
      </c>
      <c r="Y19" s="328">
        <f>SUM(Y14:Y18)</f>
        <v>1930</v>
      </c>
      <c r="Z19" s="333">
        <f>SUM(Z14:Z18)</f>
        <v>1376</v>
      </c>
      <c r="AA19" s="333">
        <f t="shared" ref="AA19:AB19" si="21">SUM(AA14:AA18)</f>
        <v>554</v>
      </c>
      <c r="AB19" s="333">
        <f t="shared" si="21"/>
        <v>0</v>
      </c>
      <c r="AC19" s="328">
        <f>SUM(AC14:AC18)</f>
        <v>1930</v>
      </c>
      <c r="AD19" s="333">
        <f>SUM(AD14:AD18)</f>
        <v>1380</v>
      </c>
      <c r="AE19" s="333">
        <f t="shared" ref="AE19:AF19" si="22">SUM(AE14:AE18)</f>
        <v>559</v>
      </c>
      <c r="AF19" s="333">
        <f t="shared" si="22"/>
        <v>0</v>
      </c>
      <c r="AG19" s="328">
        <f>SUM(AG14:AG18)</f>
        <v>1939</v>
      </c>
      <c r="AH19" s="333">
        <f>SUM(AH14:AH18)</f>
        <v>1397</v>
      </c>
      <c r="AI19" s="333">
        <f t="shared" ref="AI19:AJ19" si="23">SUM(AI14:AI18)</f>
        <v>532</v>
      </c>
      <c r="AJ19" s="333">
        <f t="shared" si="23"/>
        <v>0</v>
      </c>
      <c r="AK19" s="328">
        <f>SUM(AK14:AK18)</f>
        <v>1929</v>
      </c>
      <c r="AL19" s="333">
        <f>SUM(AL14:AL18)</f>
        <v>1380</v>
      </c>
      <c r="AM19" s="333">
        <f t="shared" ref="AM19:AN19" si="24">SUM(AM14:AM18)</f>
        <v>559</v>
      </c>
      <c r="AN19" s="333">
        <f t="shared" si="24"/>
        <v>0</v>
      </c>
      <c r="AO19" s="328">
        <f>SUM(AO14:AO18)</f>
        <v>1939</v>
      </c>
      <c r="AP19" s="333">
        <f>SUM(AP14:AP18)</f>
        <v>1360</v>
      </c>
      <c r="AQ19" s="333">
        <f t="shared" ref="AQ19:AR19" si="25">SUM(AQ14:AQ18)</f>
        <v>558</v>
      </c>
      <c r="AR19" s="333">
        <f t="shared" si="25"/>
        <v>0</v>
      </c>
      <c r="AS19" s="328">
        <f>SUM(AS14:AS18)</f>
        <v>1918</v>
      </c>
      <c r="AT19" s="333">
        <f>SUM(AT14:AT18)</f>
        <v>1360</v>
      </c>
      <c r="AU19" s="333">
        <f t="shared" ref="AU19:AV19" si="26">SUM(AU14:AU18)</f>
        <v>558</v>
      </c>
      <c r="AV19" s="333">
        <f t="shared" si="26"/>
        <v>0</v>
      </c>
      <c r="AW19" s="328">
        <f>SUM(AW14:AW18)</f>
        <v>1918</v>
      </c>
      <c r="AX19" s="333">
        <f>SUM(AX14:AX18)</f>
        <v>1182</v>
      </c>
      <c r="AY19" s="333">
        <f t="shared" ref="AY19:AZ19" si="27">SUM(AY14:AY18)</f>
        <v>490</v>
      </c>
      <c r="AZ19" s="333">
        <f t="shared" si="27"/>
        <v>0</v>
      </c>
      <c r="BA19" s="328">
        <f>SUM(BA14:BA18)</f>
        <v>1672</v>
      </c>
      <c r="BB19" s="333">
        <f>SUM(BB14:BB18)</f>
        <v>1182</v>
      </c>
      <c r="BC19" s="333">
        <f t="shared" ref="BC19:BD19" si="28">SUM(BC14:BC18)</f>
        <v>490</v>
      </c>
      <c r="BD19" s="333">
        <f t="shared" si="28"/>
        <v>0</v>
      </c>
      <c r="BE19" s="328">
        <f>SUM(BE14:BE18)</f>
        <v>1672</v>
      </c>
      <c r="BF19" s="139">
        <f>SUM(BF14:BF18)</f>
        <v>1232.25</v>
      </c>
      <c r="BG19" s="139">
        <f t="shared" ref="BG19:BH19" si="29">SUM(BG14:BG18)</f>
        <v>493.16666666666663</v>
      </c>
      <c r="BH19" s="139">
        <f t="shared" si="29"/>
        <v>0</v>
      </c>
      <c r="BI19" s="261">
        <f>SUM(BI14:BI18)</f>
        <v>1725.4166666666665</v>
      </c>
    </row>
    <row r="20" spans="1:61" s="321" customFormat="1" ht="29.25" customHeight="1" x14ac:dyDescent="0.25">
      <c r="A20" s="571"/>
      <c r="B20" s="489"/>
      <c r="C20" s="571"/>
      <c r="D20" s="571"/>
      <c r="E20" s="596"/>
      <c r="F20" s="503"/>
      <c r="G20" s="463"/>
      <c r="H20" s="579" t="s">
        <v>146</v>
      </c>
      <c r="I20" s="347" t="s">
        <v>80</v>
      </c>
      <c r="J20" s="327">
        <v>1262</v>
      </c>
      <c r="K20" s="327">
        <v>481</v>
      </c>
      <c r="L20" s="327">
        <v>0</v>
      </c>
      <c r="M20" s="328">
        <f>SUM(J20:L20)</f>
        <v>1743</v>
      </c>
      <c r="N20" s="96">
        <v>1262</v>
      </c>
      <c r="O20" s="96">
        <v>481</v>
      </c>
      <c r="P20" s="96">
        <v>0</v>
      </c>
      <c r="Q20" s="328">
        <f>SUM(N20:P20)</f>
        <v>1743</v>
      </c>
      <c r="R20" s="329">
        <v>0</v>
      </c>
      <c r="S20" s="329">
        <v>0</v>
      </c>
      <c r="T20" s="330">
        <v>0</v>
      </c>
      <c r="U20" s="328">
        <f>SUM(R20:T20)</f>
        <v>0</v>
      </c>
      <c r="V20" s="331">
        <v>1242</v>
      </c>
      <c r="W20" s="331">
        <v>500</v>
      </c>
      <c r="X20" s="331">
        <v>0</v>
      </c>
      <c r="Y20" s="328">
        <f>SUM(V20:X20)</f>
        <v>1742</v>
      </c>
      <c r="Z20" s="331">
        <v>1242</v>
      </c>
      <c r="AA20" s="331">
        <v>500</v>
      </c>
      <c r="AB20" s="331">
        <v>0</v>
      </c>
      <c r="AC20" s="328">
        <f>SUM(Z20:AB20)</f>
        <v>1742</v>
      </c>
      <c r="AD20" s="331">
        <v>1250</v>
      </c>
      <c r="AE20" s="331">
        <v>507</v>
      </c>
      <c r="AF20" s="331">
        <v>0</v>
      </c>
      <c r="AG20" s="328">
        <f>SUM(AD20:AF20)</f>
        <v>1757</v>
      </c>
      <c r="AH20" s="331">
        <v>1262</v>
      </c>
      <c r="AI20" s="331">
        <v>481</v>
      </c>
      <c r="AJ20" s="331">
        <v>0</v>
      </c>
      <c r="AK20" s="328">
        <f>SUM(AH20:AJ20)</f>
        <v>1743</v>
      </c>
      <c r="AL20" s="331">
        <v>1250</v>
      </c>
      <c r="AM20" s="331">
        <v>507</v>
      </c>
      <c r="AN20" s="331">
        <v>0</v>
      </c>
      <c r="AO20" s="328">
        <f>SUM(AL20:AN20)</f>
        <v>1757</v>
      </c>
      <c r="AP20" s="331">
        <v>1233</v>
      </c>
      <c r="AQ20" s="331">
        <v>505</v>
      </c>
      <c r="AR20" s="331">
        <v>0</v>
      </c>
      <c r="AS20" s="328">
        <f>SUM(AP20:AR20)</f>
        <v>1738</v>
      </c>
      <c r="AT20" s="331">
        <v>1233</v>
      </c>
      <c r="AU20" s="331">
        <v>505</v>
      </c>
      <c r="AV20" s="331">
        <v>0</v>
      </c>
      <c r="AW20" s="328">
        <f>SUM(AT20:AV20)</f>
        <v>1738</v>
      </c>
      <c r="AX20" s="331">
        <v>1057</v>
      </c>
      <c r="AY20" s="331">
        <v>435</v>
      </c>
      <c r="AZ20" s="331">
        <v>0</v>
      </c>
      <c r="BA20" s="328">
        <f>SUM(AX20:AZ20)</f>
        <v>1492</v>
      </c>
      <c r="BB20" s="331">
        <v>1057</v>
      </c>
      <c r="BC20" s="331">
        <v>435</v>
      </c>
      <c r="BD20" s="330">
        <v>0</v>
      </c>
      <c r="BE20" s="328">
        <f>SUM(BB20:BD20)</f>
        <v>1492</v>
      </c>
      <c r="BF20" s="104">
        <f>AVERAGE(J20,N20,R20,V20,Z20,AD20,AH20,AL20,AP20,AT20,AX20,BB20)</f>
        <v>1112.5</v>
      </c>
      <c r="BG20" s="104">
        <f t="shared" ref="BG20:BG25" si="30">AVERAGE(K20,O20,S20,W20,AA20,AE20,AI20,AM20,AQ20,AU20,AY20,BC20)</f>
        <v>444.75</v>
      </c>
      <c r="BH20" s="104">
        <f t="shared" ref="BH20:BH25" si="31">AVERAGE(L20,P20,T20,X20,AB20,AF20,AJ20,AN20,AR20,AV20,AZ20,BD20)</f>
        <v>0</v>
      </c>
      <c r="BI20" s="301">
        <f t="shared" si="1"/>
        <v>1557.25</v>
      </c>
    </row>
    <row r="21" spans="1:61" s="321" customFormat="1" ht="29.25" customHeight="1" x14ac:dyDescent="0.25">
      <c r="A21" s="571"/>
      <c r="B21" s="489"/>
      <c r="C21" s="571"/>
      <c r="D21" s="571"/>
      <c r="E21" s="596"/>
      <c r="F21" s="503"/>
      <c r="G21" s="463"/>
      <c r="H21" s="580"/>
      <c r="I21" s="347" t="s">
        <v>81</v>
      </c>
      <c r="J21" s="327">
        <v>134</v>
      </c>
      <c r="K21" s="327">
        <v>52</v>
      </c>
      <c r="L21" s="327">
        <v>0</v>
      </c>
      <c r="M21" s="328">
        <f>SUM(J21:L21)</f>
        <v>186</v>
      </c>
      <c r="N21" s="96">
        <v>134</v>
      </c>
      <c r="O21" s="96">
        <v>52</v>
      </c>
      <c r="P21" s="96">
        <v>0</v>
      </c>
      <c r="Q21" s="328">
        <f t="shared" ref="Q21:Q23" si="32">SUM(N21:P21)</f>
        <v>186</v>
      </c>
      <c r="R21" s="329">
        <v>0</v>
      </c>
      <c r="S21" s="329">
        <v>0</v>
      </c>
      <c r="T21" s="330">
        <v>0</v>
      </c>
      <c r="U21" s="328">
        <f t="shared" ref="U21:U23" si="33">SUM(R21:T21)</f>
        <v>0</v>
      </c>
      <c r="V21" s="331">
        <v>134</v>
      </c>
      <c r="W21" s="331">
        <v>54</v>
      </c>
      <c r="X21" s="331">
        <v>0</v>
      </c>
      <c r="Y21" s="328">
        <f t="shared" ref="Y21:Y23" si="34">SUM(V21:X21)</f>
        <v>188</v>
      </c>
      <c r="Z21" s="331">
        <v>134</v>
      </c>
      <c r="AA21" s="331">
        <v>54</v>
      </c>
      <c r="AB21" s="331">
        <v>0</v>
      </c>
      <c r="AC21" s="328">
        <f t="shared" ref="AC21:AC23" si="35">SUM(Z21:AB21)</f>
        <v>188</v>
      </c>
      <c r="AD21" s="331">
        <v>130</v>
      </c>
      <c r="AE21" s="331">
        <v>52</v>
      </c>
      <c r="AF21" s="331">
        <v>0</v>
      </c>
      <c r="AG21" s="328">
        <f t="shared" ref="AG21:AG23" si="36">SUM(AD21:AF21)</f>
        <v>182</v>
      </c>
      <c r="AH21" s="331">
        <v>134</v>
      </c>
      <c r="AI21" s="331">
        <v>52</v>
      </c>
      <c r="AJ21" s="331">
        <v>0</v>
      </c>
      <c r="AK21" s="328">
        <f t="shared" ref="AK21:AK23" si="37">SUM(AH21:AJ21)</f>
        <v>186</v>
      </c>
      <c r="AL21" s="331">
        <v>130</v>
      </c>
      <c r="AM21" s="331">
        <v>52</v>
      </c>
      <c r="AN21" s="331">
        <v>0</v>
      </c>
      <c r="AO21" s="328">
        <f t="shared" ref="AO21:AO23" si="38">SUM(AL21:AN21)</f>
        <v>182</v>
      </c>
      <c r="AP21" s="331">
        <v>127</v>
      </c>
      <c r="AQ21" s="331">
        <v>53</v>
      </c>
      <c r="AR21" s="331">
        <v>0</v>
      </c>
      <c r="AS21" s="328">
        <f t="shared" ref="AS21:AS23" si="39">SUM(AP21:AR21)</f>
        <v>180</v>
      </c>
      <c r="AT21" s="331">
        <v>127</v>
      </c>
      <c r="AU21" s="331">
        <v>53</v>
      </c>
      <c r="AV21" s="331">
        <v>0</v>
      </c>
      <c r="AW21" s="328">
        <f t="shared" ref="AW21:AW23" si="40">SUM(AT21:AV21)</f>
        <v>180</v>
      </c>
      <c r="AX21" s="331">
        <v>125</v>
      </c>
      <c r="AY21" s="331">
        <v>55</v>
      </c>
      <c r="AZ21" s="331">
        <v>0</v>
      </c>
      <c r="BA21" s="328">
        <f t="shared" ref="BA21:BA23" si="41">SUM(AX21:AZ21)</f>
        <v>180</v>
      </c>
      <c r="BB21" s="331">
        <v>125</v>
      </c>
      <c r="BC21" s="331">
        <v>55</v>
      </c>
      <c r="BD21" s="330">
        <v>0</v>
      </c>
      <c r="BE21" s="328">
        <f t="shared" ref="BE21:BE23" si="42">SUM(BB21:BD21)</f>
        <v>180</v>
      </c>
      <c r="BF21" s="104">
        <f>AVERAGE(J21,N21,R21,V21,Z21,AD21,AH21,AL21,AP21,AT21,AX21,BB21)</f>
        <v>119.5</v>
      </c>
      <c r="BG21" s="104">
        <f t="shared" si="30"/>
        <v>48.666666666666664</v>
      </c>
      <c r="BH21" s="104">
        <f t="shared" si="31"/>
        <v>0</v>
      </c>
      <c r="BI21" s="301">
        <f t="shared" si="1"/>
        <v>168.16666666666666</v>
      </c>
    </row>
    <row r="22" spans="1:61" ht="29.25" customHeight="1" x14ac:dyDescent="0.25">
      <c r="A22" s="571"/>
      <c r="B22" s="489"/>
      <c r="C22" s="571"/>
      <c r="D22" s="571"/>
      <c r="E22" s="596"/>
      <c r="F22" s="503"/>
      <c r="G22" s="463"/>
      <c r="H22" s="579" t="s">
        <v>86</v>
      </c>
      <c r="I22" s="347" t="s">
        <v>82</v>
      </c>
      <c r="J22" s="327">
        <v>168</v>
      </c>
      <c r="K22" s="327">
        <v>120</v>
      </c>
      <c r="L22" s="327">
        <v>0</v>
      </c>
      <c r="M22" s="328">
        <f t="shared" ref="M22:M23" si="43">SUM(J22:L22)</f>
        <v>288</v>
      </c>
      <c r="N22" s="96">
        <v>168</v>
      </c>
      <c r="O22" s="96">
        <v>120</v>
      </c>
      <c r="P22" s="96">
        <v>0</v>
      </c>
      <c r="Q22" s="328">
        <f t="shared" si="32"/>
        <v>288</v>
      </c>
      <c r="R22" s="332">
        <v>0</v>
      </c>
      <c r="S22" s="329">
        <v>0</v>
      </c>
      <c r="T22" s="330">
        <v>0</v>
      </c>
      <c r="U22" s="328">
        <f t="shared" si="33"/>
        <v>0</v>
      </c>
      <c r="V22" s="331">
        <v>166</v>
      </c>
      <c r="W22" s="331">
        <v>117</v>
      </c>
      <c r="X22" s="331">
        <v>0</v>
      </c>
      <c r="Y22" s="328">
        <f t="shared" si="34"/>
        <v>283</v>
      </c>
      <c r="Z22" s="331">
        <v>166</v>
      </c>
      <c r="AA22" s="331">
        <v>117</v>
      </c>
      <c r="AB22" s="331">
        <v>0</v>
      </c>
      <c r="AC22" s="328">
        <f t="shared" si="35"/>
        <v>283</v>
      </c>
      <c r="AD22" s="331">
        <v>19</v>
      </c>
      <c r="AE22" s="331">
        <v>11</v>
      </c>
      <c r="AF22" s="331">
        <v>0</v>
      </c>
      <c r="AG22" s="328">
        <f t="shared" si="36"/>
        <v>30</v>
      </c>
      <c r="AH22" s="331">
        <v>168</v>
      </c>
      <c r="AI22" s="331">
        <v>120</v>
      </c>
      <c r="AJ22" s="331">
        <v>0</v>
      </c>
      <c r="AK22" s="328">
        <f t="shared" si="37"/>
        <v>288</v>
      </c>
      <c r="AL22" s="331">
        <v>19</v>
      </c>
      <c r="AM22" s="331">
        <v>11</v>
      </c>
      <c r="AN22" s="331">
        <v>0</v>
      </c>
      <c r="AO22" s="328">
        <f t="shared" si="38"/>
        <v>30</v>
      </c>
      <c r="AP22" s="331">
        <v>161</v>
      </c>
      <c r="AQ22" s="331">
        <v>113</v>
      </c>
      <c r="AR22" s="331">
        <v>0</v>
      </c>
      <c r="AS22" s="328">
        <f t="shared" si="39"/>
        <v>274</v>
      </c>
      <c r="AT22" s="331">
        <v>161</v>
      </c>
      <c r="AU22" s="331">
        <v>113</v>
      </c>
      <c r="AV22" s="331">
        <v>0</v>
      </c>
      <c r="AW22" s="328">
        <f t="shared" si="40"/>
        <v>274</v>
      </c>
      <c r="AX22" s="331">
        <v>138</v>
      </c>
      <c r="AY22" s="331">
        <v>100</v>
      </c>
      <c r="AZ22" s="331">
        <v>0</v>
      </c>
      <c r="BA22" s="328">
        <f t="shared" si="41"/>
        <v>238</v>
      </c>
      <c r="BB22" s="331">
        <v>138</v>
      </c>
      <c r="BC22" s="331">
        <v>100</v>
      </c>
      <c r="BD22" s="330">
        <v>0</v>
      </c>
      <c r="BE22" s="328">
        <f t="shared" si="42"/>
        <v>238</v>
      </c>
      <c r="BF22" s="104">
        <f t="shared" ref="BF22:BF23" si="44">AVERAGE(J22,N22,R22,V22,Z22,AD22,AH22,AL22,AP22,AT22,AX22,BB22)</f>
        <v>122.66666666666667</v>
      </c>
      <c r="BG22" s="104">
        <f t="shared" si="30"/>
        <v>86.833333333333329</v>
      </c>
      <c r="BH22" s="104">
        <f t="shared" si="31"/>
        <v>0</v>
      </c>
      <c r="BI22" s="301">
        <f t="shared" si="1"/>
        <v>209.5</v>
      </c>
    </row>
    <row r="23" spans="1:61" ht="29.25" customHeight="1" thickBot="1" x14ac:dyDescent="0.3">
      <c r="A23" s="571"/>
      <c r="B23" s="489"/>
      <c r="C23" s="571"/>
      <c r="D23" s="571"/>
      <c r="E23" s="597"/>
      <c r="F23" s="595"/>
      <c r="G23" s="463"/>
      <c r="H23" s="583"/>
      <c r="I23" s="348" t="s">
        <v>83</v>
      </c>
      <c r="J23" s="334">
        <v>0</v>
      </c>
      <c r="K23" s="334">
        <v>0</v>
      </c>
      <c r="L23" s="334">
        <v>0</v>
      </c>
      <c r="M23" s="335">
        <f t="shared" si="43"/>
        <v>0</v>
      </c>
      <c r="N23" s="336">
        <v>0</v>
      </c>
      <c r="O23" s="336">
        <v>0</v>
      </c>
      <c r="P23" s="336">
        <v>0</v>
      </c>
      <c r="Q23" s="335">
        <f t="shared" si="32"/>
        <v>0</v>
      </c>
      <c r="R23" s="337">
        <v>0</v>
      </c>
      <c r="S23" s="338">
        <v>0</v>
      </c>
      <c r="T23" s="339">
        <v>0</v>
      </c>
      <c r="U23" s="335">
        <f t="shared" si="33"/>
        <v>0</v>
      </c>
      <c r="V23" s="340">
        <v>0</v>
      </c>
      <c r="W23" s="340">
        <v>0</v>
      </c>
      <c r="X23" s="340">
        <v>0</v>
      </c>
      <c r="Y23" s="335">
        <f t="shared" si="34"/>
        <v>0</v>
      </c>
      <c r="Z23" s="331">
        <v>0</v>
      </c>
      <c r="AA23" s="331">
        <v>0</v>
      </c>
      <c r="AB23" s="331">
        <v>0</v>
      </c>
      <c r="AC23" s="335">
        <f t="shared" si="35"/>
        <v>0</v>
      </c>
      <c r="AD23" s="340">
        <v>0</v>
      </c>
      <c r="AE23" s="340">
        <v>0</v>
      </c>
      <c r="AF23" s="340">
        <v>0</v>
      </c>
      <c r="AG23" s="335">
        <f t="shared" si="36"/>
        <v>0</v>
      </c>
      <c r="AH23" s="340">
        <v>0</v>
      </c>
      <c r="AI23" s="340">
        <v>0</v>
      </c>
      <c r="AJ23" s="340">
        <v>0</v>
      </c>
      <c r="AK23" s="335">
        <f t="shared" si="37"/>
        <v>0</v>
      </c>
      <c r="AL23" s="341">
        <v>0</v>
      </c>
      <c r="AM23" s="341">
        <v>0</v>
      </c>
      <c r="AN23" s="342">
        <v>0</v>
      </c>
      <c r="AO23" s="335">
        <f t="shared" si="38"/>
        <v>0</v>
      </c>
      <c r="AP23" s="340">
        <v>0</v>
      </c>
      <c r="AQ23" s="340">
        <v>0</v>
      </c>
      <c r="AR23" s="340">
        <v>0</v>
      </c>
      <c r="AS23" s="335">
        <f t="shared" si="39"/>
        <v>0</v>
      </c>
      <c r="AT23" s="340">
        <v>0</v>
      </c>
      <c r="AU23" s="340">
        <v>0</v>
      </c>
      <c r="AV23" s="340">
        <v>0</v>
      </c>
      <c r="AW23" s="335">
        <f t="shared" si="40"/>
        <v>0</v>
      </c>
      <c r="AX23" s="340">
        <v>0</v>
      </c>
      <c r="AY23" s="340">
        <v>0</v>
      </c>
      <c r="AZ23" s="340">
        <v>0</v>
      </c>
      <c r="BA23" s="335">
        <f t="shared" si="41"/>
        <v>0</v>
      </c>
      <c r="BB23" s="340">
        <v>0</v>
      </c>
      <c r="BC23" s="340">
        <v>0</v>
      </c>
      <c r="BD23" s="339">
        <v>0</v>
      </c>
      <c r="BE23" s="335">
        <f t="shared" si="42"/>
        <v>0</v>
      </c>
      <c r="BF23" s="106">
        <f t="shared" si="44"/>
        <v>0</v>
      </c>
      <c r="BG23" s="106">
        <f t="shared" si="30"/>
        <v>0</v>
      </c>
      <c r="BH23" s="265">
        <f t="shared" si="31"/>
        <v>0</v>
      </c>
      <c r="BI23" s="141">
        <f t="shared" si="1"/>
        <v>0</v>
      </c>
    </row>
    <row r="24" spans="1:61" ht="29.25" customHeight="1" x14ac:dyDescent="0.25">
      <c r="A24" s="571"/>
      <c r="B24" s="517">
        <v>14126</v>
      </c>
      <c r="C24" s="549" t="s">
        <v>47</v>
      </c>
      <c r="D24" s="548" t="s">
        <v>48</v>
      </c>
      <c r="E24" s="508" t="s">
        <v>131</v>
      </c>
      <c r="F24" s="502" t="s">
        <v>97</v>
      </c>
      <c r="G24" s="462" t="s">
        <v>132</v>
      </c>
      <c r="H24" s="582" t="s">
        <v>84</v>
      </c>
      <c r="I24" s="349" t="s">
        <v>74</v>
      </c>
      <c r="J24" s="147">
        <v>0</v>
      </c>
      <c r="K24" s="147">
        <v>0</v>
      </c>
      <c r="L24" s="147">
        <v>0</v>
      </c>
      <c r="M24" s="323">
        <f>SUM(J24:L24)</f>
        <v>0</v>
      </c>
      <c r="N24" s="115">
        <v>0</v>
      </c>
      <c r="O24" s="115">
        <v>0</v>
      </c>
      <c r="P24" s="115">
        <v>0</v>
      </c>
      <c r="Q24" s="323">
        <f>SUM(N24:P24)</f>
        <v>0</v>
      </c>
      <c r="R24" s="115">
        <v>0</v>
      </c>
      <c r="S24" s="115">
        <v>0</v>
      </c>
      <c r="T24" s="115">
        <v>0</v>
      </c>
      <c r="U24" s="323">
        <f>SUM(R24:T24)</f>
        <v>0</v>
      </c>
      <c r="V24" s="115">
        <v>0</v>
      </c>
      <c r="W24" s="115">
        <v>0</v>
      </c>
      <c r="X24" s="115">
        <v>0</v>
      </c>
      <c r="Y24" s="323">
        <f>SUM(V24:X24)</f>
        <v>0</v>
      </c>
      <c r="Z24" s="148">
        <v>0</v>
      </c>
      <c r="AA24" s="148">
        <v>0</v>
      </c>
      <c r="AB24" s="148">
        <v>0</v>
      </c>
      <c r="AC24" s="323">
        <f>SUM(Z24:AB24)</f>
        <v>0</v>
      </c>
      <c r="AD24" s="148">
        <v>0</v>
      </c>
      <c r="AE24" s="148">
        <v>0</v>
      </c>
      <c r="AF24" s="148">
        <v>0</v>
      </c>
      <c r="AG24" s="323">
        <f>SUM(AD24:AF24)</f>
        <v>0</v>
      </c>
      <c r="AH24" s="148">
        <v>0</v>
      </c>
      <c r="AI24" s="148">
        <v>0</v>
      </c>
      <c r="AJ24" s="148">
        <v>0</v>
      </c>
      <c r="AK24" s="323">
        <f>SUM(AH24:AJ24)</f>
        <v>0</v>
      </c>
      <c r="AL24" s="320">
        <v>0</v>
      </c>
      <c r="AM24" s="320">
        <v>0</v>
      </c>
      <c r="AN24" s="320">
        <v>0</v>
      </c>
      <c r="AO24" s="323">
        <f>SUM(AL24:AN24)</f>
        <v>0</v>
      </c>
      <c r="AP24" s="148">
        <v>0</v>
      </c>
      <c r="AQ24" s="148">
        <v>0</v>
      </c>
      <c r="AR24" s="148">
        <v>0</v>
      </c>
      <c r="AS24" s="323">
        <f>SUM(AP24:AR24)</f>
        <v>0</v>
      </c>
      <c r="AT24" s="148">
        <v>0</v>
      </c>
      <c r="AU24" s="148">
        <v>0</v>
      </c>
      <c r="AV24" s="148">
        <v>0</v>
      </c>
      <c r="AW24" s="323">
        <f>SUM(AT24:AV24)</f>
        <v>0</v>
      </c>
      <c r="AX24" s="148">
        <v>0</v>
      </c>
      <c r="AY24" s="148">
        <v>0</v>
      </c>
      <c r="AZ24" s="148">
        <v>0</v>
      </c>
      <c r="BA24" s="323">
        <f>SUM(AX24:AZ24)</f>
        <v>0</v>
      </c>
      <c r="BB24" s="148">
        <v>0</v>
      </c>
      <c r="BC24" s="148">
        <v>0</v>
      </c>
      <c r="BD24" s="148">
        <v>0</v>
      </c>
      <c r="BE24" s="323">
        <f>SUM(BB24:BD24)</f>
        <v>0</v>
      </c>
      <c r="BF24" s="134">
        <f>AVERAGE(J24,N24,R24,V24,Z24,AD24,AH24,AL24,AP24,AT24,AX24,BB24)</f>
        <v>0</v>
      </c>
      <c r="BG24" s="134">
        <f t="shared" si="30"/>
        <v>0</v>
      </c>
      <c r="BH24" s="134">
        <f t="shared" si="31"/>
        <v>0</v>
      </c>
      <c r="BI24" s="301">
        <f>SUM(BF24:BH24)</f>
        <v>0</v>
      </c>
    </row>
    <row r="25" spans="1:61" ht="29.25" customHeight="1" x14ac:dyDescent="0.25">
      <c r="A25" s="571"/>
      <c r="B25" s="517"/>
      <c r="C25" s="549"/>
      <c r="D25" s="548"/>
      <c r="E25" s="509"/>
      <c r="F25" s="503"/>
      <c r="G25" s="463"/>
      <c r="H25" s="583"/>
      <c r="I25" s="347" t="s">
        <v>75</v>
      </c>
      <c r="J25" s="149">
        <v>0</v>
      </c>
      <c r="K25" s="149">
        <v>0</v>
      </c>
      <c r="L25" s="149">
        <v>0</v>
      </c>
      <c r="M25" s="328">
        <f t="shared" ref="M25:M28" si="45">SUM(J25:L25)</f>
        <v>0</v>
      </c>
      <c r="N25" s="120">
        <v>0</v>
      </c>
      <c r="O25" s="120">
        <v>0</v>
      </c>
      <c r="P25" s="120">
        <v>0</v>
      </c>
      <c r="Q25" s="328">
        <f t="shared" ref="Q25:Q43" si="46">SUM(N25:P25)</f>
        <v>0</v>
      </c>
      <c r="R25" s="120">
        <v>0</v>
      </c>
      <c r="S25" s="120">
        <v>0</v>
      </c>
      <c r="T25" s="120">
        <v>0</v>
      </c>
      <c r="U25" s="328">
        <f t="shared" ref="U25:U43" si="47">SUM(R25:T25)</f>
        <v>0</v>
      </c>
      <c r="V25" s="120">
        <v>0</v>
      </c>
      <c r="W25" s="120">
        <v>0</v>
      </c>
      <c r="X25" s="120">
        <v>0</v>
      </c>
      <c r="Y25" s="328">
        <f t="shared" ref="Y25:Y43" si="48">SUM(V25:X25)</f>
        <v>0</v>
      </c>
      <c r="Z25" s="150">
        <v>0</v>
      </c>
      <c r="AA25" s="150">
        <v>0</v>
      </c>
      <c r="AB25" s="150">
        <v>0</v>
      </c>
      <c r="AC25" s="328">
        <f t="shared" ref="AC25:AC43" si="49">SUM(Z25:AB25)</f>
        <v>0</v>
      </c>
      <c r="AD25" s="150">
        <v>0</v>
      </c>
      <c r="AE25" s="150">
        <v>0</v>
      </c>
      <c r="AF25" s="150">
        <v>0</v>
      </c>
      <c r="AG25" s="328">
        <f t="shared" ref="AG25:AG43" si="50">SUM(AD25:AF25)</f>
        <v>0</v>
      </c>
      <c r="AH25" s="150">
        <v>0</v>
      </c>
      <c r="AI25" s="150">
        <v>0</v>
      </c>
      <c r="AJ25" s="150">
        <v>0</v>
      </c>
      <c r="AK25" s="328">
        <f t="shared" ref="AK25:AK43" si="51">SUM(AH25:AJ25)</f>
        <v>0</v>
      </c>
      <c r="AL25" s="150">
        <v>0</v>
      </c>
      <c r="AM25" s="150">
        <v>0</v>
      </c>
      <c r="AN25" s="150">
        <v>0</v>
      </c>
      <c r="AO25" s="328">
        <f t="shared" ref="AO25:AO43" si="52">SUM(AL25:AN25)</f>
        <v>0</v>
      </c>
      <c r="AP25" s="150">
        <v>0</v>
      </c>
      <c r="AQ25" s="150">
        <v>0</v>
      </c>
      <c r="AR25" s="150">
        <v>0</v>
      </c>
      <c r="AS25" s="328">
        <f t="shared" ref="AS25:AS43" si="53">SUM(AP25:AR25)</f>
        <v>0</v>
      </c>
      <c r="AT25" s="150">
        <v>0</v>
      </c>
      <c r="AU25" s="150">
        <v>0</v>
      </c>
      <c r="AV25" s="150">
        <v>0</v>
      </c>
      <c r="AW25" s="328">
        <f t="shared" ref="AW25:AW43" si="54">SUM(AT25:AV25)</f>
        <v>0</v>
      </c>
      <c r="AX25" s="150">
        <v>0</v>
      </c>
      <c r="AY25" s="150">
        <v>0</v>
      </c>
      <c r="AZ25" s="150">
        <v>0</v>
      </c>
      <c r="BA25" s="328">
        <f t="shared" ref="BA25:BA43" si="55">SUM(AX25:AZ25)</f>
        <v>0</v>
      </c>
      <c r="BB25" s="150">
        <v>0</v>
      </c>
      <c r="BC25" s="150">
        <v>0</v>
      </c>
      <c r="BD25" s="150">
        <v>0</v>
      </c>
      <c r="BE25" s="328">
        <f t="shared" ref="BE25:BE43" si="56">SUM(BB25:BD25)</f>
        <v>0</v>
      </c>
      <c r="BF25" s="127">
        <f>AVERAGE(J25,N25,R25,V25,Z25,AD25,AH25,AL25,AP25,AT25,AX25,BB25)</f>
        <v>0</v>
      </c>
      <c r="BG25" s="127">
        <f t="shared" si="30"/>
        <v>0</v>
      </c>
      <c r="BH25" s="127">
        <f t="shared" si="31"/>
        <v>0</v>
      </c>
      <c r="BI25" s="301">
        <f t="shared" ref="BI25:BI33" si="57">SUM(BF25:BH25)</f>
        <v>0</v>
      </c>
    </row>
    <row r="26" spans="1:61" ht="29.25" customHeight="1" x14ac:dyDescent="0.25">
      <c r="A26" s="571"/>
      <c r="B26" s="517"/>
      <c r="C26" s="549"/>
      <c r="D26" s="548"/>
      <c r="E26" s="509"/>
      <c r="F26" s="503"/>
      <c r="G26" s="463"/>
      <c r="H26" s="583"/>
      <c r="I26" s="347" t="s">
        <v>76</v>
      </c>
      <c r="J26" s="149">
        <v>0</v>
      </c>
      <c r="K26" s="149">
        <v>0</v>
      </c>
      <c r="L26" s="149">
        <v>0</v>
      </c>
      <c r="M26" s="328">
        <f t="shared" si="45"/>
        <v>0</v>
      </c>
      <c r="N26" s="120">
        <v>0</v>
      </c>
      <c r="O26" s="120">
        <v>0</v>
      </c>
      <c r="P26" s="120">
        <v>0</v>
      </c>
      <c r="Q26" s="328">
        <f t="shared" si="46"/>
        <v>0</v>
      </c>
      <c r="R26" s="120">
        <v>0</v>
      </c>
      <c r="S26" s="120">
        <v>0</v>
      </c>
      <c r="T26" s="120">
        <v>0</v>
      </c>
      <c r="U26" s="328">
        <f t="shared" si="47"/>
        <v>0</v>
      </c>
      <c r="V26" s="120">
        <v>0</v>
      </c>
      <c r="W26" s="120">
        <v>0</v>
      </c>
      <c r="X26" s="120">
        <v>0</v>
      </c>
      <c r="Y26" s="328">
        <f t="shared" si="48"/>
        <v>0</v>
      </c>
      <c r="Z26" s="150">
        <v>0</v>
      </c>
      <c r="AA26" s="150">
        <v>0</v>
      </c>
      <c r="AB26" s="150">
        <v>0</v>
      </c>
      <c r="AC26" s="328">
        <f t="shared" si="49"/>
        <v>0</v>
      </c>
      <c r="AD26" s="150">
        <v>0</v>
      </c>
      <c r="AE26" s="150">
        <v>0</v>
      </c>
      <c r="AF26" s="150">
        <v>0</v>
      </c>
      <c r="AG26" s="328">
        <f t="shared" si="50"/>
        <v>0</v>
      </c>
      <c r="AH26" s="150">
        <v>0</v>
      </c>
      <c r="AI26" s="150">
        <v>0</v>
      </c>
      <c r="AJ26" s="150">
        <v>0</v>
      </c>
      <c r="AK26" s="328">
        <f t="shared" si="51"/>
        <v>0</v>
      </c>
      <c r="AL26" s="150">
        <v>0</v>
      </c>
      <c r="AM26" s="150">
        <v>0</v>
      </c>
      <c r="AN26" s="150">
        <v>0</v>
      </c>
      <c r="AO26" s="328">
        <f t="shared" si="52"/>
        <v>0</v>
      </c>
      <c r="AP26" s="150">
        <v>0</v>
      </c>
      <c r="AQ26" s="150">
        <v>0</v>
      </c>
      <c r="AR26" s="150">
        <v>0</v>
      </c>
      <c r="AS26" s="328">
        <f t="shared" si="53"/>
        <v>0</v>
      </c>
      <c r="AT26" s="150">
        <v>0</v>
      </c>
      <c r="AU26" s="150">
        <v>0</v>
      </c>
      <c r="AV26" s="150">
        <v>0</v>
      </c>
      <c r="AW26" s="328">
        <f t="shared" si="54"/>
        <v>0</v>
      </c>
      <c r="AX26" s="150">
        <v>0</v>
      </c>
      <c r="AY26" s="150">
        <v>0</v>
      </c>
      <c r="AZ26" s="150">
        <v>0</v>
      </c>
      <c r="BA26" s="328">
        <f t="shared" si="55"/>
        <v>0</v>
      </c>
      <c r="BB26" s="150">
        <v>0</v>
      </c>
      <c r="BC26" s="150">
        <v>0</v>
      </c>
      <c r="BD26" s="150">
        <v>0</v>
      </c>
      <c r="BE26" s="328">
        <f t="shared" si="56"/>
        <v>0</v>
      </c>
      <c r="BF26" s="127">
        <f t="shared" ref="BF26:BF28" si="58">AVERAGE(J26,N26,R26,V26,Z26,AD26,AH26,AL26,AP26,AT26,AX26,BB26)</f>
        <v>0</v>
      </c>
      <c r="BG26" s="127">
        <f t="shared" ref="BG26:BG28" si="59">AVERAGE(K26,O26,S26,W26,AA26,AE26,AI26,AM26,AQ26,AU26,AY26,BC26)</f>
        <v>0</v>
      </c>
      <c r="BH26" s="127">
        <f t="shared" ref="BH26:BH28" si="60">AVERAGE(L26,P26,T26,X26,AB26,AF26,AJ26,AN26,AR26,AV26,AZ26,BD26)</f>
        <v>0</v>
      </c>
      <c r="BI26" s="301">
        <f t="shared" si="57"/>
        <v>0</v>
      </c>
    </row>
    <row r="27" spans="1:61" ht="29.25" customHeight="1" x14ac:dyDescent="0.25">
      <c r="A27" s="571"/>
      <c r="B27" s="517"/>
      <c r="C27" s="549"/>
      <c r="D27" s="548"/>
      <c r="E27" s="509"/>
      <c r="F27" s="503"/>
      <c r="G27" s="463"/>
      <c r="H27" s="583"/>
      <c r="I27" s="347" t="s">
        <v>77</v>
      </c>
      <c r="J27" s="149">
        <v>0</v>
      </c>
      <c r="K27" s="149">
        <v>0</v>
      </c>
      <c r="L27" s="149">
        <v>0</v>
      </c>
      <c r="M27" s="328">
        <f t="shared" si="45"/>
        <v>0</v>
      </c>
      <c r="N27" s="120">
        <v>0</v>
      </c>
      <c r="O27" s="120">
        <v>0</v>
      </c>
      <c r="P27" s="120">
        <v>0</v>
      </c>
      <c r="Q27" s="328">
        <f t="shared" si="46"/>
        <v>0</v>
      </c>
      <c r="R27" s="120">
        <v>0</v>
      </c>
      <c r="S27" s="120">
        <v>0</v>
      </c>
      <c r="T27" s="120">
        <v>0</v>
      </c>
      <c r="U27" s="328">
        <f t="shared" si="47"/>
        <v>0</v>
      </c>
      <c r="V27" s="120">
        <v>0</v>
      </c>
      <c r="W27" s="120">
        <v>0</v>
      </c>
      <c r="X27" s="120">
        <v>0</v>
      </c>
      <c r="Y27" s="328">
        <f t="shared" si="48"/>
        <v>0</v>
      </c>
      <c r="Z27" s="150">
        <v>0</v>
      </c>
      <c r="AA27" s="150">
        <v>0</v>
      </c>
      <c r="AB27" s="150">
        <v>0</v>
      </c>
      <c r="AC27" s="328">
        <f t="shared" si="49"/>
        <v>0</v>
      </c>
      <c r="AD27" s="150">
        <v>0</v>
      </c>
      <c r="AE27" s="150">
        <v>0</v>
      </c>
      <c r="AF27" s="150">
        <v>0</v>
      </c>
      <c r="AG27" s="328">
        <f t="shared" si="50"/>
        <v>0</v>
      </c>
      <c r="AH27" s="150">
        <v>0</v>
      </c>
      <c r="AI27" s="150">
        <v>0</v>
      </c>
      <c r="AJ27" s="150">
        <v>0</v>
      </c>
      <c r="AK27" s="328">
        <f t="shared" si="51"/>
        <v>0</v>
      </c>
      <c r="AL27" s="150">
        <v>0</v>
      </c>
      <c r="AM27" s="150">
        <v>0</v>
      </c>
      <c r="AN27" s="150">
        <v>0</v>
      </c>
      <c r="AO27" s="328">
        <f t="shared" si="52"/>
        <v>0</v>
      </c>
      <c r="AP27" s="150">
        <v>0</v>
      </c>
      <c r="AQ27" s="150">
        <v>0</v>
      </c>
      <c r="AR27" s="150">
        <v>0</v>
      </c>
      <c r="AS27" s="328">
        <f t="shared" si="53"/>
        <v>0</v>
      </c>
      <c r="AT27" s="150">
        <v>0</v>
      </c>
      <c r="AU27" s="150">
        <v>0</v>
      </c>
      <c r="AV27" s="150">
        <v>0</v>
      </c>
      <c r="AW27" s="328">
        <f t="shared" si="54"/>
        <v>0</v>
      </c>
      <c r="AX27" s="150">
        <v>0</v>
      </c>
      <c r="AY27" s="150">
        <v>0</v>
      </c>
      <c r="AZ27" s="150">
        <v>0</v>
      </c>
      <c r="BA27" s="328">
        <f t="shared" si="55"/>
        <v>0</v>
      </c>
      <c r="BB27" s="150">
        <v>0</v>
      </c>
      <c r="BC27" s="150">
        <v>0</v>
      </c>
      <c r="BD27" s="150">
        <v>0</v>
      </c>
      <c r="BE27" s="328">
        <f t="shared" si="56"/>
        <v>0</v>
      </c>
      <c r="BF27" s="127">
        <f t="shared" si="58"/>
        <v>0</v>
      </c>
      <c r="BG27" s="127">
        <f t="shared" si="59"/>
        <v>0</v>
      </c>
      <c r="BH27" s="127">
        <f t="shared" si="60"/>
        <v>0</v>
      </c>
      <c r="BI27" s="301">
        <f t="shared" si="57"/>
        <v>0</v>
      </c>
    </row>
    <row r="28" spans="1:61" ht="29.25" customHeight="1" x14ac:dyDescent="0.25">
      <c r="A28" s="571"/>
      <c r="B28" s="517"/>
      <c r="C28" s="549"/>
      <c r="D28" s="548"/>
      <c r="E28" s="509"/>
      <c r="F28" s="503"/>
      <c r="G28" s="463"/>
      <c r="H28" s="583"/>
      <c r="I28" s="347" t="s">
        <v>78</v>
      </c>
      <c r="J28" s="149">
        <v>10</v>
      </c>
      <c r="K28" s="149">
        <v>19</v>
      </c>
      <c r="L28" s="149">
        <v>0</v>
      </c>
      <c r="M28" s="328">
        <f t="shared" si="45"/>
        <v>29</v>
      </c>
      <c r="N28" s="120">
        <v>10</v>
      </c>
      <c r="O28" s="120">
        <v>19</v>
      </c>
      <c r="P28" s="120">
        <v>0</v>
      </c>
      <c r="Q28" s="328">
        <f t="shared" si="46"/>
        <v>29</v>
      </c>
      <c r="R28" s="120">
        <v>10</v>
      </c>
      <c r="S28" s="120">
        <v>19</v>
      </c>
      <c r="T28" s="120">
        <v>0</v>
      </c>
      <c r="U28" s="328">
        <f t="shared" si="47"/>
        <v>29</v>
      </c>
      <c r="V28" s="150">
        <v>10</v>
      </c>
      <c r="W28" s="150">
        <v>18</v>
      </c>
      <c r="X28" s="150">
        <v>0</v>
      </c>
      <c r="Y28" s="328">
        <f t="shared" si="48"/>
        <v>28</v>
      </c>
      <c r="Z28" s="150">
        <v>10</v>
      </c>
      <c r="AA28" s="150">
        <v>19</v>
      </c>
      <c r="AB28" s="150">
        <v>0</v>
      </c>
      <c r="AC28" s="328">
        <f t="shared" si="49"/>
        <v>29</v>
      </c>
      <c r="AD28" s="150">
        <v>10</v>
      </c>
      <c r="AE28" s="150">
        <v>19</v>
      </c>
      <c r="AF28" s="150">
        <v>0</v>
      </c>
      <c r="AG28" s="328">
        <f t="shared" si="50"/>
        <v>29</v>
      </c>
      <c r="AH28" s="150">
        <v>10</v>
      </c>
      <c r="AI28" s="150">
        <v>19</v>
      </c>
      <c r="AJ28" s="150">
        <v>0</v>
      </c>
      <c r="AK28" s="328">
        <f t="shared" si="51"/>
        <v>29</v>
      </c>
      <c r="AL28" s="150">
        <v>10</v>
      </c>
      <c r="AM28" s="150">
        <v>18</v>
      </c>
      <c r="AN28" s="150">
        <v>0</v>
      </c>
      <c r="AO28" s="328">
        <f t="shared" si="52"/>
        <v>28</v>
      </c>
      <c r="AP28" s="150">
        <v>10</v>
      </c>
      <c r="AQ28" s="150">
        <v>17</v>
      </c>
      <c r="AR28" s="150">
        <v>0</v>
      </c>
      <c r="AS28" s="328">
        <f t="shared" si="53"/>
        <v>27</v>
      </c>
      <c r="AT28" s="150">
        <v>9</v>
      </c>
      <c r="AU28" s="150">
        <v>17</v>
      </c>
      <c r="AV28" s="150">
        <v>0</v>
      </c>
      <c r="AW28" s="328">
        <f t="shared" si="54"/>
        <v>26</v>
      </c>
      <c r="AX28" s="150">
        <v>9</v>
      </c>
      <c r="AY28" s="150">
        <v>18</v>
      </c>
      <c r="AZ28" s="150">
        <v>0</v>
      </c>
      <c r="BA28" s="328">
        <f t="shared" si="55"/>
        <v>27</v>
      </c>
      <c r="BB28" s="150">
        <v>9</v>
      </c>
      <c r="BC28" s="150">
        <v>17</v>
      </c>
      <c r="BD28" s="150">
        <v>0</v>
      </c>
      <c r="BE28" s="328">
        <f t="shared" si="56"/>
        <v>26</v>
      </c>
      <c r="BF28" s="127">
        <f t="shared" si="58"/>
        <v>9.75</v>
      </c>
      <c r="BG28" s="127">
        <f t="shared" si="59"/>
        <v>18.25</v>
      </c>
      <c r="BH28" s="127">
        <f t="shared" si="60"/>
        <v>0</v>
      </c>
      <c r="BI28" s="301">
        <f t="shared" si="57"/>
        <v>28</v>
      </c>
    </row>
    <row r="29" spans="1:61" ht="29.25" customHeight="1" x14ac:dyDescent="0.25">
      <c r="A29" s="571"/>
      <c r="B29" s="517"/>
      <c r="C29" s="549"/>
      <c r="D29" s="548"/>
      <c r="E29" s="509"/>
      <c r="F29" s="503"/>
      <c r="G29" s="463"/>
      <c r="H29" s="580"/>
      <c r="I29" s="350" t="s">
        <v>79</v>
      </c>
      <c r="J29" s="333">
        <f>SUM(J24:J28)</f>
        <v>10</v>
      </c>
      <c r="K29" s="333">
        <f t="shared" ref="K29:L29" si="61">SUM(K24:K28)</f>
        <v>19</v>
      </c>
      <c r="L29" s="333">
        <f t="shared" si="61"/>
        <v>0</v>
      </c>
      <c r="M29" s="328">
        <f>SUM(M24:M28)</f>
        <v>29</v>
      </c>
      <c r="N29" s="333">
        <f>SUM(N24:N28)</f>
        <v>10</v>
      </c>
      <c r="O29" s="333">
        <f t="shared" ref="O29:P29" si="62">SUM(O24:O28)</f>
        <v>19</v>
      </c>
      <c r="P29" s="333">
        <f t="shared" si="62"/>
        <v>0</v>
      </c>
      <c r="Q29" s="328">
        <f>SUM(Q24:Q28)</f>
        <v>29</v>
      </c>
      <c r="R29" s="333">
        <f>SUM(R24:R28)</f>
        <v>10</v>
      </c>
      <c r="S29" s="333">
        <f t="shared" ref="S29:T29" si="63">SUM(S24:S28)</f>
        <v>19</v>
      </c>
      <c r="T29" s="333">
        <f t="shared" si="63"/>
        <v>0</v>
      </c>
      <c r="U29" s="328">
        <f>SUM(U24:U28)</f>
        <v>29</v>
      </c>
      <c r="V29" s="333">
        <f>SUM(V24:V28)</f>
        <v>10</v>
      </c>
      <c r="W29" s="333">
        <f t="shared" ref="W29:X29" si="64">SUM(W24:W28)</f>
        <v>18</v>
      </c>
      <c r="X29" s="333">
        <f t="shared" si="64"/>
        <v>0</v>
      </c>
      <c r="Y29" s="328">
        <f>SUM(Y24:Y28)</f>
        <v>28</v>
      </c>
      <c r="Z29" s="333">
        <f>SUM(Z24:Z28)</f>
        <v>10</v>
      </c>
      <c r="AA29" s="333">
        <f t="shared" ref="AA29:AB29" si="65">SUM(AA24:AA28)</f>
        <v>19</v>
      </c>
      <c r="AB29" s="333">
        <f t="shared" si="65"/>
        <v>0</v>
      </c>
      <c r="AC29" s="328">
        <f>SUM(AC24:AC28)</f>
        <v>29</v>
      </c>
      <c r="AD29" s="333">
        <f>SUM(AD24:AD28)</f>
        <v>10</v>
      </c>
      <c r="AE29" s="333">
        <f t="shared" ref="AE29:AF29" si="66">SUM(AE24:AE28)</f>
        <v>19</v>
      </c>
      <c r="AF29" s="333">
        <f t="shared" si="66"/>
        <v>0</v>
      </c>
      <c r="AG29" s="328">
        <f>SUM(AG24:AG28)</f>
        <v>29</v>
      </c>
      <c r="AH29" s="333">
        <f>SUM(AH24:AH28)</f>
        <v>10</v>
      </c>
      <c r="AI29" s="333">
        <f t="shared" ref="AI29:AJ29" si="67">SUM(AI24:AI28)</f>
        <v>19</v>
      </c>
      <c r="AJ29" s="333">
        <f t="shared" si="67"/>
        <v>0</v>
      </c>
      <c r="AK29" s="328">
        <f>SUM(AK24:AK28)</f>
        <v>29</v>
      </c>
      <c r="AL29" s="333">
        <f>SUM(AL24:AL28)</f>
        <v>10</v>
      </c>
      <c r="AM29" s="333">
        <f t="shared" ref="AM29:AN29" si="68">SUM(AM24:AM28)</f>
        <v>18</v>
      </c>
      <c r="AN29" s="333">
        <f t="shared" si="68"/>
        <v>0</v>
      </c>
      <c r="AO29" s="328">
        <f>SUM(AO24:AO28)</f>
        <v>28</v>
      </c>
      <c r="AP29" s="333">
        <f>SUM(AP24:AP28)</f>
        <v>10</v>
      </c>
      <c r="AQ29" s="333">
        <f t="shared" ref="AQ29:AR29" si="69">SUM(AQ24:AQ28)</f>
        <v>17</v>
      </c>
      <c r="AR29" s="333">
        <f t="shared" si="69"/>
        <v>0</v>
      </c>
      <c r="AS29" s="328">
        <f>SUM(AS24:AS28)</f>
        <v>27</v>
      </c>
      <c r="AT29" s="333">
        <f>SUM(AT24:AT28)</f>
        <v>9</v>
      </c>
      <c r="AU29" s="333">
        <f t="shared" ref="AU29:AV29" si="70">SUM(AU24:AU28)</f>
        <v>17</v>
      </c>
      <c r="AV29" s="333">
        <f t="shared" si="70"/>
        <v>0</v>
      </c>
      <c r="AW29" s="328">
        <f>SUM(AW24:AW28)</f>
        <v>26</v>
      </c>
      <c r="AX29" s="333">
        <f>SUM(AX24:AX28)</f>
        <v>9</v>
      </c>
      <c r="AY29" s="333">
        <f t="shared" ref="AY29:AZ29" si="71">SUM(AY24:AY28)</f>
        <v>18</v>
      </c>
      <c r="AZ29" s="333">
        <f t="shared" si="71"/>
        <v>0</v>
      </c>
      <c r="BA29" s="328">
        <f>SUM(BA24:BA28)</f>
        <v>27</v>
      </c>
      <c r="BB29" s="333">
        <f>SUM(BB24:BB28)</f>
        <v>9</v>
      </c>
      <c r="BC29" s="333">
        <f t="shared" ref="BC29:BD29" si="72">SUM(BC24:BC28)</f>
        <v>17</v>
      </c>
      <c r="BD29" s="333">
        <f t="shared" si="72"/>
        <v>0</v>
      </c>
      <c r="BE29" s="328">
        <f>SUM(BE24:BE28)</f>
        <v>26</v>
      </c>
      <c r="BF29" s="139">
        <f>SUM(BF24:BF28)</f>
        <v>9.75</v>
      </c>
      <c r="BG29" s="139">
        <f t="shared" ref="BG29" si="73">SUM(BG24:BG28)</f>
        <v>18.25</v>
      </c>
      <c r="BH29" s="139">
        <f t="shared" ref="BH29" si="74">SUM(BH24:BH28)</f>
        <v>0</v>
      </c>
      <c r="BI29" s="261">
        <f>SUM(BI24:BI28)</f>
        <v>28</v>
      </c>
    </row>
    <row r="30" spans="1:61" s="321" customFormat="1" ht="29.25" customHeight="1" x14ac:dyDescent="0.25">
      <c r="A30" s="571"/>
      <c r="B30" s="517"/>
      <c r="C30" s="549"/>
      <c r="D30" s="548"/>
      <c r="E30" s="509"/>
      <c r="F30" s="503"/>
      <c r="G30" s="463"/>
      <c r="H30" s="579" t="s">
        <v>146</v>
      </c>
      <c r="I30" s="347" t="s">
        <v>80</v>
      </c>
      <c r="J30" s="149">
        <v>10</v>
      </c>
      <c r="K30" s="149">
        <v>19</v>
      </c>
      <c r="L30" s="149">
        <v>0</v>
      </c>
      <c r="M30" s="328">
        <f>SUM(J30:L30)</f>
        <v>29</v>
      </c>
      <c r="N30" s="149">
        <v>10</v>
      </c>
      <c r="O30" s="149">
        <v>19</v>
      </c>
      <c r="P30" s="149">
        <v>0</v>
      </c>
      <c r="Q30" s="328">
        <f t="shared" si="46"/>
        <v>29</v>
      </c>
      <c r="R30" s="149">
        <v>10</v>
      </c>
      <c r="S30" s="149">
        <v>19</v>
      </c>
      <c r="T30" s="149">
        <v>0</v>
      </c>
      <c r="U30" s="328">
        <f t="shared" si="47"/>
        <v>29</v>
      </c>
      <c r="V30" s="150">
        <v>10</v>
      </c>
      <c r="W30" s="150">
        <v>18</v>
      </c>
      <c r="X30" s="150">
        <v>0</v>
      </c>
      <c r="Y30" s="328">
        <f t="shared" si="48"/>
        <v>28</v>
      </c>
      <c r="Z30" s="150">
        <v>10</v>
      </c>
      <c r="AA30" s="150">
        <v>19</v>
      </c>
      <c r="AB30" s="150">
        <v>0</v>
      </c>
      <c r="AC30" s="328">
        <f t="shared" si="49"/>
        <v>29</v>
      </c>
      <c r="AD30" s="150">
        <v>10</v>
      </c>
      <c r="AE30" s="150">
        <v>19</v>
      </c>
      <c r="AF30" s="150">
        <v>0</v>
      </c>
      <c r="AG30" s="328">
        <f t="shared" si="50"/>
        <v>29</v>
      </c>
      <c r="AH30" s="150">
        <v>10</v>
      </c>
      <c r="AI30" s="150">
        <v>19</v>
      </c>
      <c r="AJ30" s="150">
        <v>0</v>
      </c>
      <c r="AK30" s="328">
        <f t="shared" si="51"/>
        <v>29</v>
      </c>
      <c r="AL30" s="150">
        <v>10</v>
      </c>
      <c r="AM30" s="150">
        <v>18</v>
      </c>
      <c r="AN30" s="150">
        <v>0</v>
      </c>
      <c r="AO30" s="328">
        <f t="shared" si="52"/>
        <v>28</v>
      </c>
      <c r="AP30" s="150">
        <v>10</v>
      </c>
      <c r="AQ30" s="150">
        <v>17</v>
      </c>
      <c r="AR30" s="150">
        <v>0</v>
      </c>
      <c r="AS30" s="328">
        <f t="shared" si="53"/>
        <v>27</v>
      </c>
      <c r="AT30" s="150">
        <v>9</v>
      </c>
      <c r="AU30" s="150">
        <v>17</v>
      </c>
      <c r="AV30" s="150">
        <v>0</v>
      </c>
      <c r="AW30" s="328">
        <f t="shared" si="54"/>
        <v>26</v>
      </c>
      <c r="AX30" s="150">
        <v>9</v>
      </c>
      <c r="AY30" s="150">
        <v>18</v>
      </c>
      <c r="AZ30" s="150">
        <v>0</v>
      </c>
      <c r="BA30" s="328">
        <f t="shared" si="55"/>
        <v>27</v>
      </c>
      <c r="BB30" s="150">
        <v>9</v>
      </c>
      <c r="BC30" s="150">
        <v>17</v>
      </c>
      <c r="BD30" s="150">
        <v>0</v>
      </c>
      <c r="BE30" s="328">
        <f t="shared" si="56"/>
        <v>26</v>
      </c>
      <c r="BF30" s="127">
        <f>AVERAGE(J30,N30,R30,V30,Z30,AD30,AH30,AL30,AP30,AT30,AX30,BB30)</f>
        <v>9.75</v>
      </c>
      <c r="BG30" s="127">
        <f t="shared" ref="BG30:BG33" si="75">AVERAGE(K30,O30,S30,W30,AA30,AE30,AI30,AM30,AQ30,AU30,AY30,BC30)</f>
        <v>18.25</v>
      </c>
      <c r="BH30" s="127">
        <f t="shared" ref="BH30:BH33" si="76">AVERAGE(L30,P30,T30,X30,AB30,AF30,AJ30,AN30,AR30,AV30,AZ30,BD30)</f>
        <v>0</v>
      </c>
      <c r="BI30" s="301">
        <f t="shared" si="57"/>
        <v>28</v>
      </c>
    </row>
    <row r="31" spans="1:61" s="321" customFormat="1" ht="29.25" customHeight="1" x14ac:dyDescent="0.25">
      <c r="A31" s="571"/>
      <c r="B31" s="517"/>
      <c r="C31" s="549"/>
      <c r="D31" s="548"/>
      <c r="E31" s="509"/>
      <c r="F31" s="503"/>
      <c r="G31" s="463"/>
      <c r="H31" s="580"/>
      <c r="I31" s="347" t="s">
        <v>81</v>
      </c>
      <c r="J31" s="149">
        <v>0</v>
      </c>
      <c r="K31" s="149">
        <v>0</v>
      </c>
      <c r="L31" s="149">
        <v>0</v>
      </c>
      <c r="M31" s="328">
        <f t="shared" ref="M31:M33" si="77">SUM(J31:L31)</f>
        <v>0</v>
      </c>
      <c r="N31" s="149">
        <v>0</v>
      </c>
      <c r="O31" s="149">
        <v>0</v>
      </c>
      <c r="P31" s="149">
        <v>0</v>
      </c>
      <c r="Q31" s="328">
        <f t="shared" si="46"/>
        <v>0</v>
      </c>
      <c r="R31" s="149">
        <v>0</v>
      </c>
      <c r="S31" s="149">
        <v>0</v>
      </c>
      <c r="T31" s="149">
        <v>0</v>
      </c>
      <c r="U31" s="328">
        <f t="shared" si="47"/>
        <v>0</v>
      </c>
      <c r="V31" s="149">
        <v>0</v>
      </c>
      <c r="W31" s="149">
        <v>0</v>
      </c>
      <c r="X31" s="149">
        <v>0</v>
      </c>
      <c r="Y31" s="328">
        <f t="shared" si="48"/>
        <v>0</v>
      </c>
      <c r="Z31" s="150">
        <v>0</v>
      </c>
      <c r="AA31" s="150">
        <v>0</v>
      </c>
      <c r="AB31" s="150">
        <v>0</v>
      </c>
      <c r="AC31" s="328">
        <f t="shared" si="49"/>
        <v>0</v>
      </c>
      <c r="AD31" s="150">
        <v>0</v>
      </c>
      <c r="AE31" s="150">
        <v>0</v>
      </c>
      <c r="AF31" s="150">
        <v>0</v>
      </c>
      <c r="AG31" s="328">
        <f t="shared" si="50"/>
        <v>0</v>
      </c>
      <c r="AH31" s="150">
        <v>0</v>
      </c>
      <c r="AI31" s="150">
        <v>0</v>
      </c>
      <c r="AJ31" s="150">
        <v>0</v>
      </c>
      <c r="AK31" s="328">
        <f t="shared" si="51"/>
        <v>0</v>
      </c>
      <c r="AL31" s="150">
        <v>0</v>
      </c>
      <c r="AM31" s="150">
        <v>0</v>
      </c>
      <c r="AN31" s="150">
        <v>0</v>
      </c>
      <c r="AO31" s="328">
        <f t="shared" si="52"/>
        <v>0</v>
      </c>
      <c r="AP31" s="150">
        <v>0</v>
      </c>
      <c r="AQ31" s="150">
        <v>0</v>
      </c>
      <c r="AR31" s="150">
        <v>0</v>
      </c>
      <c r="AS31" s="328">
        <f t="shared" si="53"/>
        <v>0</v>
      </c>
      <c r="AT31" s="150">
        <v>0</v>
      </c>
      <c r="AU31" s="150">
        <v>0</v>
      </c>
      <c r="AV31" s="150">
        <v>0</v>
      </c>
      <c r="AW31" s="328">
        <f t="shared" si="54"/>
        <v>0</v>
      </c>
      <c r="AX31" s="150">
        <v>0</v>
      </c>
      <c r="AY31" s="150">
        <v>0</v>
      </c>
      <c r="AZ31" s="150">
        <v>0</v>
      </c>
      <c r="BA31" s="328">
        <f t="shared" si="55"/>
        <v>0</v>
      </c>
      <c r="BB31" s="150">
        <v>0</v>
      </c>
      <c r="BC31" s="150">
        <v>0</v>
      </c>
      <c r="BD31" s="150">
        <v>0</v>
      </c>
      <c r="BE31" s="328">
        <f t="shared" si="56"/>
        <v>0</v>
      </c>
      <c r="BF31" s="127">
        <f t="shared" ref="BF31:BF33" si="78">AVERAGE(J31,N31,R31,V31,Z31,AD31,AH31,AL31,AP31,AT31,AX31,BB31)</f>
        <v>0</v>
      </c>
      <c r="BG31" s="127">
        <f t="shared" si="75"/>
        <v>0</v>
      </c>
      <c r="BH31" s="127">
        <f t="shared" si="76"/>
        <v>0</v>
      </c>
      <c r="BI31" s="301">
        <f t="shared" si="57"/>
        <v>0</v>
      </c>
    </row>
    <row r="32" spans="1:61" ht="29.25" customHeight="1" x14ac:dyDescent="0.25">
      <c r="A32" s="571"/>
      <c r="B32" s="517"/>
      <c r="C32" s="549"/>
      <c r="D32" s="548"/>
      <c r="E32" s="509"/>
      <c r="F32" s="503"/>
      <c r="G32" s="463"/>
      <c r="H32" s="579" t="s">
        <v>86</v>
      </c>
      <c r="I32" s="347" t="s">
        <v>82</v>
      </c>
      <c r="J32" s="149">
        <v>7</v>
      </c>
      <c r="K32" s="149">
        <v>16</v>
      </c>
      <c r="L32" s="149">
        <v>0</v>
      </c>
      <c r="M32" s="328">
        <f t="shared" si="77"/>
        <v>23</v>
      </c>
      <c r="N32" s="149">
        <v>7</v>
      </c>
      <c r="O32" s="149">
        <v>16</v>
      </c>
      <c r="P32" s="149">
        <v>0</v>
      </c>
      <c r="Q32" s="328">
        <f t="shared" si="46"/>
        <v>23</v>
      </c>
      <c r="R32" s="149">
        <v>7</v>
      </c>
      <c r="S32" s="149">
        <v>16</v>
      </c>
      <c r="T32" s="149">
        <v>0</v>
      </c>
      <c r="U32" s="328">
        <f t="shared" si="47"/>
        <v>23</v>
      </c>
      <c r="V32" s="150">
        <v>7</v>
      </c>
      <c r="W32" s="150">
        <v>15</v>
      </c>
      <c r="X32" s="150">
        <v>0</v>
      </c>
      <c r="Y32" s="328">
        <f t="shared" si="48"/>
        <v>22</v>
      </c>
      <c r="Z32" s="150">
        <v>7</v>
      </c>
      <c r="AA32" s="150">
        <v>16</v>
      </c>
      <c r="AB32" s="150">
        <v>0</v>
      </c>
      <c r="AC32" s="328">
        <f t="shared" si="49"/>
        <v>23</v>
      </c>
      <c r="AD32" s="150">
        <v>7</v>
      </c>
      <c r="AE32" s="150">
        <v>16</v>
      </c>
      <c r="AF32" s="150">
        <v>0</v>
      </c>
      <c r="AG32" s="328">
        <f t="shared" si="50"/>
        <v>23</v>
      </c>
      <c r="AH32" s="150">
        <v>7</v>
      </c>
      <c r="AI32" s="150">
        <v>16</v>
      </c>
      <c r="AJ32" s="150">
        <v>0</v>
      </c>
      <c r="AK32" s="328">
        <f t="shared" si="51"/>
        <v>23</v>
      </c>
      <c r="AL32" s="150">
        <v>7</v>
      </c>
      <c r="AM32" s="150">
        <v>15</v>
      </c>
      <c r="AN32" s="150">
        <v>0</v>
      </c>
      <c r="AO32" s="328">
        <f t="shared" si="52"/>
        <v>22</v>
      </c>
      <c r="AP32" s="150">
        <v>7</v>
      </c>
      <c r="AQ32" s="150">
        <v>14</v>
      </c>
      <c r="AR32" s="150">
        <v>0</v>
      </c>
      <c r="AS32" s="328">
        <f t="shared" si="53"/>
        <v>21</v>
      </c>
      <c r="AT32" s="150">
        <v>7</v>
      </c>
      <c r="AU32" s="150">
        <v>14</v>
      </c>
      <c r="AV32" s="150">
        <v>0</v>
      </c>
      <c r="AW32" s="328">
        <f t="shared" si="54"/>
        <v>21</v>
      </c>
      <c r="AX32" s="150">
        <v>6</v>
      </c>
      <c r="AY32" s="150">
        <v>15</v>
      </c>
      <c r="AZ32" s="150">
        <v>0</v>
      </c>
      <c r="BA32" s="328">
        <f t="shared" si="55"/>
        <v>21</v>
      </c>
      <c r="BB32" s="150">
        <v>6</v>
      </c>
      <c r="BC32" s="150">
        <v>15</v>
      </c>
      <c r="BD32" s="150">
        <v>0</v>
      </c>
      <c r="BE32" s="328">
        <f t="shared" si="56"/>
        <v>21</v>
      </c>
      <c r="BF32" s="127">
        <f t="shared" si="78"/>
        <v>6.833333333333333</v>
      </c>
      <c r="BG32" s="127">
        <f t="shared" si="75"/>
        <v>15.333333333333334</v>
      </c>
      <c r="BH32" s="127">
        <f t="shared" si="76"/>
        <v>0</v>
      </c>
      <c r="BI32" s="301">
        <f t="shared" si="57"/>
        <v>22.166666666666668</v>
      </c>
    </row>
    <row r="33" spans="1:61" ht="29.25" customHeight="1" thickBot="1" x14ac:dyDescent="0.3">
      <c r="A33" s="571"/>
      <c r="B33" s="517"/>
      <c r="C33" s="549"/>
      <c r="D33" s="548"/>
      <c r="E33" s="510"/>
      <c r="F33" s="504"/>
      <c r="G33" s="494"/>
      <c r="H33" s="581"/>
      <c r="I33" s="351" t="s">
        <v>83</v>
      </c>
      <c r="J33" s="151">
        <v>0</v>
      </c>
      <c r="K33" s="151">
        <v>0</v>
      </c>
      <c r="L33" s="151">
        <v>0</v>
      </c>
      <c r="M33" s="343">
        <f t="shared" si="77"/>
        <v>0</v>
      </c>
      <c r="N33" s="151">
        <v>0</v>
      </c>
      <c r="O33" s="151">
        <v>0</v>
      </c>
      <c r="P33" s="151">
        <v>0</v>
      </c>
      <c r="Q33" s="343">
        <f t="shared" si="46"/>
        <v>0</v>
      </c>
      <c r="R33" s="151">
        <v>0</v>
      </c>
      <c r="S33" s="151">
        <v>0</v>
      </c>
      <c r="T33" s="151">
        <v>0</v>
      </c>
      <c r="U33" s="343">
        <f t="shared" si="47"/>
        <v>0</v>
      </c>
      <c r="V33" s="152">
        <v>0</v>
      </c>
      <c r="W33" s="152">
        <v>0</v>
      </c>
      <c r="X33" s="152">
        <v>0</v>
      </c>
      <c r="Y33" s="343">
        <f t="shared" si="48"/>
        <v>0</v>
      </c>
      <c r="Z33" s="152">
        <v>0</v>
      </c>
      <c r="AA33" s="152">
        <v>0</v>
      </c>
      <c r="AB33" s="152">
        <v>0</v>
      </c>
      <c r="AC33" s="343">
        <f t="shared" si="49"/>
        <v>0</v>
      </c>
      <c r="AD33" s="152">
        <v>0</v>
      </c>
      <c r="AE33" s="152">
        <v>0</v>
      </c>
      <c r="AF33" s="152">
        <v>0</v>
      </c>
      <c r="AG33" s="343">
        <f t="shared" si="50"/>
        <v>0</v>
      </c>
      <c r="AH33" s="152">
        <v>0</v>
      </c>
      <c r="AI33" s="152">
        <v>0</v>
      </c>
      <c r="AJ33" s="152">
        <v>0</v>
      </c>
      <c r="AK33" s="343">
        <f t="shared" si="51"/>
        <v>0</v>
      </c>
      <c r="AL33" s="150">
        <v>0</v>
      </c>
      <c r="AM33" s="150">
        <v>0</v>
      </c>
      <c r="AN33" s="150">
        <v>0</v>
      </c>
      <c r="AO33" s="343">
        <f t="shared" si="52"/>
        <v>0</v>
      </c>
      <c r="AP33" s="152">
        <v>0</v>
      </c>
      <c r="AQ33" s="152">
        <v>0</v>
      </c>
      <c r="AR33" s="152">
        <v>0</v>
      </c>
      <c r="AS33" s="343">
        <f t="shared" si="53"/>
        <v>0</v>
      </c>
      <c r="AT33" s="152">
        <v>0</v>
      </c>
      <c r="AU33" s="152">
        <v>0</v>
      </c>
      <c r="AV33" s="152">
        <v>0</v>
      </c>
      <c r="AW33" s="343">
        <f t="shared" si="54"/>
        <v>0</v>
      </c>
      <c r="AX33" s="152">
        <v>0</v>
      </c>
      <c r="AY33" s="152">
        <v>0</v>
      </c>
      <c r="AZ33" s="152">
        <v>0</v>
      </c>
      <c r="BA33" s="343">
        <f t="shared" si="55"/>
        <v>0</v>
      </c>
      <c r="BB33" s="152">
        <v>0</v>
      </c>
      <c r="BC33" s="152">
        <v>0</v>
      </c>
      <c r="BD33" s="152">
        <v>0</v>
      </c>
      <c r="BE33" s="343">
        <f t="shared" si="56"/>
        <v>0</v>
      </c>
      <c r="BF33" s="127">
        <f t="shared" si="78"/>
        <v>0</v>
      </c>
      <c r="BG33" s="127">
        <f t="shared" si="75"/>
        <v>0</v>
      </c>
      <c r="BH33" s="127">
        <f t="shared" si="76"/>
        <v>0</v>
      </c>
      <c r="BI33" s="301">
        <f t="shared" si="57"/>
        <v>0</v>
      </c>
    </row>
    <row r="34" spans="1:61" ht="29.25" customHeight="1" x14ac:dyDescent="0.25">
      <c r="A34" s="587" t="s">
        <v>59</v>
      </c>
      <c r="B34" s="590">
        <v>14125</v>
      </c>
      <c r="C34" s="587" t="s">
        <v>45</v>
      </c>
      <c r="D34" s="584" t="s">
        <v>46</v>
      </c>
      <c r="E34" s="508" t="s">
        <v>155</v>
      </c>
      <c r="F34" s="502" t="s">
        <v>106</v>
      </c>
      <c r="G34" s="462" t="s">
        <v>134</v>
      </c>
      <c r="H34" s="582" t="s">
        <v>84</v>
      </c>
      <c r="I34" s="349" t="s">
        <v>74</v>
      </c>
      <c r="J34" s="305">
        <v>0</v>
      </c>
      <c r="K34" s="305">
        <v>0</v>
      </c>
      <c r="L34" s="305">
        <v>0</v>
      </c>
      <c r="M34" s="323">
        <f>SUM(J34:L34)</f>
        <v>0</v>
      </c>
      <c r="N34" s="344">
        <v>0</v>
      </c>
      <c r="O34" s="344">
        <v>0</v>
      </c>
      <c r="P34" s="344">
        <v>0</v>
      </c>
      <c r="Q34" s="323">
        <f t="shared" si="46"/>
        <v>0</v>
      </c>
      <c r="R34" s="305">
        <v>0</v>
      </c>
      <c r="S34" s="305">
        <v>0</v>
      </c>
      <c r="T34" s="305">
        <v>0</v>
      </c>
      <c r="U34" s="323">
        <f t="shared" si="47"/>
        <v>0</v>
      </c>
      <c r="V34" s="305">
        <v>0</v>
      </c>
      <c r="W34" s="305">
        <v>0</v>
      </c>
      <c r="X34" s="305">
        <v>0</v>
      </c>
      <c r="Y34" s="323">
        <f t="shared" si="48"/>
        <v>0</v>
      </c>
      <c r="Z34" s="165">
        <v>0</v>
      </c>
      <c r="AA34" s="165">
        <v>0</v>
      </c>
      <c r="AB34" s="165">
        <v>0</v>
      </c>
      <c r="AC34" s="323">
        <f t="shared" si="49"/>
        <v>0</v>
      </c>
      <c r="AD34" s="165">
        <v>0</v>
      </c>
      <c r="AE34" s="165">
        <v>0</v>
      </c>
      <c r="AF34" s="165">
        <v>0</v>
      </c>
      <c r="AG34" s="323">
        <f t="shared" si="50"/>
        <v>0</v>
      </c>
      <c r="AH34" s="165">
        <v>0</v>
      </c>
      <c r="AI34" s="165">
        <v>0</v>
      </c>
      <c r="AJ34" s="165">
        <v>0</v>
      </c>
      <c r="AK34" s="323">
        <f t="shared" si="51"/>
        <v>0</v>
      </c>
      <c r="AL34" s="165">
        <v>0</v>
      </c>
      <c r="AM34" s="165">
        <v>0</v>
      </c>
      <c r="AN34" s="165">
        <v>0</v>
      </c>
      <c r="AO34" s="323">
        <f t="shared" si="52"/>
        <v>0</v>
      </c>
      <c r="AP34" s="165">
        <v>0</v>
      </c>
      <c r="AQ34" s="165">
        <v>0</v>
      </c>
      <c r="AR34" s="165">
        <v>0</v>
      </c>
      <c r="AS34" s="323">
        <f t="shared" si="53"/>
        <v>0</v>
      </c>
      <c r="AT34" s="165">
        <v>0</v>
      </c>
      <c r="AU34" s="165">
        <v>0</v>
      </c>
      <c r="AV34" s="165">
        <v>0</v>
      </c>
      <c r="AW34" s="323">
        <f t="shared" si="54"/>
        <v>0</v>
      </c>
      <c r="AX34" s="165">
        <v>0</v>
      </c>
      <c r="AY34" s="165">
        <v>0</v>
      </c>
      <c r="AZ34" s="165">
        <v>0</v>
      </c>
      <c r="BA34" s="323">
        <f t="shared" si="55"/>
        <v>0</v>
      </c>
      <c r="BB34" s="165">
        <v>0</v>
      </c>
      <c r="BC34" s="165">
        <v>0</v>
      </c>
      <c r="BD34" s="165">
        <v>0</v>
      </c>
      <c r="BE34" s="323">
        <f t="shared" si="56"/>
        <v>0</v>
      </c>
      <c r="BF34" s="165">
        <f t="shared" ref="BF34:BF43" si="79">SUM(J34,N34,R34,V34,Z34,AD34,AH34,AL34,AP34,AT34,AX34,BB34)</f>
        <v>0</v>
      </c>
      <c r="BG34" s="165">
        <f t="shared" ref="BG34:BG43" si="80">SUM(K34,O34,S34,W34,AA34,AE34,AI34,AM34,AQ34,AU34,AY34,BC34)</f>
        <v>0</v>
      </c>
      <c r="BH34" s="165">
        <f t="shared" ref="BH34:BH43" si="81">SUM(L34,P34,T34,X34,AB34,AF34,AJ34,AN34,AR34,AV34,AZ34,BD34)</f>
        <v>0</v>
      </c>
      <c r="BI34" s="323">
        <f>SUM(BF34:BH34)</f>
        <v>0</v>
      </c>
    </row>
    <row r="35" spans="1:61" ht="29.25" customHeight="1" x14ac:dyDescent="0.25">
      <c r="A35" s="588"/>
      <c r="B35" s="591"/>
      <c r="C35" s="588"/>
      <c r="D35" s="585"/>
      <c r="E35" s="509"/>
      <c r="F35" s="503"/>
      <c r="G35" s="463"/>
      <c r="H35" s="583"/>
      <c r="I35" s="347" t="s">
        <v>75</v>
      </c>
      <c r="J35" s="306">
        <v>0</v>
      </c>
      <c r="K35" s="306">
        <v>0</v>
      </c>
      <c r="L35" s="306">
        <v>0</v>
      </c>
      <c r="M35" s="328">
        <f t="shared" ref="M35:M38" si="82">SUM(J35:L35)</f>
        <v>0</v>
      </c>
      <c r="N35" s="345">
        <v>0</v>
      </c>
      <c r="O35" s="345">
        <v>0</v>
      </c>
      <c r="P35" s="345">
        <v>0</v>
      </c>
      <c r="Q35" s="328">
        <f t="shared" si="46"/>
        <v>0</v>
      </c>
      <c r="R35" s="306">
        <v>0</v>
      </c>
      <c r="S35" s="306">
        <v>0</v>
      </c>
      <c r="T35" s="306">
        <v>0</v>
      </c>
      <c r="U35" s="328">
        <f t="shared" si="47"/>
        <v>0</v>
      </c>
      <c r="V35" s="306">
        <v>0</v>
      </c>
      <c r="W35" s="306">
        <v>0</v>
      </c>
      <c r="X35" s="306">
        <v>0</v>
      </c>
      <c r="Y35" s="328">
        <f t="shared" si="48"/>
        <v>0</v>
      </c>
      <c r="Z35" s="166">
        <v>0</v>
      </c>
      <c r="AA35" s="166">
        <v>0</v>
      </c>
      <c r="AB35" s="166">
        <v>0</v>
      </c>
      <c r="AC35" s="328">
        <f t="shared" si="49"/>
        <v>0</v>
      </c>
      <c r="AD35" s="166">
        <v>0</v>
      </c>
      <c r="AE35" s="166">
        <v>0</v>
      </c>
      <c r="AF35" s="166">
        <v>0</v>
      </c>
      <c r="AG35" s="328">
        <f t="shared" si="50"/>
        <v>0</v>
      </c>
      <c r="AH35" s="166">
        <v>0</v>
      </c>
      <c r="AI35" s="166">
        <v>0</v>
      </c>
      <c r="AJ35" s="166">
        <v>0</v>
      </c>
      <c r="AK35" s="328">
        <f t="shared" si="51"/>
        <v>0</v>
      </c>
      <c r="AL35" s="166">
        <v>0</v>
      </c>
      <c r="AM35" s="166">
        <v>0</v>
      </c>
      <c r="AN35" s="166">
        <v>0</v>
      </c>
      <c r="AO35" s="328">
        <f t="shared" si="52"/>
        <v>0</v>
      </c>
      <c r="AP35" s="166">
        <v>0</v>
      </c>
      <c r="AQ35" s="166">
        <v>0</v>
      </c>
      <c r="AR35" s="166">
        <v>0</v>
      </c>
      <c r="AS35" s="328">
        <f t="shared" si="53"/>
        <v>0</v>
      </c>
      <c r="AT35" s="166">
        <v>0</v>
      </c>
      <c r="AU35" s="166">
        <v>0</v>
      </c>
      <c r="AV35" s="166">
        <v>0</v>
      </c>
      <c r="AW35" s="328">
        <f t="shared" si="54"/>
        <v>0</v>
      </c>
      <c r="AX35" s="166">
        <v>0</v>
      </c>
      <c r="AY35" s="166">
        <v>0</v>
      </c>
      <c r="AZ35" s="166">
        <v>0</v>
      </c>
      <c r="BA35" s="328">
        <f t="shared" si="55"/>
        <v>0</v>
      </c>
      <c r="BB35" s="166">
        <v>0</v>
      </c>
      <c r="BC35" s="166">
        <v>0</v>
      </c>
      <c r="BD35" s="166">
        <v>0</v>
      </c>
      <c r="BE35" s="328">
        <f t="shared" si="56"/>
        <v>0</v>
      </c>
      <c r="BF35" s="166">
        <f t="shared" si="79"/>
        <v>0</v>
      </c>
      <c r="BG35" s="166">
        <f t="shared" si="80"/>
        <v>0</v>
      </c>
      <c r="BH35" s="166">
        <f t="shared" si="81"/>
        <v>0</v>
      </c>
      <c r="BI35" s="328">
        <f t="shared" ref="BI35:BI38" si="83">SUM(BF35:BH35)</f>
        <v>0</v>
      </c>
    </row>
    <row r="36" spans="1:61" ht="29.25" customHeight="1" x14ac:dyDescent="0.25">
      <c r="A36" s="588"/>
      <c r="B36" s="591"/>
      <c r="C36" s="588"/>
      <c r="D36" s="585"/>
      <c r="E36" s="509"/>
      <c r="F36" s="503"/>
      <c r="G36" s="463"/>
      <c r="H36" s="583"/>
      <c r="I36" s="347" t="s">
        <v>76</v>
      </c>
      <c r="J36" s="306">
        <v>0</v>
      </c>
      <c r="K36" s="306">
        <v>0</v>
      </c>
      <c r="L36" s="306">
        <v>0</v>
      </c>
      <c r="M36" s="328">
        <f t="shared" si="82"/>
        <v>0</v>
      </c>
      <c r="N36" s="345">
        <v>0</v>
      </c>
      <c r="O36" s="345">
        <v>0</v>
      </c>
      <c r="P36" s="345">
        <v>0</v>
      </c>
      <c r="Q36" s="328">
        <f t="shared" si="46"/>
        <v>0</v>
      </c>
      <c r="R36" s="306">
        <v>0</v>
      </c>
      <c r="S36" s="306">
        <v>0</v>
      </c>
      <c r="T36" s="306">
        <v>0</v>
      </c>
      <c r="U36" s="328">
        <f t="shared" si="47"/>
        <v>0</v>
      </c>
      <c r="V36" s="306">
        <v>0</v>
      </c>
      <c r="W36" s="306">
        <v>0</v>
      </c>
      <c r="X36" s="306">
        <v>0</v>
      </c>
      <c r="Y36" s="328">
        <f t="shared" si="48"/>
        <v>0</v>
      </c>
      <c r="Z36" s="166">
        <v>0</v>
      </c>
      <c r="AA36" s="166">
        <v>0</v>
      </c>
      <c r="AB36" s="166">
        <v>0</v>
      </c>
      <c r="AC36" s="328">
        <f t="shared" si="49"/>
        <v>0</v>
      </c>
      <c r="AD36" s="166">
        <v>0</v>
      </c>
      <c r="AE36" s="166">
        <v>0</v>
      </c>
      <c r="AF36" s="166">
        <v>0</v>
      </c>
      <c r="AG36" s="328">
        <f t="shared" si="50"/>
        <v>0</v>
      </c>
      <c r="AH36" s="166">
        <v>0</v>
      </c>
      <c r="AI36" s="166">
        <v>0</v>
      </c>
      <c r="AJ36" s="166">
        <v>0</v>
      </c>
      <c r="AK36" s="328">
        <f t="shared" si="51"/>
        <v>0</v>
      </c>
      <c r="AL36" s="166">
        <v>0</v>
      </c>
      <c r="AM36" s="166">
        <v>0</v>
      </c>
      <c r="AN36" s="166">
        <v>0</v>
      </c>
      <c r="AO36" s="328">
        <f t="shared" si="52"/>
        <v>0</v>
      </c>
      <c r="AP36" s="166">
        <v>0</v>
      </c>
      <c r="AQ36" s="166">
        <v>0</v>
      </c>
      <c r="AR36" s="166">
        <v>0</v>
      </c>
      <c r="AS36" s="328">
        <f t="shared" si="53"/>
        <v>0</v>
      </c>
      <c r="AT36" s="166">
        <v>0</v>
      </c>
      <c r="AU36" s="166">
        <v>0</v>
      </c>
      <c r="AV36" s="166">
        <v>0</v>
      </c>
      <c r="AW36" s="328">
        <f t="shared" si="54"/>
        <v>0</v>
      </c>
      <c r="AX36" s="166">
        <v>0</v>
      </c>
      <c r="AY36" s="166">
        <v>0</v>
      </c>
      <c r="AZ36" s="166">
        <v>0</v>
      </c>
      <c r="BA36" s="328">
        <f t="shared" si="55"/>
        <v>0</v>
      </c>
      <c r="BB36" s="166">
        <v>0</v>
      </c>
      <c r="BC36" s="166">
        <v>0</v>
      </c>
      <c r="BD36" s="166">
        <v>0</v>
      </c>
      <c r="BE36" s="328">
        <f t="shared" si="56"/>
        <v>0</v>
      </c>
      <c r="BF36" s="166">
        <f t="shared" si="79"/>
        <v>0</v>
      </c>
      <c r="BG36" s="166">
        <f t="shared" si="80"/>
        <v>0</v>
      </c>
      <c r="BH36" s="166">
        <f t="shared" si="81"/>
        <v>0</v>
      </c>
      <c r="BI36" s="328">
        <f t="shared" si="83"/>
        <v>0</v>
      </c>
    </row>
    <row r="37" spans="1:61" ht="29.25" customHeight="1" x14ac:dyDescent="0.25">
      <c r="A37" s="588"/>
      <c r="B37" s="591"/>
      <c r="C37" s="588"/>
      <c r="D37" s="585"/>
      <c r="E37" s="509"/>
      <c r="F37" s="503"/>
      <c r="G37" s="463"/>
      <c r="H37" s="583"/>
      <c r="I37" s="347" t="s">
        <v>77</v>
      </c>
      <c r="J37" s="306">
        <v>120</v>
      </c>
      <c r="K37" s="306">
        <v>12</v>
      </c>
      <c r="L37" s="306">
        <v>0</v>
      </c>
      <c r="M37" s="328">
        <f t="shared" si="82"/>
        <v>132</v>
      </c>
      <c r="N37" s="345">
        <v>125</v>
      </c>
      <c r="O37" s="345">
        <v>12</v>
      </c>
      <c r="P37" s="345">
        <v>0</v>
      </c>
      <c r="Q37" s="328">
        <f t="shared" si="46"/>
        <v>137</v>
      </c>
      <c r="R37" s="306">
        <v>127</v>
      </c>
      <c r="S37" s="306">
        <v>12</v>
      </c>
      <c r="T37" s="306">
        <v>0</v>
      </c>
      <c r="U37" s="328">
        <f t="shared" si="47"/>
        <v>139</v>
      </c>
      <c r="V37" s="166">
        <v>127</v>
      </c>
      <c r="W37" s="166">
        <v>12</v>
      </c>
      <c r="X37" s="306">
        <v>0</v>
      </c>
      <c r="Y37" s="328">
        <f t="shared" si="48"/>
        <v>139</v>
      </c>
      <c r="Z37" s="166">
        <v>127</v>
      </c>
      <c r="AA37" s="166">
        <v>12</v>
      </c>
      <c r="AB37" s="166">
        <v>0</v>
      </c>
      <c r="AC37" s="328">
        <f t="shared" si="49"/>
        <v>139</v>
      </c>
      <c r="AD37" s="166">
        <v>127</v>
      </c>
      <c r="AE37" s="166">
        <v>12</v>
      </c>
      <c r="AF37" s="166">
        <v>0</v>
      </c>
      <c r="AG37" s="328">
        <f t="shared" si="50"/>
        <v>139</v>
      </c>
      <c r="AH37" s="166">
        <v>127</v>
      </c>
      <c r="AI37" s="166">
        <v>12</v>
      </c>
      <c r="AJ37" s="166">
        <v>0</v>
      </c>
      <c r="AK37" s="328">
        <f t="shared" si="51"/>
        <v>139</v>
      </c>
      <c r="AL37" s="166">
        <v>127</v>
      </c>
      <c r="AM37" s="166">
        <v>12</v>
      </c>
      <c r="AN37" s="166">
        <v>0</v>
      </c>
      <c r="AO37" s="328">
        <f t="shared" si="52"/>
        <v>139</v>
      </c>
      <c r="AP37" s="166">
        <v>127</v>
      </c>
      <c r="AQ37" s="166">
        <v>12</v>
      </c>
      <c r="AR37" s="166">
        <v>0</v>
      </c>
      <c r="AS37" s="328">
        <f t="shared" si="53"/>
        <v>139</v>
      </c>
      <c r="AT37" s="166">
        <v>126</v>
      </c>
      <c r="AU37" s="166">
        <v>12</v>
      </c>
      <c r="AV37" s="166">
        <v>0</v>
      </c>
      <c r="AW37" s="328">
        <f t="shared" si="54"/>
        <v>138</v>
      </c>
      <c r="AX37" s="166">
        <v>120</v>
      </c>
      <c r="AY37" s="166">
        <v>12</v>
      </c>
      <c r="AZ37" s="166">
        <v>0</v>
      </c>
      <c r="BA37" s="328">
        <f t="shared" si="55"/>
        <v>132</v>
      </c>
      <c r="BB37" s="166">
        <v>120</v>
      </c>
      <c r="BC37" s="166">
        <v>12</v>
      </c>
      <c r="BD37" s="166">
        <v>0</v>
      </c>
      <c r="BE37" s="328">
        <f t="shared" si="56"/>
        <v>132</v>
      </c>
      <c r="BF37" s="166">
        <f t="shared" si="79"/>
        <v>1500</v>
      </c>
      <c r="BG37" s="166">
        <f t="shared" si="80"/>
        <v>144</v>
      </c>
      <c r="BH37" s="166">
        <f t="shared" si="81"/>
        <v>0</v>
      </c>
      <c r="BI37" s="328">
        <f t="shared" si="83"/>
        <v>1644</v>
      </c>
    </row>
    <row r="38" spans="1:61" ht="29.25" customHeight="1" x14ac:dyDescent="0.25">
      <c r="A38" s="588"/>
      <c r="B38" s="591"/>
      <c r="C38" s="588"/>
      <c r="D38" s="585"/>
      <c r="E38" s="509"/>
      <c r="F38" s="503"/>
      <c r="G38" s="463"/>
      <c r="H38" s="583"/>
      <c r="I38" s="347" t="s">
        <v>78</v>
      </c>
      <c r="J38" s="306">
        <v>836</v>
      </c>
      <c r="K38" s="306">
        <v>115</v>
      </c>
      <c r="L38" s="306">
        <v>0</v>
      </c>
      <c r="M38" s="328">
        <f t="shared" si="82"/>
        <v>951</v>
      </c>
      <c r="N38" s="345">
        <v>839</v>
      </c>
      <c r="O38" s="345">
        <v>115</v>
      </c>
      <c r="P38" s="345">
        <v>0</v>
      </c>
      <c r="Q38" s="328">
        <f t="shared" si="46"/>
        <v>954</v>
      </c>
      <c r="R38" s="306">
        <v>862</v>
      </c>
      <c r="S38" s="306">
        <v>117</v>
      </c>
      <c r="T38" s="306">
        <v>0</v>
      </c>
      <c r="U38" s="328">
        <f t="shared" si="47"/>
        <v>979</v>
      </c>
      <c r="V38" s="166">
        <v>869</v>
      </c>
      <c r="W38" s="166">
        <v>117</v>
      </c>
      <c r="X38" s="306">
        <v>0</v>
      </c>
      <c r="Y38" s="328">
        <f t="shared" si="48"/>
        <v>986</v>
      </c>
      <c r="Z38" s="166">
        <v>868</v>
      </c>
      <c r="AA38" s="166">
        <v>116</v>
      </c>
      <c r="AB38" s="166">
        <v>0</v>
      </c>
      <c r="AC38" s="328">
        <f t="shared" si="49"/>
        <v>984</v>
      </c>
      <c r="AD38" s="166">
        <v>866</v>
      </c>
      <c r="AE38" s="166">
        <v>116</v>
      </c>
      <c r="AF38" s="166">
        <v>0</v>
      </c>
      <c r="AG38" s="328">
        <f t="shared" si="50"/>
        <v>982</v>
      </c>
      <c r="AH38" s="166">
        <v>864</v>
      </c>
      <c r="AI38" s="166">
        <v>116</v>
      </c>
      <c r="AJ38" s="166">
        <v>0</v>
      </c>
      <c r="AK38" s="328">
        <f t="shared" si="51"/>
        <v>980</v>
      </c>
      <c r="AL38" s="166">
        <v>864</v>
      </c>
      <c r="AM38" s="166">
        <v>116</v>
      </c>
      <c r="AN38" s="166">
        <v>0</v>
      </c>
      <c r="AO38" s="328">
        <f t="shared" si="52"/>
        <v>980</v>
      </c>
      <c r="AP38" s="166">
        <v>863</v>
      </c>
      <c r="AQ38" s="166">
        <v>115</v>
      </c>
      <c r="AR38" s="166">
        <v>0</v>
      </c>
      <c r="AS38" s="328">
        <f t="shared" si="53"/>
        <v>978</v>
      </c>
      <c r="AT38" s="166">
        <v>863</v>
      </c>
      <c r="AU38" s="166">
        <v>115</v>
      </c>
      <c r="AV38" s="166">
        <v>0</v>
      </c>
      <c r="AW38" s="328">
        <f t="shared" si="54"/>
        <v>978</v>
      </c>
      <c r="AX38" s="166">
        <v>863</v>
      </c>
      <c r="AY38" s="166">
        <v>115</v>
      </c>
      <c r="AZ38" s="166">
        <v>0</v>
      </c>
      <c r="BA38" s="328">
        <f t="shared" si="55"/>
        <v>978</v>
      </c>
      <c r="BB38" s="166">
        <v>863</v>
      </c>
      <c r="BC38" s="166">
        <v>115</v>
      </c>
      <c r="BD38" s="166">
        <v>0</v>
      </c>
      <c r="BE38" s="328">
        <f t="shared" si="56"/>
        <v>978</v>
      </c>
      <c r="BF38" s="166">
        <f t="shared" si="79"/>
        <v>10320</v>
      </c>
      <c r="BG38" s="166">
        <f t="shared" si="80"/>
        <v>1388</v>
      </c>
      <c r="BH38" s="166">
        <f t="shared" si="81"/>
        <v>0</v>
      </c>
      <c r="BI38" s="328">
        <f t="shared" si="83"/>
        <v>11708</v>
      </c>
    </row>
    <row r="39" spans="1:61" ht="29.25" customHeight="1" x14ac:dyDescent="0.25">
      <c r="A39" s="588"/>
      <c r="B39" s="591"/>
      <c r="C39" s="588"/>
      <c r="D39" s="585"/>
      <c r="E39" s="509"/>
      <c r="F39" s="503"/>
      <c r="G39" s="463"/>
      <c r="H39" s="580"/>
      <c r="I39" s="350" t="s">
        <v>79</v>
      </c>
      <c r="J39" s="333">
        <f>SUM(J34:J38)</f>
        <v>956</v>
      </c>
      <c r="K39" s="333">
        <f t="shared" ref="K39:L39" si="84">SUM(K34:K38)</f>
        <v>127</v>
      </c>
      <c r="L39" s="333">
        <f t="shared" si="84"/>
        <v>0</v>
      </c>
      <c r="M39" s="328">
        <f>SUM(M34:M38)</f>
        <v>1083</v>
      </c>
      <c r="N39" s="333">
        <f>SUM(N34:N38)</f>
        <v>964</v>
      </c>
      <c r="O39" s="333">
        <f t="shared" ref="O39:P39" si="85">SUM(O34:O38)</f>
        <v>127</v>
      </c>
      <c r="P39" s="333">
        <f t="shared" si="85"/>
        <v>0</v>
      </c>
      <c r="Q39" s="328">
        <f>SUM(Q34:Q38)</f>
        <v>1091</v>
      </c>
      <c r="R39" s="333">
        <f>SUM(R34:R38)</f>
        <v>989</v>
      </c>
      <c r="S39" s="333">
        <f t="shared" ref="S39:T39" si="86">SUM(S34:S38)</f>
        <v>129</v>
      </c>
      <c r="T39" s="333">
        <f t="shared" si="86"/>
        <v>0</v>
      </c>
      <c r="U39" s="328">
        <f>SUM(U34:U38)</f>
        <v>1118</v>
      </c>
      <c r="V39" s="333">
        <f>SUM(V34:V38)</f>
        <v>996</v>
      </c>
      <c r="W39" s="333">
        <f t="shared" ref="W39:X39" si="87">SUM(W34:W38)</f>
        <v>129</v>
      </c>
      <c r="X39" s="333">
        <f t="shared" si="87"/>
        <v>0</v>
      </c>
      <c r="Y39" s="328">
        <f>SUM(Y34:Y38)</f>
        <v>1125</v>
      </c>
      <c r="Z39" s="333">
        <f>SUM(Z34:Z38)</f>
        <v>995</v>
      </c>
      <c r="AA39" s="333">
        <f t="shared" ref="AA39:AB39" si="88">SUM(AA34:AA38)</f>
        <v>128</v>
      </c>
      <c r="AB39" s="333">
        <f t="shared" si="88"/>
        <v>0</v>
      </c>
      <c r="AC39" s="328">
        <f>SUM(AC34:AC38)</f>
        <v>1123</v>
      </c>
      <c r="AD39" s="333">
        <f>SUM(AD34:AD38)</f>
        <v>993</v>
      </c>
      <c r="AE39" s="333">
        <f t="shared" ref="AE39:AF39" si="89">SUM(AE34:AE38)</f>
        <v>128</v>
      </c>
      <c r="AF39" s="333">
        <f t="shared" si="89"/>
        <v>0</v>
      </c>
      <c r="AG39" s="328">
        <f>SUM(AG34:AG38)</f>
        <v>1121</v>
      </c>
      <c r="AH39" s="333">
        <f>SUM(AH34:AH38)</f>
        <v>991</v>
      </c>
      <c r="AI39" s="333">
        <f t="shared" ref="AI39:AJ39" si="90">SUM(AI34:AI38)</f>
        <v>128</v>
      </c>
      <c r="AJ39" s="333">
        <f t="shared" si="90"/>
        <v>0</v>
      </c>
      <c r="AK39" s="328">
        <f>SUM(AK34:AK38)</f>
        <v>1119</v>
      </c>
      <c r="AL39" s="333">
        <f>SUM(AL34:AL38)</f>
        <v>991</v>
      </c>
      <c r="AM39" s="333">
        <f t="shared" ref="AM39:AN39" si="91">SUM(AM34:AM38)</f>
        <v>128</v>
      </c>
      <c r="AN39" s="333">
        <f t="shared" si="91"/>
        <v>0</v>
      </c>
      <c r="AO39" s="328">
        <f>SUM(AO34:AO38)</f>
        <v>1119</v>
      </c>
      <c r="AP39" s="333">
        <f>SUM(AP34:AP38)</f>
        <v>990</v>
      </c>
      <c r="AQ39" s="333">
        <f t="shared" ref="AQ39:AR39" si="92">SUM(AQ34:AQ38)</f>
        <v>127</v>
      </c>
      <c r="AR39" s="333">
        <f t="shared" si="92"/>
        <v>0</v>
      </c>
      <c r="AS39" s="328">
        <f>SUM(AS34:AS38)</f>
        <v>1117</v>
      </c>
      <c r="AT39" s="333">
        <f>SUM(AT34:AT38)</f>
        <v>989</v>
      </c>
      <c r="AU39" s="333">
        <f t="shared" ref="AU39:AV39" si="93">SUM(AU34:AU38)</f>
        <v>127</v>
      </c>
      <c r="AV39" s="333">
        <f t="shared" si="93"/>
        <v>0</v>
      </c>
      <c r="AW39" s="328">
        <f>SUM(AW34:AW38)</f>
        <v>1116</v>
      </c>
      <c r="AX39" s="333">
        <f>SUM(AX34:AX38)</f>
        <v>983</v>
      </c>
      <c r="AY39" s="333">
        <f t="shared" ref="AY39:AZ39" si="94">SUM(AY34:AY38)</f>
        <v>127</v>
      </c>
      <c r="AZ39" s="333">
        <f t="shared" si="94"/>
        <v>0</v>
      </c>
      <c r="BA39" s="328">
        <f>SUM(BA34:BA38)</f>
        <v>1110</v>
      </c>
      <c r="BB39" s="333">
        <f>SUM(BB34:BB38)</f>
        <v>983</v>
      </c>
      <c r="BC39" s="333">
        <f t="shared" ref="BC39:BD39" si="95">SUM(BC34:BC38)</f>
        <v>127</v>
      </c>
      <c r="BD39" s="333">
        <f t="shared" si="95"/>
        <v>0</v>
      </c>
      <c r="BE39" s="328">
        <f>SUM(BE34:BE38)</f>
        <v>1110</v>
      </c>
      <c r="BF39" s="139">
        <f>SUM(BF34:BF38)</f>
        <v>11820</v>
      </c>
      <c r="BG39" s="139">
        <f t="shared" ref="BG39" si="96">SUM(BG34:BG38)</f>
        <v>1532</v>
      </c>
      <c r="BH39" s="139">
        <f t="shared" ref="BH39" si="97">SUM(BH34:BH38)</f>
        <v>0</v>
      </c>
      <c r="BI39" s="328">
        <f>SUM(BI34:BI38)</f>
        <v>13352</v>
      </c>
    </row>
    <row r="40" spans="1:61" ht="29.25" customHeight="1" x14ac:dyDescent="0.25">
      <c r="A40" s="588"/>
      <c r="B40" s="591"/>
      <c r="C40" s="588"/>
      <c r="D40" s="585"/>
      <c r="E40" s="509"/>
      <c r="F40" s="503"/>
      <c r="G40" s="463"/>
      <c r="H40" s="579" t="s">
        <v>146</v>
      </c>
      <c r="I40" s="347" t="s">
        <v>80</v>
      </c>
      <c r="J40" s="306">
        <v>934</v>
      </c>
      <c r="K40" s="306">
        <v>125</v>
      </c>
      <c r="L40" s="306">
        <v>0</v>
      </c>
      <c r="M40" s="328">
        <f>SUM(J40:L40)</f>
        <v>1059</v>
      </c>
      <c r="N40" s="345">
        <v>942</v>
      </c>
      <c r="O40" s="345">
        <v>125</v>
      </c>
      <c r="P40" s="345">
        <v>0</v>
      </c>
      <c r="Q40" s="328">
        <f t="shared" si="46"/>
        <v>1067</v>
      </c>
      <c r="R40" s="306">
        <v>967</v>
      </c>
      <c r="S40" s="306">
        <v>127</v>
      </c>
      <c r="T40" s="306">
        <v>0</v>
      </c>
      <c r="U40" s="328">
        <f t="shared" si="47"/>
        <v>1094</v>
      </c>
      <c r="V40" s="166">
        <v>974</v>
      </c>
      <c r="W40" s="166">
        <v>127</v>
      </c>
      <c r="X40" s="166">
        <v>0</v>
      </c>
      <c r="Y40" s="328">
        <f t="shared" si="48"/>
        <v>1101</v>
      </c>
      <c r="Z40" s="166">
        <v>973</v>
      </c>
      <c r="AA40" s="166">
        <v>126</v>
      </c>
      <c r="AB40" s="166">
        <v>0</v>
      </c>
      <c r="AC40" s="328">
        <f t="shared" si="49"/>
        <v>1099</v>
      </c>
      <c r="AD40" s="166">
        <v>971</v>
      </c>
      <c r="AE40" s="166">
        <v>126</v>
      </c>
      <c r="AF40" s="166">
        <v>0</v>
      </c>
      <c r="AG40" s="328">
        <f t="shared" si="50"/>
        <v>1097</v>
      </c>
      <c r="AH40" s="166">
        <v>969</v>
      </c>
      <c r="AI40" s="166">
        <v>126</v>
      </c>
      <c r="AJ40" s="166">
        <v>0</v>
      </c>
      <c r="AK40" s="328">
        <f t="shared" si="51"/>
        <v>1095</v>
      </c>
      <c r="AL40" s="166">
        <v>969</v>
      </c>
      <c r="AM40" s="166">
        <v>126</v>
      </c>
      <c r="AN40" s="166">
        <v>0</v>
      </c>
      <c r="AO40" s="328">
        <f t="shared" si="52"/>
        <v>1095</v>
      </c>
      <c r="AP40" s="166">
        <v>968</v>
      </c>
      <c r="AQ40" s="166">
        <v>125</v>
      </c>
      <c r="AR40" s="166">
        <v>0</v>
      </c>
      <c r="AS40" s="328">
        <f t="shared" si="53"/>
        <v>1093</v>
      </c>
      <c r="AT40" s="166">
        <v>967</v>
      </c>
      <c r="AU40" s="166">
        <v>125</v>
      </c>
      <c r="AV40" s="166">
        <v>0</v>
      </c>
      <c r="AW40" s="328">
        <f t="shared" si="54"/>
        <v>1092</v>
      </c>
      <c r="AX40" s="166">
        <v>961</v>
      </c>
      <c r="AY40" s="166">
        <v>125</v>
      </c>
      <c r="AZ40" s="166">
        <v>0</v>
      </c>
      <c r="BA40" s="328">
        <f t="shared" si="55"/>
        <v>1086</v>
      </c>
      <c r="BB40" s="166">
        <v>961</v>
      </c>
      <c r="BC40" s="166">
        <v>125</v>
      </c>
      <c r="BD40" s="166">
        <v>0</v>
      </c>
      <c r="BE40" s="328">
        <f t="shared" si="56"/>
        <v>1086</v>
      </c>
      <c r="BF40" s="166">
        <f t="shared" si="79"/>
        <v>11556</v>
      </c>
      <c r="BG40" s="166">
        <f t="shared" si="80"/>
        <v>1508</v>
      </c>
      <c r="BH40" s="166">
        <f t="shared" si="81"/>
        <v>0</v>
      </c>
      <c r="BI40" s="328">
        <f t="shared" ref="BI40:BI43" si="98">SUM(BF40:BH40)</f>
        <v>13064</v>
      </c>
    </row>
    <row r="41" spans="1:61" ht="29.25" customHeight="1" x14ac:dyDescent="0.25">
      <c r="A41" s="588"/>
      <c r="B41" s="591"/>
      <c r="C41" s="588"/>
      <c r="D41" s="585"/>
      <c r="E41" s="509"/>
      <c r="F41" s="503"/>
      <c r="G41" s="463"/>
      <c r="H41" s="580"/>
      <c r="I41" s="347" t="s">
        <v>81</v>
      </c>
      <c r="J41" s="306">
        <v>22</v>
      </c>
      <c r="K41" s="306">
        <v>2</v>
      </c>
      <c r="L41" s="306">
        <v>0</v>
      </c>
      <c r="M41" s="328">
        <f t="shared" ref="M41:M43" si="99">SUM(J41:L41)</f>
        <v>24</v>
      </c>
      <c r="N41" s="345">
        <v>22</v>
      </c>
      <c r="O41" s="345">
        <v>2</v>
      </c>
      <c r="P41" s="345">
        <v>0</v>
      </c>
      <c r="Q41" s="328">
        <f t="shared" si="46"/>
        <v>24</v>
      </c>
      <c r="R41" s="306">
        <v>22</v>
      </c>
      <c r="S41" s="306">
        <v>2</v>
      </c>
      <c r="T41" s="306">
        <v>0</v>
      </c>
      <c r="U41" s="328">
        <f t="shared" si="47"/>
        <v>24</v>
      </c>
      <c r="V41" s="166">
        <v>22</v>
      </c>
      <c r="W41" s="166">
        <v>2</v>
      </c>
      <c r="X41" s="166">
        <v>0</v>
      </c>
      <c r="Y41" s="328">
        <f t="shared" si="48"/>
        <v>24</v>
      </c>
      <c r="Z41" s="166">
        <v>22</v>
      </c>
      <c r="AA41" s="166">
        <v>2</v>
      </c>
      <c r="AB41" s="166">
        <v>0</v>
      </c>
      <c r="AC41" s="328">
        <f t="shared" si="49"/>
        <v>24</v>
      </c>
      <c r="AD41" s="166">
        <v>22</v>
      </c>
      <c r="AE41" s="166">
        <v>2</v>
      </c>
      <c r="AF41" s="166">
        <v>0</v>
      </c>
      <c r="AG41" s="328">
        <f t="shared" si="50"/>
        <v>24</v>
      </c>
      <c r="AH41" s="166">
        <v>22</v>
      </c>
      <c r="AI41" s="166">
        <v>2</v>
      </c>
      <c r="AJ41" s="166">
        <v>0</v>
      </c>
      <c r="AK41" s="328">
        <f t="shared" si="51"/>
        <v>24</v>
      </c>
      <c r="AL41" s="166">
        <v>22</v>
      </c>
      <c r="AM41" s="166">
        <v>2</v>
      </c>
      <c r="AN41" s="166">
        <v>0</v>
      </c>
      <c r="AO41" s="328">
        <f t="shared" si="52"/>
        <v>24</v>
      </c>
      <c r="AP41" s="166">
        <v>22</v>
      </c>
      <c r="AQ41" s="166">
        <v>2</v>
      </c>
      <c r="AR41" s="166">
        <v>0</v>
      </c>
      <c r="AS41" s="328">
        <f t="shared" si="53"/>
        <v>24</v>
      </c>
      <c r="AT41" s="166">
        <v>22</v>
      </c>
      <c r="AU41" s="166">
        <v>2</v>
      </c>
      <c r="AV41" s="166">
        <v>0</v>
      </c>
      <c r="AW41" s="328">
        <f t="shared" si="54"/>
        <v>24</v>
      </c>
      <c r="AX41" s="166">
        <v>22</v>
      </c>
      <c r="AY41" s="166">
        <v>2</v>
      </c>
      <c r="AZ41" s="166">
        <v>0</v>
      </c>
      <c r="BA41" s="328">
        <f t="shared" si="55"/>
        <v>24</v>
      </c>
      <c r="BB41" s="166">
        <v>22</v>
      </c>
      <c r="BC41" s="166">
        <v>2</v>
      </c>
      <c r="BD41" s="166">
        <v>0</v>
      </c>
      <c r="BE41" s="328">
        <f t="shared" si="56"/>
        <v>24</v>
      </c>
      <c r="BF41" s="166">
        <f t="shared" si="79"/>
        <v>264</v>
      </c>
      <c r="BG41" s="166">
        <f t="shared" si="80"/>
        <v>24</v>
      </c>
      <c r="BH41" s="166">
        <f t="shared" si="81"/>
        <v>0</v>
      </c>
      <c r="BI41" s="328">
        <f t="shared" si="98"/>
        <v>288</v>
      </c>
    </row>
    <row r="42" spans="1:61" ht="29.25" customHeight="1" x14ac:dyDescent="0.25">
      <c r="A42" s="588"/>
      <c r="B42" s="591"/>
      <c r="C42" s="588"/>
      <c r="D42" s="585"/>
      <c r="E42" s="509"/>
      <c r="F42" s="503"/>
      <c r="G42" s="463"/>
      <c r="H42" s="579" t="s">
        <v>86</v>
      </c>
      <c r="I42" s="347" t="s">
        <v>82</v>
      </c>
      <c r="J42" s="306">
        <v>207</v>
      </c>
      <c r="K42" s="306">
        <v>40</v>
      </c>
      <c r="L42" s="306">
        <v>0</v>
      </c>
      <c r="M42" s="328">
        <f t="shared" si="99"/>
        <v>247</v>
      </c>
      <c r="N42" s="345">
        <v>215</v>
      </c>
      <c r="O42" s="345">
        <v>48</v>
      </c>
      <c r="P42" s="345">
        <v>0</v>
      </c>
      <c r="Q42" s="328">
        <f t="shared" si="46"/>
        <v>263</v>
      </c>
      <c r="R42" s="306">
        <v>227</v>
      </c>
      <c r="S42" s="306">
        <v>50</v>
      </c>
      <c r="T42" s="306">
        <v>0</v>
      </c>
      <c r="U42" s="328">
        <f t="shared" si="47"/>
        <v>277</v>
      </c>
      <c r="V42" s="166">
        <v>227</v>
      </c>
      <c r="W42" s="166">
        <v>50</v>
      </c>
      <c r="X42" s="166">
        <v>0</v>
      </c>
      <c r="Y42" s="328">
        <f t="shared" si="48"/>
        <v>277</v>
      </c>
      <c r="Z42" s="166">
        <v>227</v>
      </c>
      <c r="AA42" s="166">
        <v>50</v>
      </c>
      <c r="AB42" s="166">
        <v>0</v>
      </c>
      <c r="AC42" s="328">
        <f t="shared" si="49"/>
        <v>277</v>
      </c>
      <c r="AD42" s="166">
        <v>227</v>
      </c>
      <c r="AE42" s="166">
        <v>50</v>
      </c>
      <c r="AF42" s="166">
        <v>0</v>
      </c>
      <c r="AG42" s="328">
        <f t="shared" si="50"/>
        <v>277</v>
      </c>
      <c r="AH42" s="166">
        <v>227</v>
      </c>
      <c r="AI42" s="166">
        <v>50</v>
      </c>
      <c r="AJ42" s="166">
        <v>0</v>
      </c>
      <c r="AK42" s="328">
        <f t="shared" si="51"/>
        <v>277</v>
      </c>
      <c r="AL42" s="166">
        <v>227</v>
      </c>
      <c r="AM42" s="166">
        <v>50</v>
      </c>
      <c r="AN42" s="166">
        <v>0</v>
      </c>
      <c r="AO42" s="328">
        <f t="shared" si="52"/>
        <v>277</v>
      </c>
      <c r="AP42" s="166">
        <v>227</v>
      </c>
      <c r="AQ42" s="166">
        <v>50</v>
      </c>
      <c r="AR42" s="166">
        <v>0</v>
      </c>
      <c r="AS42" s="328">
        <f t="shared" si="53"/>
        <v>277</v>
      </c>
      <c r="AT42" s="166">
        <v>227</v>
      </c>
      <c r="AU42" s="166">
        <v>50</v>
      </c>
      <c r="AV42" s="166">
        <v>0</v>
      </c>
      <c r="AW42" s="328">
        <f t="shared" si="54"/>
        <v>277</v>
      </c>
      <c r="AX42" s="166">
        <v>227</v>
      </c>
      <c r="AY42" s="166">
        <v>50</v>
      </c>
      <c r="AZ42" s="166">
        <v>0</v>
      </c>
      <c r="BA42" s="328">
        <f t="shared" si="55"/>
        <v>277</v>
      </c>
      <c r="BB42" s="166">
        <v>227</v>
      </c>
      <c r="BC42" s="166">
        <v>50</v>
      </c>
      <c r="BD42" s="166">
        <v>0</v>
      </c>
      <c r="BE42" s="328">
        <f t="shared" si="56"/>
        <v>277</v>
      </c>
      <c r="BF42" s="166">
        <f t="shared" si="79"/>
        <v>2692</v>
      </c>
      <c r="BG42" s="166">
        <f t="shared" si="80"/>
        <v>588</v>
      </c>
      <c r="BH42" s="166">
        <f t="shared" si="81"/>
        <v>0</v>
      </c>
      <c r="BI42" s="328">
        <f t="shared" si="98"/>
        <v>3280</v>
      </c>
    </row>
    <row r="43" spans="1:61" ht="29.25" customHeight="1" thickBot="1" x14ac:dyDescent="0.3">
      <c r="A43" s="588"/>
      <c r="B43" s="592"/>
      <c r="C43" s="589"/>
      <c r="D43" s="586"/>
      <c r="E43" s="510"/>
      <c r="F43" s="504"/>
      <c r="G43" s="494"/>
      <c r="H43" s="581"/>
      <c r="I43" s="351" t="s">
        <v>83</v>
      </c>
      <c r="J43" s="307">
        <v>112</v>
      </c>
      <c r="K43" s="307">
        <v>15</v>
      </c>
      <c r="L43" s="307">
        <v>0</v>
      </c>
      <c r="M43" s="343">
        <f t="shared" si="99"/>
        <v>127</v>
      </c>
      <c r="N43" s="346">
        <v>120</v>
      </c>
      <c r="O43" s="346">
        <v>18</v>
      </c>
      <c r="P43" s="346">
        <v>0</v>
      </c>
      <c r="Q43" s="343">
        <f t="shared" si="46"/>
        <v>138</v>
      </c>
      <c r="R43" s="307">
        <v>132</v>
      </c>
      <c r="S43" s="307">
        <v>21</v>
      </c>
      <c r="T43" s="307">
        <v>0</v>
      </c>
      <c r="U43" s="343">
        <f t="shared" si="47"/>
        <v>153</v>
      </c>
      <c r="V43" s="167">
        <v>133</v>
      </c>
      <c r="W43" s="167">
        <v>21</v>
      </c>
      <c r="X43" s="167">
        <v>0</v>
      </c>
      <c r="Y43" s="343">
        <f t="shared" si="48"/>
        <v>154</v>
      </c>
      <c r="Z43" s="167">
        <v>133</v>
      </c>
      <c r="AA43" s="167">
        <v>21</v>
      </c>
      <c r="AB43" s="167">
        <v>0</v>
      </c>
      <c r="AC43" s="343">
        <f t="shared" si="49"/>
        <v>154</v>
      </c>
      <c r="AD43" s="167">
        <v>133</v>
      </c>
      <c r="AE43" s="167">
        <v>21</v>
      </c>
      <c r="AF43" s="167">
        <v>0</v>
      </c>
      <c r="AG43" s="343">
        <f t="shared" si="50"/>
        <v>154</v>
      </c>
      <c r="AH43" s="167">
        <v>133</v>
      </c>
      <c r="AI43" s="167">
        <v>21</v>
      </c>
      <c r="AJ43" s="167">
        <v>0</v>
      </c>
      <c r="AK43" s="343">
        <f t="shared" si="51"/>
        <v>154</v>
      </c>
      <c r="AL43" s="167">
        <v>133</v>
      </c>
      <c r="AM43" s="167">
        <v>21</v>
      </c>
      <c r="AN43" s="167">
        <v>0</v>
      </c>
      <c r="AO43" s="343">
        <f t="shared" si="52"/>
        <v>154</v>
      </c>
      <c r="AP43" s="167">
        <v>133</v>
      </c>
      <c r="AQ43" s="167">
        <v>21</v>
      </c>
      <c r="AR43" s="167">
        <v>0</v>
      </c>
      <c r="AS43" s="343">
        <f t="shared" si="53"/>
        <v>154</v>
      </c>
      <c r="AT43" s="167">
        <v>154</v>
      </c>
      <c r="AU43" s="167">
        <v>21</v>
      </c>
      <c r="AV43" s="167">
        <v>0</v>
      </c>
      <c r="AW43" s="343">
        <f t="shared" si="54"/>
        <v>175</v>
      </c>
      <c r="AX43" s="167">
        <v>154</v>
      </c>
      <c r="AY43" s="167">
        <v>21</v>
      </c>
      <c r="AZ43" s="167">
        <v>0</v>
      </c>
      <c r="BA43" s="343">
        <f t="shared" si="55"/>
        <v>175</v>
      </c>
      <c r="BB43" s="167">
        <v>154</v>
      </c>
      <c r="BC43" s="167">
        <v>21</v>
      </c>
      <c r="BD43" s="167">
        <v>0</v>
      </c>
      <c r="BE43" s="343">
        <f t="shared" si="56"/>
        <v>175</v>
      </c>
      <c r="BF43" s="167">
        <f t="shared" si="79"/>
        <v>1624</v>
      </c>
      <c r="BG43" s="167">
        <f t="shared" si="80"/>
        <v>243</v>
      </c>
      <c r="BH43" s="167">
        <f t="shared" si="81"/>
        <v>0</v>
      </c>
      <c r="BI43" s="343">
        <f t="shared" si="98"/>
        <v>1867</v>
      </c>
    </row>
    <row r="44" spans="1:61" x14ac:dyDescent="0.25">
      <c r="H44" s="352"/>
      <c r="I44" s="352"/>
    </row>
    <row r="45" spans="1:61" x14ac:dyDescent="0.25">
      <c r="H45" s="352"/>
      <c r="I45" s="352"/>
    </row>
    <row r="46" spans="1:61" x14ac:dyDescent="0.25">
      <c r="H46" s="352"/>
      <c r="I46" s="352"/>
    </row>
    <row r="47" spans="1:61" x14ac:dyDescent="0.25">
      <c r="H47" s="352"/>
      <c r="I47" s="352"/>
    </row>
    <row r="48" spans="1:61" x14ac:dyDescent="0.25">
      <c r="H48" s="352"/>
      <c r="I48" s="352"/>
    </row>
    <row r="49" spans="8:9" x14ac:dyDescent="0.25">
      <c r="H49" s="352"/>
      <c r="I49" s="352"/>
    </row>
    <row r="50" spans="8:9" x14ac:dyDescent="0.25">
      <c r="H50" s="352"/>
      <c r="I50" s="352"/>
    </row>
    <row r="51" spans="8:9" x14ac:dyDescent="0.25">
      <c r="H51" s="352"/>
      <c r="I51" s="352"/>
    </row>
    <row r="52" spans="8:9" x14ac:dyDescent="0.25">
      <c r="H52" s="352"/>
      <c r="I52" s="352"/>
    </row>
    <row r="53" spans="8:9" x14ac:dyDescent="0.25">
      <c r="H53" s="352"/>
      <c r="I53" s="352"/>
    </row>
    <row r="54" spans="8:9" x14ac:dyDescent="0.25">
      <c r="H54" s="352"/>
      <c r="I54" s="352"/>
    </row>
    <row r="55" spans="8:9" x14ac:dyDescent="0.25">
      <c r="H55" s="352"/>
      <c r="I55" s="352"/>
    </row>
    <row r="56" spans="8:9" x14ac:dyDescent="0.25">
      <c r="H56" s="352"/>
      <c r="I56" s="352"/>
    </row>
    <row r="57" spans="8:9" x14ac:dyDescent="0.25">
      <c r="H57" s="352"/>
      <c r="I57" s="352"/>
    </row>
    <row r="58" spans="8:9" x14ac:dyDescent="0.25">
      <c r="H58" s="352"/>
      <c r="I58" s="352"/>
    </row>
    <row r="59" spans="8:9" x14ac:dyDescent="0.25">
      <c r="H59" s="352"/>
      <c r="I59" s="352"/>
    </row>
    <row r="60" spans="8:9" x14ac:dyDescent="0.25">
      <c r="H60" s="352"/>
      <c r="I60" s="352"/>
    </row>
    <row r="61" spans="8:9" x14ac:dyDescent="0.25">
      <c r="H61" s="352"/>
      <c r="I61" s="352"/>
    </row>
    <row r="62" spans="8:9" x14ac:dyDescent="0.25">
      <c r="H62" s="352"/>
      <c r="I62" s="352"/>
    </row>
    <row r="63" spans="8:9" x14ac:dyDescent="0.25">
      <c r="H63" s="352"/>
      <c r="I63" s="352"/>
    </row>
    <row r="64" spans="8:9" x14ac:dyDescent="0.25">
      <c r="H64" s="352"/>
      <c r="I64" s="352"/>
    </row>
    <row r="65" spans="8:9" x14ac:dyDescent="0.25">
      <c r="H65" s="352"/>
      <c r="I65" s="352"/>
    </row>
    <row r="66" spans="8:9" x14ac:dyDescent="0.25">
      <c r="H66" s="352"/>
      <c r="I66" s="352"/>
    </row>
    <row r="67" spans="8:9" x14ac:dyDescent="0.25">
      <c r="H67" s="352"/>
      <c r="I67" s="352"/>
    </row>
    <row r="68" spans="8:9" x14ac:dyDescent="0.25">
      <c r="H68" s="352"/>
      <c r="I68" s="352"/>
    </row>
    <row r="69" spans="8:9" x14ac:dyDescent="0.25">
      <c r="H69" s="352"/>
      <c r="I69" s="352"/>
    </row>
    <row r="70" spans="8:9" x14ac:dyDescent="0.25">
      <c r="H70" s="352"/>
      <c r="I70" s="352"/>
    </row>
    <row r="71" spans="8:9" x14ac:dyDescent="0.25">
      <c r="H71" s="352"/>
      <c r="I71" s="352"/>
    </row>
    <row r="72" spans="8:9" x14ac:dyDescent="0.25">
      <c r="H72" s="352"/>
      <c r="I72" s="352"/>
    </row>
    <row r="73" spans="8:9" x14ac:dyDescent="0.25">
      <c r="H73" s="352"/>
      <c r="I73" s="352"/>
    </row>
    <row r="74" spans="8:9" x14ac:dyDescent="0.25">
      <c r="H74" s="352"/>
      <c r="I74" s="352"/>
    </row>
    <row r="75" spans="8:9" x14ac:dyDescent="0.25">
      <c r="H75" s="352"/>
      <c r="I75" s="352"/>
    </row>
    <row r="76" spans="8:9" x14ac:dyDescent="0.25">
      <c r="H76" s="352"/>
      <c r="I76" s="352"/>
    </row>
    <row r="77" spans="8:9" x14ac:dyDescent="0.25">
      <c r="H77" s="352"/>
      <c r="I77" s="352"/>
    </row>
    <row r="78" spans="8:9" x14ac:dyDescent="0.25">
      <c r="H78" s="352"/>
      <c r="I78" s="352"/>
    </row>
    <row r="79" spans="8:9" x14ac:dyDescent="0.25">
      <c r="H79" s="352"/>
      <c r="I79" s="352"/>
    </row>
    <row r="80" spans="8:9" x14ac:dyDescent="0.25">
      <c r="H80" s="352"/>
      <c r="I80" s="352"/>
    </row>
    <row r="81" spans="8:9" x14ac:dyDescent="0.25">
      <c r="H81" s="352"/>
      <c r="I81" s="352"/>
    </row>
    <row r="82" spans="8:9" x14ac:dyDescent="0.25">
      <c r="H82" s="352"/>
      <c r="I82" s="352"/>
    </row>
    <row r="83" spans="8:9" x14ac:dyDescent="0.25">
      <c r="H83" s="352"/>
      <c r="I83" s="352"/>
    </row>
    <row r="84" spans="8:9" x14ac:dyDescent="0.25">
      <c r="H84" s="352"/>
      <c r="I84" s="352"/>
    </row>
    <row r="85" spans="8:9" x14ac:dyDescent="0.25">
      <c r="H85" s="352"/>
      <c r="I85" s="352"/>
    </row>
    <row r="86" spans="8:9" x14ac:dyDescent="0.25">
      <c r="H86" s="352"/>
      <c r="I86" s="352"/>
    </row>
    <row r="87" spans="8:9" x14ac:dyDescent="0.25">
      <c r="H87" s="352"/>
      <c r="I87" s="352"/>
    </row>
    <row r="88" spans="8:9" x14ac:dyDescent="0.25">
      <c r="H88" s="352"/>
      <c r="I88" s="352"/>
    </row>
    <row r="89" spans="8:9" x14ac:dyDescent="0.25">
      <c r="H89" s="352"/>
      <c r="I89" s="352"/>
    </row>
    <row r="90" spans="8:9" x14ac:dyDescent="0.25">
      <c r="H90" s="352"/>
      <c r="I90" s="352"/>
    </row>
    <row r="91" spans="8:9" x14ac:dyDescent="0.25">
      <c r="H91" s="352"/>
      <c r="I91" s="352"/>
    </row>
    <row r="92" spans="8:9" x14ac:dyDescent="0.25">
      <c r="H92" s="352"/>
      <c r="I92" s="352"/>
    </row>
    <row r="93" spans="8:9" x14ac:dyDescent="0.25">
      <c r="H93" s="352"/>
      <c r="I93" s="352"/>
    </row>
    <row r="94" spans="8:9" x14ac:dyDescent="0.25">
      <c r="H94" s="352"/>
      <c r="I94" s="352"/>
    </row>
    <row r="95" spans="8:9" x14ac:dyDescent="0.25">
      <c r="H95" s="352"/>
      <c r="I95" s="352"/>
    </row>
    <row r="96" spans="8:9" x14ac:dyDescent="0.25">
      <c r="H96" s="352"/>
      <c r="I96" s="352"/>
    </row>
    <row r="97" spans="8:9" x14ac:dyDescent="0.25">
      <c r="H97" s="352"/>
      <c r="I97" s="352"/>
    </row>
    <row r="98" spans="8:9" x14ac:dyDescent="0.25">
      <c r="H98" s="352"/>
      <c r="I98" s="352"/>
    </row>
    <row r="99" spans="8:9" x14ac:dyDescent="0.25">
      <c r="H99" s="352"/>
      <c r="I99" s="352"/>
    </row>
    <row r="100" spans="8:9" x14ac:dyDescent="0.25">
      <c r="H100" s="352"/>
      <c r="I100" s="352"/>
    </row>
    <row r="101" spans="8:9" x14ac:dyDescent="0.25">
      <c r="H101" s="352"/>
      <c r="I101" s="352"/>
    </row>
    <row r="102" spans="8:9" x14ac:dyDescent="0.25">
      <c r="H102" s="352"/>
      <c r="I102" s="352"/>
    </row>
    <row r="103" spans="8:9" x14ac:dyDescent="0.25">
      <c r="H103" s="352"/>
      <c r="I103" s="352"/>
    </row>
    <row r="104" spans="8:9" x14ac:dyDescent="0.25">
      <c r="H104" s="352"/>
      <c r="I104" s="352"/>
    </row>
    <row r="105" spans="8:9" x14ac:dyDescent="0.25">
      <c r="H105" s="352"/>
      <c r="I105" s="352"/>
    </row>
    <row r="106" spans="8:9" x14ac:dyDescent="0.25">
      <c r="H106" s="352"/>
      <c r="I106" s="352"/>
    </row>
    <row r="107" spans="8:9" x14ac:dyDescent="0.25">
      <c r="H107" s="352"/>
      <c r="I107" s="352"/>
    </row>
    <row r="108" spans="8:9" x14ac:dyDescent="0.25">
      <c r="H108" s="352"/>
      <c r="I108" s="352"/>
    </row>
    <row r="109" spans="8:9" x14ac:dyDescent="0.25">
      <c r="H109" s="352"/>
      <c r="I109" s="352"/>
    </row>
    <row r="110" spans="8:9" x14ac:dyDescent="0.25">
      <c r="H110" s="352"/>
      <c r="I110" s="352"/>
    </row>
    <row r="111" spans="8:9" x14ac:dyDescent="0.25">
      <c r="H111" s="352"/>
      <c r="I111" s="352"/>
    </row>
    <row r="112" spans="8:9" x14ac:dyDescent="0.25">
      <c r="H112" s="352"/>
      <c r="I112" s="352"/>
    </row>
    <row r="113" spans="8:9" x14ac:dyDescent="0.25">
      <c r="H113" s="352"/>
      <c r="I113" s="352"/>
    </row>
    <row r="114" spans="8:9" x14ac:dyDescent="0.25">
      <c r="H114" s="352"/>
      <c r="I114" s="352"/>
    </row>
    <row r="115" spans="8:9" x14ac:dyDescent="0.25">
      <c r="H115" s="352"/>
      <c r="I115" s="352"/>
    </row>
    <row r="116" spans="8:9" x14ac:dyDescent="0.25">
      <c r="H116" s="352"/>
      <c r="I116" s="352"/>
    </row>
    <row r="117" spans="8:9" x14ac:dyDescent="0.25">
      <c r="H117" s="352"/>
      <c r="I117" s="352"/>
    </row>
    <row r="118" spans="8:9" x14ac:dyDescent="0.25">
      <c r="H118" s="352"/>
      <c r="I118" s="352"/>
    </row>
    <row r="119" spans="8:9" x14ac:dyDescent="0.25">
      <c r="H119" s="352"/>
      <c r="I119" s="352"/>
    </row>
    <row r="120" spans="8:9" x14ac:dyDescent="0.25">
      <c r="H120" s="352"/>
      <c r="I120" s="352"/>
    </row>
    <row r="121" spans="8:9" x14ac:dyDescent="0.25">
      <c r="H121" s="352"/>
      <c r="I121" s="352"/>
    </row>
    <row r="122" spans="8:9" x14ac:dyDescent="0.25">
      <c r="H122" s="352"/>
      <c r="I122" s="352"/>
    </row>
    <row r="123" spans="8:9" x14ac:dyDescent="0.25">
      <c r="H123" s="352"/>
      <c r="I123" s="352"/>
    </row>
    <row r="124" spans="8:9" x14ac:dyDescent="0.25">
      <c r="H124" s="352"/>
      <c r="I124" s="352"/>
    </row>
    <row r="125" spans="8:9" x14ac:dyDescent="0.25">
      <c r="H125" s="352"/>
      <c r="I125" s="352"/>
    </row>
    <row r="126" spans="8:9" x14ac:dyDescent="0.25">
      <c r="H126" s="352"/>
      <c r="I126" s="352"/>
    </row>
    <row r="127" spans="8:9" x14ac:dyDescent="0.25">
      <c r="H127" s="352"/>
      <c r="I127" s="352"/>
    </row>
    <row r="128" spans="8:9" x14ac:dyDescent="0.25">
      <c r="H128" s="352"/>
      <c r="I128" s="352"/>
    </row>
    <row r="129" spans="8:62" x14ac:dyDescent="0.25">
      <c r="H129" s="352"/>
      <c r="I129" s="352"/>
    </row>
    <row r="130" spans="8:62" x14ac:dyDescent="0.25">
      <c r="H130" s="352"/>
      <c r="I130" s="352"/>
    </row>
    <row r="131" spans="8:62" x14ac:dyDescent="0.25">
      <c r="H131" s="352"/>
      <c r="I131" s="352"/>
      <c r="M131" s="356">
        <f>SUM(M20:M21)</f>
        <v>1929</v>
      </c>
      <c r="Q131" s="356">
        <f>SUM(Q20:Q21)</f>
        <v>1929</v>
      </c>
      <c r="U131" s="356">
        <f>SUM(U20:U21)</f>
        <v>0</v>
      </c>
      <c r="Y131" s="356">
        <f>SUM(Y20:Y21)</f>
        <v>1930</v>
      </c>
      <c r="AC131" s="356">
        <f>SUM(AC20:AC21)</f>
        <v>1930</v>
      </c>
      <c r="AG131" s="356">
        <f>SUM(AG20:AG21)</f>
        <v>1939</v>
      </c>
      <c r="AK131" s="356">
        <f>SUM(AK20:AK21)</f>
        <v>1929</v>
      </c>
      <c r="AO131" s="356">
        <f>SUM(AO20:AO21)</f>
        <v>1939</v>
      </c>
      <c r="AS131" s="356">
        <f>SUM(AS20:AS21)</f>
        <v>1918</v>
      </c>
      <c r="AW131" s="356">
        <f>SUM(AW20:AW21)</f>
        <v>1918</v>
      </c>
      <c r="BA131" s="356">
        <f>SUM(BA20:BA21)</f>
        <v>1672</v>
      </c>
      <c r="BE131" s="356">
        <f>SUM(BE20:BE21)</f>
        <v>1672</v>
      </c>
      <c r="BI131" s="356">
        <f>SUM(BI20:BI21)</f>
        <v>1725.4166666666667</v>
      </c>
      <c r="BJ131" s="356"/>
    </row>
    <row r="132" spans="8:62" x14ac:dyDescent="0.25">
      <c r="H132" s="352"/>
      <c r="I132" s="352"/>
      <c r="M132" s="356">
        <f>SUM(M30:M31)</f>
        <v>29</v>
      </c>
      <c r="Q132" s="356">
        <f>SUM(Q30:Q31)</f>
        <v>29</v>
      </c>
      <c r="U132" s="356">
        <f>SUM(U30:U31)</f>
        <v>29</v>
      </c>
      <c r="Y132" s="356">
        <f>SUM(Y30:Y31)</f>
        <v>28</v>
      </c>
      <c r="AC132" s="356">
        <f>SUM(AC30:AC31)</f>
        <v>29</v>
      </c>
      <c r="AG132" s="356">
        <f>SUM(AG30:AG31)</f>
        <v>29</v>
      </c>
      <c r="AK132" s="356">
        <f>SUM(AK30:AK31)</f>
        <v>29</v>
      </c>
      <c r="AO132" s="356">
        <f>SUM(AO30:AO31)</f>
        <v>28</v>
      </c>
      <c r="AS132" s="356">
        <f>SUM(AS30:AS31)</f>
        <v>27</v>
      </c>
      <c r="AW132" s="356">
        <f>SUM(AW30:AW31)</f>
        <v>26</v>
      </c>
      <c r="BA132" s="356">
        <f>SUM(BA30:BA31)</f>
        <v>27</v>
      </c>
      <c r="BE132" s="356">
        <f>SUM(BE30:BE31)</f>
        <v>26</v>
      </c>
      <c r="BI132" s="356">
        <f>SUM(BI30:BI31)</f>
        <v>28</v>
      </c>
      <c r="BJ132" s="356"/>
    </row>
    <row r="133" spans="8:62" x14ac:dyDescent="0.25">
      <c r="H133" s="352"/>
      <c r="I133" s="352"/>
      <c r="M133" s="356">
        <f>SUM(M40:M41)</f>
        <v>1083</v>
      </c>
      <c r="Q133" s="356">
        <f>SUM(Q40:Q41)</f>
        <v>1091</v>
      </c>
      <c r="U133" s="356">
        <f>SUM(U40:U41)</f>
        <v>1118</v>
      </c>
      <c r="Y133" s="356">
        <f>SUM(Y40:Y41)</f>
        <v>1125</v>
      </c>
      <c r="AC133" s="356">
        <f>SUM(AC40:AC41)</f>
        <v>1123</v>
      </c>
      <c r="AG133" s="356">
        <f>SUM(AG40:AG41)</f>
        <v>1121</v>
      </c>
      <c r="AK133" s="356">
        <f>SUM(AK40:AK41)</f>
        <v>1119</v>
      </c>
      <c r="AO133" s="356">
        <f>SUM(AO40:AO41)</f>
        <v>1119</v>
      </c>
      <c r="AS133" s="356">
        <f>SUM(AS40:AS41)</f>
        <v>1117</v>
      </c>
      <c r="AW133" s="356">
        <f>SUM(AW40:AW41)</f>
        <v>1116</v>
      </c>
      <c r="BA133" s="356">
        <f>SUM(BA40:BA41)</f>
        <v>1110</v>
      </c>
      <c r="BE133" s="356">
        <f>SUM(BE40:BE41)</f>
        <v>1110</v>
      </c>
      <c r="BI133" s="356">
        <f>SUM(BI40:BI41)</f>
        <v>13352</v>
      </c>
      <c r="BJ133" s="356"/>
    </row>
    <row r="134" spans="8:62" x14ac:dyDescent="0.25">
      <c r="H134" s="352"/>
      <c r="I134" s="352"/>
    </row>
    <row r="135" spans="8:62" x14ac:dyDescent="0.25">
      <c r="H135" s="352"/>
      <c r="I135" s="352"/>
    </row>
    <row r="136" spans="8:62" x14ac:dyDescent="0.25">
      <c r="H136" s="352"/>
      <c r="I136" s="352"/>
    </row>
    <row r="137" spans="8:62" x14ac:dyDescent="0.25">
      <c r="H137" s="352"/>
      <c r="I137" s="352"/>
    </row>
    <row r="138" spans="8:62" x14ac:dyDescent="0.25">
      <c r="H138" s="352"/>
      <c r="I138" s="352"/>
    </row>
  </sheetData>
  <sheetProtection formatCells="0" formatColumns="0" formatRows="0"/>
  <protectedRanges>
    <protectedRange sqref="G14:G43 R14:T18 R20:T23" name="Rango1"/>
    <protectedRange sqref="J14:L18" name="Rango1_2"/>
    <protectedRange sqref="N14:P18" name="Rango1_1"/>
    <protectedRange sqref="J24:L28" name="Rango1_3"/>
    <protectedRange sqref="N24:P28 R24:T28 V24:X27" name="Rango1_4"/>
    <protectedRange sqref="J30:L33" name="Rango1_5"/>
    <protectedRange sqref="N30:P33" name="Rango1_6"/>
    <protectedRange sqref="R30:T33 V31:X31" name="Rango1_7"/>
    <protectedRange sqref="J34:L38" name="Rango1_8"/>
    <protectedRange sqref="J40:L43" name="Rango1_9"/>
    <protectedRange sqref="N34:P38" name="Rango1_10"/>
    <protectedRange sqref="N40:P43" name="Rango1_11"/>
    <protectedRange sqref="R34:T38 V34:X36 X37:X38" name="Rango1_13"/>
    <protectedRange sqref="R40:T43" name="Rango1_14"/>
    <protectedRange sqref="J20:L23" name="Rango1_15"/>
    <protectedRange sqref="N20:P23" name="Rango1_16"/>
  </protectedRanges>
  <mergeCells count="73">
    <mergeCell ref="C11:C13"/>
    <mergeCell ref="D11:D13"/>
    <mergeCell ref="E11:E13"/>
    <mergeCell ref="G11:G13"/>
    <mergeCell ref="AH12:AK12"/>
    <mergeCell ref="E14:E23"/>
    <mergeCell ref="A1:BE1"/>
    <mergeCell ref="A2:BE2"/>
    <mergeCell ref="A3:BE3"/>
    <mergeCell ref="A6:D6"/>
    <mergeCell ref="B7:C7"/>
    <mergeCell ref="B8:C8"/>
    <mergeCell ref="J11:M11"/>
    <mergeCell ref="N11:Q11"/>
    <mergeCell ref="R11:U11"/>
    <mergeCell ref="V11:Y11"/>
    <mergeCell ref="U9:BE9"/>
    <mergeCell ref="A10:BE10"/>
    <mergeCell ref="A11:A13"/>
    <mergeCell ref="B11:B13"/>
    <mergeCell ref="BB12:BE12"/>
    <mergeCell ref="R14:R15"/>
    <mergeCell ref="G14:G23"/>
    <mergeCell ref="F11:F13"/>
    <mergeCell ref="AD12:AG12"/>
    <mergeCell ref="I11:I13"/>
    <mergeCell ref="H14:H19"/>
    <mergeCell ref="H20:H21"/>
    <mergeCell ref="H22:H23"/>
    <mergeCell ref="F14:F23"/>
    <mergeCell ref="AX12:BA12"/>
    <mergeCell ref="J12:M12"/>
    <mergeCell ref="N12:Q12"/>
    <mergeCell ref="R12:U12"/>
    <mergeCell ref="V12:Y12"/>
    <mergeCell ref="Z12:AC12"/>
    <mergeCell ref="AP12:AS12"/>
    <mergeCell ref="AT12:AW12"/>
    <mergeCell ref="A14:A33"/>
    <mergeCell ref="D34:D43"/>
    <mergeCell ref="C34:C43"/>
    <mergeCell ref="B34:B43"/>
    <mergeCell ref="A34:A43"/>
    <mergeCell ref="D24:D33"/>
    <mergeCell ref="C24:C33"/>
    <mergeCell ref="B14:B23"/>
    <mergeCell ref="C14:C23"/>
    <mergeCell ref="D14:D23"/>
    <mergeCell ref="F34:F43"/>
    <mergeCell ref="G34:G43"/>
    <mergeCell ref="H34:H39"/>
    <mergeCell ref="F24:F33"/>
    <mergeCell ref="B24:B33"/>
    <mergeCell ref="H30:H31"/>
    <mergeCell ref="H32:H33"/>
    <mergeCell ref="E24:E33"/>
    <mergeCell ref="E34:E43"/>
    <mergeCell ref="BF11:BI11"/>
    <mergeCell ref="BF12:BI12"/>
    <mergeCell ref="H40:H41"/>
    <mergeCell ref="H42:H43"/>
    <mergeCell ref="G24:G33"/>
    <mergeCell ref="H24:H29"/>
    <mergeCell ref="AT11:AW11"/>
    <mergeCell ref="AL12:AO12"/>
    <mergeCell ref="BB11:BE11"/>
    <mergeCell ref="Z11:AC11"/>
    <mergeCell ref="AD11:AG11"/>
    <mergeCell ref="AH11:AK11"/>
    <mergeCell ref="AL11:AO11"/>
    <mergeCell ref="AP11:AS11"/>
    <mergeCell ref="AX11:BA11"/>
    <mergeCell ref="H11:H13"/>
  </mergeCells>
  <conditionalFormatting sqref="M19">
    <cfRule type="cellIs" dxfId="47" priority="39" operator="notEqual">
      <formula>$M$131</formula>
    </cfRule>
  </conditionalFormatting>
  <conditionalFormatting sqref="M29">
    <cfRule type="cellIs" dxfId="46" priority="38" operator="notEqual">
      <formula>$M$132</formula>
    </cfRule>
  </conditionalFormatting>
  <conditionalFormatting sqref="M39">
    <cfRule type="cellIs" dxfId="45" priority="37" operator="notEqual">
      <formula>$M$133</formula>
    </cfRule>
  </conditionalFormatting>
  <conditionalFormatting sqref="Q19">
    <cfRule type="cellIs" dxfId="44" priority="36" operator="notEqual">
      <formula>$Q$131</formula>
    </cfRule>
  </conditionalFormatting>
  <conditionalFormatting sqref="Q29">
    <cfRule type="cellIs" dxfId="43" priority="35" operator="notEqual">
      <formula>$Q$132</formula>
    </cfRule>
  </conditionalFormatting>
  <conditionalFormatting sqref="Q39">
    <cfRule type="cellIs" dxfId="42" priority="34" operator="notEqual">
      <formula>$Q$133</formula>
    </cfRule>
  </conditionalFormatting>
  <conditionalFormatting sqref="U19">
    <cfRule type="cellIs" dxfId="41" priority="33" operator="notEqual">
      <formula>$U$131</formula>
    </cfRule>
  </conditionalFormatting>
  <conditionalFormatting sqref="U29">
    <cfRule type="cellIs" dxfId="40" priority="32" operator="notEqual">
      <formula>$U$132</formula>
    </cfRule>
  </conditionalFormatting>
  <conditionalFormatting sqref="U39">
    <cfRule type="cellIs" dxfId="39" priority="31" operator="notEqual">
      <formula>$U$133</formula>
    </cfRule>
  </conditionalFormatting>
  <conditionalFormatting sqref="Y19">
    <cfRule type="cellIs" dxfId="38" priority="30" operator="notEqual">
      <formula>$Y$131</formula>
    </cfRule>
  </conditionalFormatting>
  <conditionalFormatting sqref="Y29">
    <cfRule type="cellIs" dxfId="37" priority="29" operator="notEqual">
      <formula>$Y$132</formula>
    </cfRule>
  </conditionalFormatting>
  <conditionalFormatting sqref="Y39">
    <cfRule type="cellIs" dxfId="36" priority="28" operator="notEqual">
      <formula>$Y$133</formula>
    </cfRule>
  </conditionalFormatting>
  <conditionalFormatting sqref="AC19">
    <cfRule type="cellIs" dxfId="35" priority="27" operator="notEqual">
      <formula>$AC$131</formula>
    </cfRule>
  </conditionalFormatting>
  <conditionalFormatting sqref="AC29">
    <cfRule type="cellIs" dxfId="34" priority="26" operator="notEqual">
      <formula>$AC$132</formula>
    </cfRule>
  </conditionalFormatting>
  <conditionalFormatting sqref="AC39">
    <cfRule type="cellIs" dxfId="33" priority="25" operator="notEqual">
      <formula>$AC$133</formula>
    </cfRule>
  </conditionalFormatting>
  <conditionalFormatting sqref="AG19">
    <cfRule type="cellIs" dxfId="32" priority="24" operator="notEqual">
      <formula>$AG$131</formula>
    </cfRule>
  </conditionalFormatting>
  <conditionalFormatting sqref="AG29">
    <cfRule type="cellIs" dxfId="31" priority="23" operator="notEqual">
      <formula>$AG$132</formula>
    </cfRule>
  </conditionalFormatting>
  <conditionalFormatting sqref="AG39">
    <cfRule type="cellIs" dxfId="30" priority="22" operator="notEqual">
      <formula>$AG$133</formula>
    </cfRule>
  </conditionalFormatting>
  <conditionalFormatting sqref="AK19">
    <cfRule type="cellIs" dxfId="29" priority="21" operator="notEqual">
      <formula>$AK$131</formula>
    </cfRule>
  </conditionalFormatting>
  <conditionalFormatting sqref="AK29">
    <cfRule type="cellIs" dxfId="28" priority="20" operator="notEqual">
      <formula>$AK$132</formula>
    </cfRule>
  </conditionalFormatting>
  <conditionalFormatting sqref="AK39">
    <cfRule type="cellIs" dxfId="27" priority="19" operator="notEqual">
      <formula>$AK$133</formula>
    </cfRule>
  </conditionalFormatting>
  <conditionalFormatting sqref="AO19">
    <cfRule type="cellIs" dxfId="26" priority="18" operator="notEqual">
      <formula>$AO$131</formula>
    </cfRule>
  </conditionalFormatting>
  <conditionalFormatting sqref="AO29">
    <cfRule type="cellIs" dxfId="25" priority="17" operator="notEqual">
      <formula>$AO$132</formula>
    </cfRule>
  </conditionalFormatting>
  <conditionalFormatting sqref="AO39">
    <cfRule type="cellIs" dxfId="24" priority="16" operator="notEqual">
      <formula>$AO$133</formula>
    </cfRule>
  </conditionalFormatting>
  <conditionalFormatting sqref="AS19">
    <cfRule type="cellIs" dxfId="23" priority="15" operator="notEqual">
      <formula>$AS$131</formula>
    </cfRule>
  </conditionalFormatting>
  <conditionalFormatting sqref="AS29">
    <cfRule type="cellIs" dxfId="22" priority="14" operator="notEqual">
      <formula>$AS$132</formula>
    </cfRule>
  </conditionalFormatting>
  <conditionalFormatting sqref="AS39">
    <cfRule type="cellIs" dxfId="21" priority="13" operator="notEqual">
      <formula>$AS$133</formula>
    </cfRule>
  </conditionalFormatting>
  <conditionalFormatting sqref="AW19">
    <cfRule type="cellIs" dxfId="20" priority="12" operator="notEqual">
      <formula>$AW$131</formula>
    </cfRule>
  </conditionalFormatting>
  <conditionalFormatting sqref="AW29">
    <cfRule type="cellIs" dxfId="19" priority="11" operator="notEqual">
      <formula>$AW$132</formula>
    </cfRule>
  </conditionalFormatting>
  <conditionalFormatting sqref="AW39">
    <cfRule type="cellIs" dxfId="18" priority="10" operator="notEqual">
      <formula>$AW$133</formula>
    </cfRule>
  </conditionalFormatting>
  <conditionalFormatting sqref="BA19">
    <cfRule type="cellIs" dxfId="17" priority="9" operator="notEqual">
      <formula>$BA$131</formula>
    </cfRule>
  </conditionalFormatting>
  <conditionalFormatting sqref="BA29">
    <cfRule type="cellIs" dxfId="16" priority="8" operator="notEqual">
      <formula>$BA$132</formula>
    </cfRule>
  </conditionalFormatting>
  <conditionalFormatting sqref="BA39">
    <cfRule type="cellIs" dxfId="15" priority="7" operator="notEqual">
      <formula>$BA$133</formula>
    </cfRule>
  </conditionalFormatting>
  <conditionalFormatting sqref="BE19">
    <cfRule type="cellIs" dxfId="14" priority="6" operator="notEqual">
      <formula>$BE$131</formula>
    </cfRule>
  </conditionalFormatting>
  <conditionalFormatting sqref="BE29">
    <cfRule type="cellIs" dxfId="13" priority="5" operator="notEqual">
      <formula>$BE$132</formula>
    </cfRule>
  </conditionalFormatting>
  <conditionalFormatting sqref="BE39">
    <cfRule type="cellIs" dxfId="12" priority="4" operator="notEqual">
      <formula>$BE$133</formula>
    </cfRule>
  </conditionalFormatting>
  <conditionalFormatting sqref="BI19">
    <cfRule type="cellIs" dxfId="11" priority="3" operator="notEqual">
      <formula>$BI$131</formula>
    </cfRule>
  </conditionalFormatting>
  <conditionalFormatting sqref="BI29">
    <cfRule type="cellIs" dxfId="10" priority="2" operator="notEqual">
      <formula>$BI$132</formula>
    </cfRule>
  </conditionalFormatting>
  <conditionalFormatting sqref="BI39">
    <cfRule type="cellIs" dxfId="9" priority="1" operator="notEqual">
      <formula>$BI$133</formula>
    </cfRule>
  </conditionalFormatting>
  <pageMargins left="0.7" right="0.7" top="0.75" bottom="0.75" header="0.3" footer="0.3"/>
  <pageSetup orientation="portrait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38B"/>
  </sheetPr>
  <dimension ref="A1:M220"/>
  <sheetViews>
    <sheetView topLeftCell="A127" workbookViewId="0">
      <selection activeCell="G35" sqref="G35"/>
    </sheetView>
  </sheetViews>
  <sheetFormatPr baseColWidth="10" defaultRowHeight="15" x14ac:dyDescent="0.25"/>
  <sheetData>
    <row r="1" spans="1:13" x14ac:dyDescent="0.25">
      <c r="A1" s="483" t="s">
        <v>105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</row>
    <row r="2" spans="1:13" x14ac:dyDescent="0.25">
      <c r="A2" s="483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</row>
    <row r="41" spans="11:11" x14ac:dyDescent="0.25">
      <c r="K41" s="356">
        <f>('PERSONAS MAYORES'!BI19-'PERSONAS MAYORES'!BI22)</f>
        <v>1515.9166666666665</v>
      </c>
    </row>
    <row r="42" spans="11:11" x14ac:dyDescent="0.25">
      <c r="K42" s="352">
        <f>SUM('PERSONAS MAYORES'!BF22:BH22)</f>
        <v>209.5</v>
      </c>
    </row>
    <row r="57" spans="3:3" x14ac:dyDescent="0.25">
      <c r="C57" s="356">
        <f>('PERSONAS MAYORES'!BI19-'PERSONAS MAYORES'!BI23)</f>
        <v>1725.4166666666665</v>
      </c>
    </row>
    <row r="58" spans="3:3" x14ac:dyDescent="0.25">
      <c r="C58" s="352">
        <f>SUM('PERSONAS MAYORES'!BF23:BH23)</f>
        <v>0</v>
      </c>
    </row>
    <row r="90" spans="1:13" x14ac:dyDescent="0.25">
      <c r="A90" s="483" t="s">
        <v>97</v>
      </c>
      <c r="B90" s="483"/>
      <c r="C90" s="483"/>
      <c r="D90" s="483"/>
      <c r="E90" s="483"/>
      <c r="F90" s="483"/>
      <c r="G90" s="483"/>
      <c r="H90" s="483"/>
      <c r="I90" s="483"/>
      <c r="J90" s="483"/>
      <c r="K90" s="483"/>
      <c r="L90" s="483"/>
      <c r="M90" s="483"/>
    </row>
    <row r="91" spans="1:13" x14ac:dyDescent="0.25">
      <c r="A91" s="483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</row>
    <row r="114" spans="10:10" x14ac:dyDescent="0.25">
      <c r="J114" s="356">
        <f>('PERSONAS MAYORES'!BI29-'PERSONAS MAYORES'!BI32)</f>
        <v>5.8333333333333321</v>
      </c>
    </row>
    <row r="115" spans="10:10" x14ac:dyDescent="0.25">
      <c r="J115" s="321">
        <f>SUM('PERSONAS MAYORES'!BF32:BH32)</f>
        <v>22.166666666666668</v>
      </c>
    </row>
    <row r="129" spans="3:3" x14ac:dyDescent="0.25">
      <c r="C129" s="356">
        <f>('PERSONAS MAYORES'!BI29-'PERSONAS MAYORES'!BI33)</f>
        <v>28</v>
      </c>
    </row>
    <row r="130" spans="3:3" x14ac:dyDescent="0.25">
      <c r="C130" s="321">
        <f>SUM('PERSONAS MAYORES'!BF33:BH33)</f>
        <v>0</v>
      </c>
    </row>
    <row r="162" spans="1:13" x14ac:dyDescent="0.25">
      <c r="A162" s="483" t="s">
        <v>106</v>
      </c>
      <c r="B162" s="483"/>
      <c r="C162" s="483"/>
      <c r="D162" s="483"/>
      <c r="E162" s="483"/>
      <c r="F162" s="483"/>
      <c r="G162" s="483"/>
      <c r="H162" s="483"/>
      <c r="I162" s="483"/>
      <c r="J162" s="483"/>
      <c r="K162" s="483"/>
      <c r="L162" s="483"/>
      <c r="M162" s="483"/>
    </row>
    <row r="163" spans="1:13" x14ac:dyDescent="0.25">
      <c r="A163" s="483"/>
      <c r="B163" s="483"/>
      <c r="C163" s="483"/>
      <c r="D163" s="483"/>
      <c r="E163" s="483"/>
      <c r="F163" s="483"/>
      <c r="G163" s="483"/>
      <c r="H163" s="483"/>
      <c r="I163" s="483"/>
      <c r="J163" s="483"/>
      <c r="K163" s="483"/>
      <c r="L163" s="483"/>
      <c r="M163" s="483"/>
    </row>
    <row r="204" spans="10:10" x14ac:dyDescent="0.25">
      <c r="J204" s="356">
        <f>('PERSONAS MAYORES'!BI39-'PERSONAS MAYORES'!BI42)</f>
        <v>10072</v>
      </c>
    </row>
    <row r="205" spans="10:10" x14ac:dyDescent="0.25">
      <c r="J205" s="356">
        <f>SUM('PERSONAS MAYORES'!BF42:BH42)</f>
        <v>3280</v>
      </c>
    </row>
    <row r="219" spans="3:3" x14ac:dyDescent="0.25">
      <c r="C219" s="356">
        <f>('PERSONAS MAYORES'!BI39-'PERSONAS MAYORES'!BI43)</f>
        <v>11485</v>
      </c>
    </row>
    <row r="220" spans="3:3" x14ac:dyDescent="0.25">
      <c r="C220" s="356">
        <f>SUM('PERSONAS MAYORES'!BF43:BH43)</f>
        <v>1867</v>
      </c>
    </row>
  </sheetData>
  <mergeCells count="3">
    <mergeCell ref="A1:M2"/>
    <mergeCell ref="A90:M91"/>
    <mergeCell ref="A162:M16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BA7FF"/>
  </sheetPr>
  <dimension ref="A3:V149"/>
  <sheetViews>
    <sheetView zoomScale="80" zoomScaleNormal="80" workbookViewId="0">
      <selection activeCell="H84" sqref="H84"/>
    </sheetView>
  </sheetViews>
  <sheetFormatPr baseColWidth="10" defaultRowHeight="15" x14ac:dyDescent="0.25"/>
  <cols>
    <col min="1" max="1" width="3.5703125" customWidth="1"/>
    <col min="2" max="2" width="22" customWidth="1"/>
    <col min="3" max="6" width="8.5703125" customWidth="1"/>
    <col min="9" max="9" width="14.7109375" customWidth="1"/>
    <col min="10" max="13" width="8.5703125" customWidth="1"/>
  </cols>
  <sheetData>
    <row r="3" spans="2:13" x14ac:dyDescent="0.25">
      <c r="B3" s="599" t="s">
        <v>170</v>
      </c>
      <c r="C3" s="599"/>
      <c r="D3" s="599"/>
      <c r="E3" s="599"/>
      <c r="F3" s="599"/>
      <c r="I3" s="599" t="s">
        <v>172</v>
      </c>
      <c r="J3" s="599"/>
      <c r="K3" s="599"/>
      <c r="L3" s="599"/>
      <c r="M3" s="599"/>
    </row>
    <row r="4" spans="2:13" x14ac:dyDescent="0.25">
      <c r="B4" s="387"/>
      <c r="C4" s="386" t="s">
        <v>67</v>
      </c>
      <c r="D4" s="386" t="s">
        <v>68</v>
      </c>
      <c r="E4" s="386" t="s">
        <v>176</v>
      </c>
      <c r="F4" s="386" t="s">
        <v>177</v>
      </c>
      <c r="I4" s="387"/>
      <c r="J4" s="386" t="s">
        <v>67</v>
      </c>
      <c r="K4" s="386" t="s">
        <v>68</v>
      </c>
      <c r="L4" s="386" t="s">
        <v>176</v>
      </c>
      <c r="M4" s="386" t="s">
        <v>177</v>
      </c>
    </row>
    <row r="5" spans="2:13" x14ac:dyDescent="0.25">
      <c r="B5" s="26" t="s">
        <v>168</v>
      </c>
      <c r="C5" s="407">
        <f>(BORDAMOS!BF14)</f>
        <v>0</v>
      </c>
      <c r="D5" s="407">
        <f>(BORDAMOS!BG14)</f>
        <v>0</v>
      </c>
      <c r="E5" s="407">
        <f>(BORDAMOS!BH14)</f>
        <v>0</v>
      </c>
      <c r="F5" s="400">
        <f>(BORDAMOS!BI14)</f>
        <v>0</v>
      </c>
      <c r="I5" s="26" t="s">
        <v>168</v>
      </c>
      <c r="J5" s="384">
        <f>SUM(NUTRICIÓN!BF14,NUTRICIÓN!BF24,NUTRICIÓN!BF34,NUTRICIÓN!BF44,NUTRICIÓN!BF54,NUTRICIÓN!BF64,NUTRICIÓN!BF74,NUTRICIÓN!BF84)</f>
        <v>956.33333333333337</v>
      </c>
      <c r="K5" s="384">
        <f>SUM(NUTRICIÓN!BG14,NUTRICIÓN!BG24,NUTRICIÓN!BG34,NUTRICIÓN!BG44,NUTRICIÓN!BG54,NUTRICIÓN!BG64,NUTRICIÓN!BG74,NUTRICIÓN!BG84)</f>
        <v>843.75</v>
      </c>
      <c r="L5" s="384">
        <f>SUM(NUTRICIÓN!BH14,NUTRICIÓN!BH24,NUTRICIÓN!BH34,NUTRICIÓN!BH44,NUTRICIÓN!BH54,NUTRICIÓN!BH64,NUTRICIÓN!BH74,NUTRICIÓN!BH84)</f>
        <v>0</v>
      </c>
      <c r="M5" s="397">
        <f>SUM(NUTRICIÓN!BI14,NUTRICIÓN!BI24,NUTRICIÓN!BI34,NUTRICIÓN!BI44,NUTRICIÓN!BI54,NUTRICIÓN!BI64,NUTRICIÓN!BI74,NUTRICIÓN!BI84)</f>
        <v>1800.0833333333333</v>
      </c>
    </row>
    <row r="6" spans="2:13" x14ac:dyDescent="0.25">
      <c r="B6" s="26" t="s">
        <v>167</v>
      </c>
      <c r="C6" s="407">
        <f>(BORDAMOS!BF15)</f>
        <v>0</v>
      </c>
      <c r="D6" s="407">
        <f>(BORDAMOS!BG15)</f>
        <v>0</v>
      </c>
      <c r="E6" s="407">
        <f>(BORDAMOS!BH15)</f>
        <v>0</v>
      </c>
      <c r="F6" s="400">
        <f>(BORDAMOS!BI15)</f>
        <v>0</v>
      </c>
      <c r="I6" s="26" t="s">
        <v>167</v>
      </c>
      <c r="J6" s="384">
        <f>SUM(NUTRICIÓN!BF15,NUTRICIÓN!BF25,NUTRICIÓN!BF35,NUTRICIÓN!BF45,NUTRICIÓN!BF55,NUTRICIÓN!BF65,NUTRICIÓN!BF75,NUTRICIÓN!BF85)</f>
        <v>533.16666666666663</v>
      </c>
      <c r="K6" s="384">
        <f>SUM(NUTRICIÓN!BG15,NUTRICIÓN!BG25,NUTRICIÓN!BG35,NUTRICIÓN!BG45,NUTRICIÓN!BG55,NUTRICIÓN!BG65,NUTRICIÓN!BG75,NUTRICIÓN!BG85)</f>
        <v>416.09090909090907</v>
      </c>
      <c r="L6" s="384">
        <f>SUM(NUTRICIÓN!BH15,NUTRICIÓN!BH25,NUTRICIÓN!BH35,NUTRICIÓN!BH45,NUTRICIÓN!BH55,NUTRICIÓN!BH65,NUTRICIÓN!BH75,NUTRICIÓN!BH85)</f>
        <v>0</v>
      </c>
      <c r="M6" s="397">
        <f>SUM(NUTRICIÓN!BI15,NUTRICIÓN!BI25,NUTRICIÓN!BI35,NUTRICIÓN!BI45,NUTRICIÓN!BI55,NUTRICIÓN!BI65,NUTRICIÓN!BI75,NUTRICIÓN!BI85)</f>
        <v>949.25757575757575</v>
      </c>
    </row>
    <row r="7" spans="2:13" x14ac:dyDescent="0.25">
      <c r="B7" s="26" t="s">
        <v>166</v>
      </c>
      <c r="C7" s="407">
        <f>(BORDAMOS!BF16)</f>
        <v>5.583333333333333</v>
      </c>
      <c r="D7" s="407">
        <f>(BORDAMOS!BG16)</f>
        <v>0</v>
      </c>
      <c r="E7" s="407">
        <f>(BORDAMOS!BH16)</f>
        <v>0</v>
      </c>
      <c r="F7" s="400">
        <f>(BORDAMOS!BI16)</f>
        <v>5.583333333333333</v>
      </c>
      <c r="I7" s="26" t="s">
        <v>166</v>
      </c>
      <c r="J7" s="384">
        <f>SUM(NUTRICIÓN!BF16,NUTRICIÓN!BF26,NUTRICIÓN!BF36,NUTRICIÓN!BF46,NUTRICIÓN!BF56,NUTRICIÓN!BF66,NUTRICIÓN!BF76,NUTRICIÓN!BF86)</f>
        <v>3923.833333333333</v>
      </c>
      <c r="K7" s="384">
        <f>SUM(NUTRICIÓN!BG16,NUTRICIÓN!BG26,NUTRICIÓN!BG36,NUTRICIÓN!BG46,NUTRICIÓN!BG56,NUTRICIÓN!BG66,NUTRICIÓN!BG76,NUTRICIÓN!BG86)</f>
        <v>1902.25</v>
      </c>
      <c r="L7" s="384">
        <f>SUM(NUTRICIÓN!BH16,NUTRICIÓN!BH26,NUTRICIÓN!BH36,NUTRICIÓN!BH46,NUTRICIÓN!BH56,NUTRICIÓN!BH66,NUTRICIÓN!BH76,NUTRICIÓN!BH86)</f>
        <v>0</v>
      </c>
      <c r="M7" s="397">
        <f>SUM(NUTRICIÓN!BI16,NUTRICIÓN!BI26,NUTRICIÓN!BI36,NUTRICIÓN!BI46,NUTRICIÓN!BI56,NUTRICIÓN!BI66,NUTRICIÓN!BI76,NUTRICIÓN!BI86)</f>
        <v>5826.083333333333</v>
      </c>
    </row>
    <row r="8" spans="2:13" x14ac:dyDescent="0.25">
      <c r="B8" s="26" t="s">
        <v>165</v>
      </c>
      <c r="C8" s="407">
        <f>(BORDAMOS!BF17)</f>
        <v>40.75</v>
      </c>
      <c r="D8" s="407">
        <f>(BORDAMOS!BG17)</f>
        <v>0</v>
      </c>
      <c r="E8" s="407">
        <f>(BORDAMOS!BH17)</f>
        <v>0</v>
      </c>
      <c r="F8" s="400">
        <f>(BORDAMOS!BI17)</f>
        <v>40.75</v>
      </c>
      <c r="I8" s="26" t="s">
        <v>165</v>
      </c>
      <c r="J8" s="384">
        <f>SUM(NUTRICIÓN!BF17,NUTRICIÓN!BF27,NUTRICIÓN!BF37,NUTRICIÓN!BF47,NUTRICIÓN!BF57,NUTRICIÓN!BF67,NUTRICIÓN!BF77,NUTRICIÓN!BF87)</f>
        <v>5352</v>
      </c>
      <c r="K8" s="384">
        <f>SUM(NUTRICIÓN!BG17,NUTRICIÓN!BG27,NUTRICIÓN!BG37,NUTRICIÓN!BG47,NUTRICIÓN!BG57,NUTRICIÓN!BG67,NUTRICIÓN!BG77,NUTRICIÓN!BG87)</f>
        <v>2447.1388888888887</v>
      </c>
      <c r="L8" s="384">
        <f>SUM(NUTRICIÓN!BH17,NUTRICIÓN!BH27,NUTRICIÓN!BH37,NUTRICIÓN!BH47,NUTRICIÓN!BH57,NUTRICIÓN!BH67,NUTRICIÓN!BH77,NUTRICIÓN!BH87)</f>
        <v>6</v>
      </c>
      <c r="M8" s="397">
        <f>SUM(NUTRICIÓN!BI17,NUTRICIÓN!BI27,NUTRICIÓN!BI37,NUTRICIÓN!BI47,NUTRICIÓN!BI57,NUTRICIÓN!BI67,NUTRICIÓN!BI77,NUTRICIÓN!BI87)</f>
        <v>7805.1388888888896</v>
      </c>
    </row>
    <row r="9" spans="2:13" ht="15.75" thickBot="1" x14ac:dyDescent="0.3">
      <c r="B9" s="68" t="s">
        <v>164</v>
      </c>
      <c r="C9" s="408">
        <f>(BORDAMOS!BF18)</f>
        <v>2</v>
      </c>
      <c r="D9" s="408">
        <f>(BORDAMOS!BG18)</f>
        <v>0</v>
      </c>
      <c r="E9" s="408">
        <f>(BORDAMOS!BH18)</f>
        <v>0</v>
      </c>
      <c r="F9" s="401">
        <f>(BORDAMOS!BI18)</f>
        <v>2</v>
      </c>
      <c r="I9" s="68" t="s">
        <v>164</v>
      </c>
      <c r="J9" s="388">
        <f>SUM(NUTRICIÓN!BF18,NUTRICIÓN!BF28,NUTRICIÓN!BF38,NUTRICIÓN!BF48,NUTRICIÓN!BF58,NUTRICIÓN!BF68,NUTRICIÓN!BF78,NUTRICIÓN!BF88)</f>
        <v>2221.8611111111113</v>
      </c>
      <c r="K9" s="388">
        <f>SUM(NUTRICIÓN!BG18,NUTRICIÓN!BG28,NUTRICIÓN!BG38,NUTRICIÓN!BG48,NUTRICIÓN!BG58,NUTRICIÓN!BG68,NUTRICIÓN!BG78,NUTRICIÓN!BG88)</f>
        <v>941.16666666666663</v>
      </c>
      <c r="L9" s="388">
        <f>SUM(NUTRICIÓN!BH18,NUTRICIÓN!BH28,NUTRICIÓN!BH38,NUTRICIÓN!BH48,NUTRICIÓN!BH58,NUTRICIÓN!BH68,NUTRICIÓN!BH78,NUTRICIÓN!BH88)</f>
        <v>0</v>
      </c>
      <c r="M9" s="398">
        <f>SUM(NUTRICIÓN!BI18,NUTRICIÓN!BI28,NUTRICIÓN!BI38,NUTRICIÓN!BI48,NUTRICIÓN!BI58,NUTRICIÓN!BI68,NUTRICIÓN!BI78,NUTRICIÓN!BI88)</f>
        <v>3163.0277777777778</v>
      </c>
    </row>
    <row r="10" spans="2:13" ht="15.75" thickBot="1" x14ac:dyDescent="0.3">
      <c r="B10" s="390" t="s">
        <v>69</v>
      </c>
      <c r="C10" s="404">
        <f>(BORDAMOS!BF19)</f>
        <v>48.333333333333336</v>
      </c>
      <c r="D10" s="404">
        <f>(BORDAMOS!BG19)</f>
        <v>0</v>
      </c>
      <c r="E10" s="404">
        <f>(BORDAMOS!BH19)</f>
        <v>0</v>
      </c>
      <c r="F10" s="402">
        <f>(BORDAMOS!BI19)</f>
        <v>48.333333333333336</v>
      </c>
      <c r="I10" s="390" t="s">
        <v>69</v>
      </c>
      <c r="J10" s="404">
        <f>SUM(NUTRICIÓN!BF19,NUTRICIÓN!BF29,NUTRICIÓN!BF39,NUTRICIÓN!BF49,NUTRICIÓN!BF59,NUTRICIÓN!BF69,NUTRICIÓN!BF79,NUTRICIÓN!BF89)</f>
        <v>12987.194444444445</v>
      </c>
      <c r="K10" s="404">
        <f>SUM(NUTRICIÓN!BG19,NUTRICIÓN!BG29,NUTRICIÓN!BG39,NUTRICIÓN!BG49,NUTRICIÓN!BG59,NUTRICIÓN!BG69,NUTRICIÓN!BG79,NUTRICIÓN!BG89)</f>
        <v>6550.3964646464647</v>
      </c>
      <c r="L10" s="404">
        <f>SUM(NUTRICIÓN!BH19,NUTRICIÓN!BH29,NUTRICIÓN!BH39,NUTRICIÓN!BH49,NUTRICIÓN!BH59,NUTRICIÓN!BH69,NUTRICIÓN!BH79,NUTRICIÓN!BH89)</f>
        <v>6</v>
      </c>
      <c r="M10" s="396">
        <f>SUM(NUTRICIÓN!BI19,NUTRICIÓN!BI29,NUTRICIÓN!BI39,NUTRICIÓN!BI49,NUTRICIÓN!BI59,NUTRICIÓN!BI69,NUTRICIÓN!BI79,NUTRICIÓN!BI89)</f>
        <v>19543.590909090908</v>
      </c>
    </row>
    <row r="11" spans="2:13" x14ac:dyDescent="0.25">
      <c r="B11" s="81" t="s">
        <v>80</v>
      </c>
      <c r="C11" s="409">
        <f>(BORDAMOS!BF20)</f>
        <v>11.5</v>
      </c>
      <c r="D11" s="409">
        <f>(BORDAMOS!BG20)</f>
        <v>0</v>
      </c>
      <c r="E11" s="409">
        <f>(BORDAMOS!BH20)</f>
        <v>0</v>
      </c>
      <c r="F11" s="403">
        <f>(BORDAMOS!BI20)</f>
        <v>11.5</v>
      </c>
      <c r="I11" s="81" t="s">
        <v>80</v>
      </c>
      <c r="J11" s="389">
        <f>SUM(NUTRICIÓN!BF20,NUTRICIÓN!BF30,NUTRICIÓN!BF40,NUTRICIÓN!BF50,NUTRICIÓN!BF60,NUTRICIÓN!BF70,NUTRICIÓN!BF80,NUTRICIÓN!BF90)</f>
        <v>9042.8055555555547</v>
      </c>
      <c r="K11" s="389">
        <f>SUM(NUTRICIÓN!BG20,NUTRICIÓN!BG30,NUTRICIÓN!BG40,NUTRICIÓN!BG50,NUTRICIÓN!BG60,NUTRICIÓN!BG70,NUTRICIÓN!BG80,NUTRICIÓN!BG90)</f>
        <v>4586.166666666667</v>
      </c>
      <c r="L11" s="389">
        <f>SUM(NUTRICIÓN!BH20,NUTRICIÓN!BH30,NUTRICIÓN!BH40,NUTRICIÓN!BH50,NUTRICIÓN!BH60,NUTRICIÓN!BH70,NUTRICIÓN!BH80,NUTRICIÓN!BH90)</f>
        <v>2</v>
      </c>
      <c r="M11" s="399">
        <f>SUM(NUTRICIÓN!BI20,NUTRICIÓN!BI30,NUTRICIÓN!BI40,NUTRICIÓN!BI50,NUTRICIÓN!BI60,NUTRICIÓN!BI70,NUTRICIÓN!BI80,NUTRICIÓN!BI90)</f>
        <v>13630.972222222223</v>
      </c>
    </row>
    <row r="12" spans="2:13" x14ac:dyDescent="0.25">
      <c r="B12" s="26" t="s">
        <v>81</v>
      </c>
      <c r="C12" s="407">
        <f>(BORDAMOS!BF21)</f>
        <v>36.833333333333336</v>
      </c>
      <c r="D12" s="407">
        <f>(BORDAMOS!BG21)</f>
        <v>0</v>
      </c>
      <c r="E12" s="407">
        <f>(BORDAMOS!BH21)</f>
        <v>0</v>
      </c>
      <c r="F12" s="400">
        <f>(BORDAMOS!BI21)</f>
        <v>36.833333333333336</v>
      </c>
      <c r="I12" s="26" t="s">
        <v>81</v>
      </c>
      <c r="J12" s="384">
        <f>SUM(NUTRICIÓN!BF21,NUTRICIÓN!BF31,NUTRICIÓN!BF41,NUTRICIÓN!BF51,NUTRICIÓN!BF61,NUTRICIÓN!BF71,NUTRICIÓN!BF81,NUTRICIÓN!BF91)</f>
        <v>2494.8055555555552</v>
      </c>
      <c r="K12" s="384">
        <f>SUM(NUTRICIÓN!BG21,NUTRICIÓN!BG31,NUTRICIÓN!BG41,NUTRICIÓN!BG51,NUTRICIÓN!BG61,NUTRICIÓN!BG71,NUTRICIÓN!BG81,NUTRICIÓN!BG91)</f>
        <v>870.22222222222217</v>
      </c>
      <c r="L12" s="384">
        <f>SUM(NUTRICIÓN!BH21,NUTRICIÓN!BH31,NUTRICIÓN!BH41,NUTRICIÓN!BH51,NUTRICIÓN!BH61,NUTRICIÓN!BH71,NUTRICIÓN!BH81,NUTRICIÓN!BH91)</f>
        <v>0</v>
      </c>
      <c r="M12" s="397">
        <f>SUM(NUTRICIÓN!BI21,NUTRICIÓN!BI31,NUTRICIÓN!BI41,NUTRICIÓN!BI51,NUTRICIÓN!BI61,NUTRICIÓN!BI71,NUTRICIÓN!BI81,NUTRICIÓN!BI91)</f>
        <v>3365.0277777777778</v>
      </c>
    </row>
    <row r="13" spans="2:13" ht="15" customHeight="1" x14ac:dyDescent="0.25">
      <c r="B13" s="26" t="s">
        <v>82</v>
      </c>
      <c r="C13" s="407">
        <f>(BORDAMOS!BF22)</f>
        <v>3.0833333333333335</v>
      </c>
      <c r="D13" s="407">
        <f>(BORDAMOS!BG22)</f>
        <v>0</v>
      </c>
      <c r="E13" s="407">
        <f>(BORDAMOS!BH22)</f>
        <v>0</v>
      </c>
      <c r="F13" s="400">
        <f>(BORDAMOS!BI22)</f>
        <v>3.0833333333333335</v>
      </c>
      <c r="I13" s="26" t="s">
        <v>82</v>
      </c>
      <c r="J13" s="384">
        <f>SUM(NUTRICIÓN!BF22,NUTRICIÓN!BF32,NUTRICIÓN!BF42,NUTRICIÓN!BF52,NUTRICIÓN!BF62,NUTRICIÓN!BF72,NUTRICIÓN!BF82,NUTRICIÓN!BF92)</f>
        <v>222.19444444444446</v>
      </c>
      <c r="K13" s="384">
        <f>SUM(NUTRICIÓN!BG22,NUTRICIÓN!BG32,NUTRICIÓN!BG42,NUTRICIÓN!BG52,NUTRICIÓN!BG62,NUTRICIÓN!BG72,NUTRICIÓN!BG82,NUTRICIÓN!BG92)</f>
        <v>112.54166666666666</v>
      </c>
      <c r="L13" s="384">
        <f>SUM(NUTRICIÓN!BH22,NUTRICIÓN!BH32,NUTRICIÓN!BH42,NUTRICIÓN!BH52,NUTRICIÓN!BH62,NUTRICIÓN!BH72,NUTRICIÓN!BH82,NUTRICIÓN!BH92)</f>
        <v>4</v>
      </c>
      <c r="M13" s="397">
        <f>SUM(NUTRICIÓN!BI22,NUTRICIÓN!BI32,NUTRICIÓN!BI42,NUTRICIÓN!BI52,NUTRICIÓN!BI62,NUTRICIÓN!BI72,NUTRICIÓN!BI82,NUTRICIÓN!BI92)</f>
        <v>338.73611111111109</v>
      </c>
    </row>
    <row r="14" spans="2:13" ht="25.5" x14ac:dyDescent="0.25">
      <c r="B14" s="26" t="s">
        <v>83</v>
      </c>
      <c r="C14" s="407">
        <f>(BORDAMOS!BF23)</f>
        <v>20.166666666666668</v>
      </c>
      <c r="D14" s="407">
        <f>(BORDAMOS!BG23)</f>
        <v>0</v>
      </c>
      <c r="E14" s="407">
        <f>(BORDAMOS!BH23)</f>
        <v>0</v>
      </c>
      <c r="F14" s="400">
        <f>(BORDAMOS!BI23)</f>
        <v>20.166666666666668</v>
      </c>
      <c r="I14" s="26" t="s">
        <v>83</v>
      </c>
      <c r="J14" s="384">
        <f>SUM(NUTRICIÓN!BF23,NUTRICIÓN!BF33,NUTRICIÓN!BF43,NUTRICIÓN!BF53,NUTRICIÓN!BF63,NUTRICIÓN!BF73,NUTRICIÓN!BF83,NUTRICIÓN!BF93)</f>
        <v>1674.6111111111111</v>
      </c>
      <c r="K14" s="384">
        <f>SUM(NUTRICIÓN!BG23,NUTRICIÓN!BG33,NUTRICIÓN!BG43,NUTRICIÓN!BG53,NUTRICIÓN!BG63,NUTRICIÓN!BG73,NUTRICIÓN!BG83,NUTRICIÓN!BG93)</f>
        <v>1030.0833333333335</v>
      </c>
      <c r="L14" s="384">
        <f>SUM(NUTRICIÓN!BH23,NUTRICIÓN!BH33,NUTRICIÓN!BH43,NUTRICIÓN!BH53,NUTRICIÓN!BH63,NUTRICIÓN!BH73,NUTRICIÓN!BH83,NUTRICIÓN!BH93)</f>
        <v>0</v>
      </c>
      <c r="M14" s="397">
        <f>SUM(NUTRICIÓN!BI23,NUTRICIÓN!BI33,NUTRICIÓN!BI43,NUTRICIÓN!BI53,NUTRICIÓN!BI63,NUTRICIÓN!BI73,NUTRICIÓN!BI83,NUTRICIÓN!BI93)</f>
        <v>2704.6944444444443</v>
      </c>
    </row>
    <row r="17" spans="2:13" x14ac:dyDescent="0.25">
      <c r="B17" s="599" t="s">
        <v>169</v>
      </c>
      <c r="C17" s="599"/>
      <c r="D17" s="599"/>
      <c r="E17" s="599"/>
      <c r="F17" s="599"/>
      <c r="I17" s="599" t="s">
        <v>173</v>
      </c>
      <c r="J17" s="599"/>
      <c r="K17" s="599"/>
      <c r="L17" s="599"/>
      <c r="M17" s="599"/>
    </row>
    <row r="18" spans="2:13" x14ac:dyDescent="0.25">
      <c r="B18" s="387"/>
      <c r="C18" s="386" t="s">
        <v>67</v>
      </c>
      <c r="D18" s="386" t="s">
        <v>68</v>
      </c>
      <c r="E18" s="386" t="s">
        <v>176</v>
      </c>
      <c r="F18" s="386" t="s">
        <v>177</v>
      </c>
      <c r="I18" s="387"/>
      <c r="J18" s="386" t="s">
        <v>67</v>
      </c>
      <c r="K18" s="386" t="s">
        <v>68</v>
      </c>
      <c r="L18" s="386" t="s">
        <v>176</v>
      </c>
      <c r="M18" s="386" t="s">
        <v>177</v>
      </c>
    </row>
    <row r="19" spans="2:13" x14ac:dyDescent="0.25">
      <c r="B19" s="26" t="s">
        <v>168</v>
      </c>
      <c r="C19" s="419">
        <f>SUM(CENDIS!BF14,CENDIS!BF24)</f>
        <v>84.166666666666671</v>
      </c>
      <c r="D19" s="419">
        <f>SUM(CENDIS!BG14,CENDIS!BG24)</f>
        <v>101.83333333333333</v>
      </c>
      <c r="E19" s="419">
        <f>SUM(CENDIS!BH14,CENDIS!BH24)</f>
        <v>0</v>
      </c>
      <c r="F19" s="397">
        <f>SUM(CENDIS!BI14,CENDIS!BI24)</f>
        <v>186</v>
      </c>
      <c r="I19" s="26" t="s">
        <v>168</v>
      </c>
      <c r="J19" s="413">
        <f>SUM(PSICOLOGÍA!BF14,PSICOLOGÍA!BF44,PSICOLOGÍA!BF54)</f>
        <v>69.916666666666671</v>
      </c>
      <c r="K19" s="413">
        <f>SUM(PSICOLOGÍA!BG14,PSICOLOGÍA!BG44,PSICOLOGÍA!BG54)</f>
        <v>69.083333333333343</v>
      </c>
      <c r="L19" s="413">
        <f>SUM(PSICOLOGÍA!BH14,PSICOLOGÍA!BH44,PSICOLOGÍA!BH54)</f>
        <v>0</v>
      </c>
      <c r="M19" s="397">
        <f>SUM(PSICOLOGÍA!BI14,PSICOLOGÍA!BI44,PSICOLOGÍA!BI54)</f>
        <v>139</v>
      </c>
    </row>
    <row r="20" spans="2:13" x14ac:dyDescent="0.25">
      <c r="B20" s="26" t="s">
        <v>167</v>
      </c>
      <c r="C20" s="419">
        <f>SUM(CENDIS!BF15,CENDIS!BF25)</f>
        <v>0.91666666666666663</v>
      </c>
      <c r="D20" s="419">
        <f>SUM(CENDIS!BG15,CENDIS!BG25)</f>
        <v>0</v>
      </c>
      <c r="E20" s="419">
        <f>SUM(CENDIS!BH15,CENDIS!BH25)</f>
        <v>0</v>
      </c>
      <c r="F20" s="397">
        <f>SUM(CENDIS!BI15,CENDIS!BI25)</f>
        <v>0.91666666666666663</v>
      </c>
      <c r="I20" s="26" t="s">
        <v>167</v>
      </c>
      <c r="J20" s="413">
        <f>SUM(PSICOLOGÍA!BF15,PSICOLOGÍA!BF45,PSICOLOGÍA!BF55)</f>
        <v>30.666666666666664</v>
      </c>
      <c r="K20" s="413">
        <f>SUM(PSICOLOGÍA!BG15,PSICOLOGÍA!BG45,PSICOLOGÍA!BG55)</f>
        <v>24.5</v>
      </c>
      <c r="L20" s="413">
        <f>SUM(PSICOLOGÍA!BH15,PSICOLOGÍA!BH45,PSICOLOGÍA!BH55)</f>
        <v>0</v>
      </c>
      <c r="M20" s="397">
        <f>SUM(PSICOLOGÍA!BI15,PSICOLOGÍA!BI45,PSICOLOGÍA!BI55)</f>
        <v>55.166666666666671</v>
      </c>
    </row>
    <row r="21" spans="2:13" x14ac:dyDescent="0.25">
      <c r="B21" s="26" t="s">
        <v>166</v>
      </c>
      <c r="C21" s="419">
        <f>SUM(CENDIS!BF16,CENDIS!BF26)</f>
        <v>77.5</v>
      </c>
      <c r="D21" s="419">
        <f>SUM(CENDIS!BG16,CENDIS!BG26)</f>
        <v>48</v>
      </c>
      <c r="E21" s="419">
        <f>SUM(CENDIS!BH16,CENDIS!BH26)</f>
        <v>0</v>
      </c>
      <c r="F21" s="397">
        <f>SUM(CENDIS!BI16,CENDIS!BI26)</f>
        <v>125.5</v>
      </c>
      <c r="I21" s="26" t="s">
        <v>166</v>
      </c>
      <c r="J21" s="413">
        <f>SUM(PSICOLOGÍA!BF16,PSICOLOGÍA!BF46,PSICOLOGÍA!BF56)</f>
        <v>43.833333333333336</v>
      </c>
      <c r="K21" s="413">
        <f>SUM(PSICOLOGÍA!BG16,PSICOLOGÍA!BG46,PSICOLOGÍA!BG56)</f>
        <v>21.833333333333332</v>
      </c>
      <c r="L21" s="413">
        <f>SUM(PSICOLOGÍA!BH16,PSICOLOGÍA!BH46,PSICOLOGÍA!BH56)</f>
        <v>0</v>
      </c>
      <c r="M21" s="397">
        <f>SUM(PSICOLOGÍA!BI16,PSICOLOGÍA!BI46,PSICOLOGÍA!BI56)</f>
        <v>65.666666666666671</v>
      </c>
    </row>
    <row r="22" spans="2:13" x14ac:dyDescent="0.25">
      <c r="B22" s="26" t="s">
        <v>165</v>
      </c>
      <c r="C22" s="419">
        <f>SUM(CENDIS!BF17,CENDIS!BF27)</f>
        <v>106.58333333333333</v>
      </c>
      <c r="D22" s="419">
        <f>SUM(CENDIS!BG17,CENDIS!BG27)</f>
        <v>118.25</v>
      </c>
      <c r="E22" s="419">
        <f>SUM(CENDIS!BH17,CENDIS!BH27)</f>
        <v>0</v>
      </c>
      <c r="F22" s="397">
        <f>SUM(CENDIS!BI17,CENDIS!BI27)</f>
        <v>224.83333333333331</v>
      </c>
      <c r="I22" s="26" t="s">
        <v>165</v>
      </c>
      <c r="J22" s="413">
        <f>SUM(PSICOLOGÍA!BF17,PSICOLOGÍA!BF47,PSICOLOGÍA!BF57)</f>
        <v>109.5</v>
      </c>
      <c r="K22" s="413">
        <f>SUM(PSICOLOGÍA!BG17,PSICOLOGÍA!BG47,PSICOLOGÍA!BG57)</f>
        <v>69.333333333333329</v>
      </c>
      <c r="L22" s="413">
        <f>SUM(PSICOLOGÍA!BH17,PSICOLOGÍA!BH47,PSICOLOGÍA!BH57)</f>
        <v>0</v>
      </c>
      <c r="M22" s="397">
        <f>SUM(PSICOLOGÍA!BI17,PSICOLOGÍA!BI47,PSICOLOGÍA!BI57)</f>
        <v>178.83333333333331</v>
      </c>
    </row>
    <row r="23" spans="2:13" ht="15.75" thickBot="1" x14ac:dyDescent="0.3">
      <c r="B23" s="68" t="s">
        <v>164</v>
      </c>
      <c r="C23" s="420">
        <f>SUM(CENDIS!BF18,CENDIS!BF28)</f>
        <v>1</v>
      </c>
      <c r="D23" s="420">
        <f>SUM(CENDIS!BG18,CENDIS!BG28)</f>
        <v>0</v>
      </c>
      <c r="E23" s="420">
        <f>SUM(CENDIS!BH18,CENDIS!BH28)</f>
        <v>0</v>
      </c>
      <c r="F23" s="398">
        <f>SUM(CENDIS!BI18,CENDIS!BI28)</f>
        <v>1</v>
      </c>
      <c r="I23" s="68" t="s">
        <v>164</v>
      </c>
      <c r="J23" s="414">
        <f>SUM(PSICOLOGÍA!BF18,PSICOLOGÍA!BF48,PSICOLOGÍA!BF58)</f>
        <v>7.333333333333333</v>
      </c>
      <c r="K23" s="414">
        <f>SUM(PSICOLOGÍA!BG18,PSICOLOGÍA!BG48,PSICOLOGÍA!BG58)</f>
        <v>4.8333333333333339</v>
      </c>
      <c r="L23" s="414">
        <f>SUM(PSICOLOGÍA!BH18,PSICOLOGÍA!BH48,PSICOLOGÍA!BH58)</f>
        <v>0</v>
      </c>
      <c r="M23" s="398">
        <f>SUM(PSICOLOGÍA!BI18,PSICOLOGÍA!BI48,PSICOLOGÍA!BI58)</f>
        <v>12.166666666666668</v>
      </c>
    </row>
    <row r="24" spans="2:13" ht="15.75" thickBot="1" x14ac:dyDescent="0.3">
      <c r="B24" s="390" t="s">
        <v>69</v>
      </c>
      <c r="C24" s="395">
        <f>SUM(CENDIS!BF19,CENDIS!BF29)</f>
        <v>270.16666666666669</v>
      </c>
      <c r="D24" s="395">
        <f>SUM(CENDIS!BG19,CENDIS!BG29)</f>
        <v>268.08333333333331</v>
      </c>
      <c r="E24" s="395">
        <f>SUM(CENDIS!BH19,CENDIS!BH29)</f>
        <v>0</v>
      </c>
      <c r="F24" s="396">
        <f>SUM(CENDIS!BI19,CENDIS!BI29)</f>
        <v>538.25</v>
      </c>
      <c r="I24" s="390" t="s">
        <v>69</v>
      </c>
      <c r="J24" s="395">
        <f>SUM(PSICOLOGÍA!BF19,PSICOLOGÍA!BF49,PSICOLOGÍA!BF59)</f>
        <v>261.25</v>
      </c>
      <c r="K24" s="395">
        <f>SUM(PSICOLOGÍA!BG19,PSICOLOGÍA!BG49,PSICOLOGÍA!BG59)</f>
        <v>189.58333333333334</v>
      </c>
      <c r="L24" s="395">
        <f>SUM(PSICOLOGÍA!BH19,PSICOLOGÍA!BH49,PSICOLOGÍA!BH59)</f>
        <v>0</v>
      </c>
      <c r="M24" s="396">
        <f>SUM(PSICOLOGÍA!BI19,PSICOLOGÍA!BI49,PSICOLOGÍA!BI59)</f>
        <v>450.83333333333337</v>
      </c>
    </row>
    <row r="25" spans="2:13" x14ac:dyDescent="0.25">
      <c r="B25" s="81" t="s">
        <v>80</v>
      </c>
      <c r="C25" s="421">
        <f>SUM(CENDIS!BF20,CENDIS!BF30)</f>
        <v>260.66666666666669</v>
      </c>
      <c r="D25" s="421">
        <f>SUM(CENDIS!BG20,CENDIS!BG30)</f>
        <v>261.83333333333337</v>
      </c>
      <c r="E25" s="421">
        <f>SUM(CENDIS!BH20,CENDIS!BH30)</f>
        <v>0</v>
      </c>
      <c r="F25" s="399">
        <f>SUM(CENDIS!BI20,CENDIS!BI30)</f>
        <v>522.5</v>
      </c>
      <c r="I25" s="391" t="s">
        <v>80</v>
      </c>
      <c r="J25" s="415">
        <f>SUM(PSICOLOGÍA!BF20,PSICOLOGÍA!BF50,PSICOLOGÍA!BF60)</f>
        <v>229.41666666666669</v>
      </c>
      <c r="K25" s="415">
        <f>SUM(PSICOLOGÍA!BG20,PSICOLOGÍA!BG50,PSICOLOGÍA!BG60)</f>
        <v>163.41666666666669</v>
      </c>
      <c r="L25" s="415">
        <f>SUM(PSICOLOGÍA!BH20,PSICOLOGÍA!BH50,PSICOLOGÍA!BH60)</f>
        <v>0</v>
      </c>
      <c r="M25" s="399">
        <f>SUM(PSICOLOGÍA!BI20,PSICOLOGÍA!BI50,PSICOLOGÍA!BI60)</f>
        <v>392.83333333333337</v>
      </c>
    </row>
    <row r="26" spans="2:13" x14ac:dyDescent="0.25">
      <c r="B26" s="26" t="s">
        <v>81</v>
      </c>
      <c r="C26" s="419">
        <f>SUM(CENDIS!BF21,CENDIS!BF31)</f>
        <v>9.5833333333333339</v>
      </c>
      <c r="D26" s="419">
        <f>SUM(CENDIS!BG21,CENDIS!BG31)</f>
        <v>6.5</v>
      </c>
      <c r="E26" s="419">
        <f>SUM(CENDIS!BH21,CENDIS!BH31)</f>
        <v>0</v>
      </c>
      <c r="F26" s="397">
        <f>SUM(CENDIS!BI21,CENDIS!BI31)</f>
        <v>16.083333333333336</v>
      </c>
      <c r="I26" s="385" t="s">
        <v>81</v>
      </c>
      <c r="J26" s="413">
        <f>SUM(PSICOLOGÍA!BF21,PSICOLOGÍA!BF51,PSICOLOGÍA!BF61)</f>
        <v>31.75</v>
      </c>
      <c r="K26" s="413">
        <f>SUM(PSICOLOGÍA!BG21,PSICOLOGÍA!BG51,PSICOLOGÍA!BG61)</f>
        <v>26.25</v>
      </c>
      <c r="L26" s="413">
        <f>SUM(PSICOLOGÍA!BH21,PSICOLOGÍA!BH51,PSICOLOGÍA!BH61)</f>
        <v>0</v>
      </c>
      <c r="M26" s="397">
        <f>SUM(PSICOLOGÍA!BI21,PSICOLOGÍA!BI51,PSICOLOGÍA!BI61)</f>
        <v>58</v>
      </c>
    </row>
    <row r="27" spans="2:13" ht="15" customHeight="1" x14ac:dyDescent="0.25">
      <c r="B27" s="26" t="s">
        <v>82</v>
      </c>
      <c r="C27" s="419">
        <f>SUM(CENDIS!BF22,CENDIS!BF32)</f>
        <v>2.416666666666667</v>
      </c>
      <c r="D27" s="419">
        <f>SUM(CENDIS!BG22,CENDIS!BG32)</f>
        <v>2.25</v>
      </c>
      <c r="E27" s="419">
        <f>SUM(CENDIS!BH22,CENDIS!BH32)</f>
        <v>0</v>
      </c>
      <c r="F27" s="397">
        <f>SUM(CENDIS!BI22,CENDIS!BI32)</f>
        <v>4.666666666666667</v>
      </c>
      <c r="I27" s="385" t="s">
        <v>82</v>
      </c>
      <c r="J27" s="413">
        <f>SUM(PSICOLOGÍA!BF22,PSICOLOGÍA!BF52,PSICOLOGÍA!BF62)</f>
        <v>2.4166666666666665</v>
      </c>
      <c r="K27" s="413">
        <f>SUM(PSICOLOGÍA!BG22,PSICOLOGÍA!BG52,PSICOLOGÍA!BG62)</f>
        <v>1.9166666666666667</v>
      </c>
      <c r="L27" s="413">
        <f>SUM(PSICOLOGÍA!BH22,PSICOLOGÍA!BH52,PSICOLOGÍA!BH62)</f>
        <v>0</v>
      </c>
      <c r="M27" s="397">
        <f>SUM(PSICOLOGÍA!BI22,PSICOLOGÍA!BI52,PSICOLOGÍA!BI62)</f>
        <v>4.333333333333333</v>
      </c>
    </row>
    <row r="28" spans="2:13" ht="25.5" x14ac:dyDescent="0.25">
      <c r="B28" s="26" t="s">
        <v>83</v>
      </c>
      <c r="C28" s="419">
        <f>SUM(CENDIS!BF23,CENDIS!BF33)</f>
        <v>16.916666666666668</v>
      </c>
      <c r="D28" s="419">
        <f>SUM(CENDIS!BG23,CENDIS!BG33)</f>
        <v>7.916666666666667</v>
      </c>
      <c r="E28" s="419">
        <f>SUM(CENDIS!BH23,CENDIS!BH33)</f>
        <v>0</v>
      </c>
      <c r="F28" s="397">
        <f>SUM(CENDIS!BI23,CENDIS!BI33)</f>
        <v>24.833333333333336</v>
      </c>
      <c r="I28" s="385" t="s">
        <v>83</v>
      </c>
      <c r="J28" s="413">
        <f>SUM(PSICOLOGÍA!BF23,PSICOLOGÍA!BF53,PSICOLOGÍA!BF63)</f>
        <v>35.666666666666671</v>
      </c>
      <c r="K28" s="413">
        <f>SUM(PSICOLOGÍA!BG23,PSICOLOGÍA!BG53,PSICOLOGÍA!BG63)</f>
        <v>23.916666666666668</v>
      </c>
      <c r="L28" s="413">
        <f>SUM(PSICOLOGÍA!BH23,PSICOLOGÍA!BH53,PSICOLOGÍA!BH63)</f>
        <v>0</v>
      </c>
      <c r="M28" s="397">
        <f>SUM(PSICOLOGÍA!BI23,PSICOLOGÍA!BI53,PSICOLOGÍA!BI63)</f>
        <v>59.583333333333336</v>
      </c>
    </row>
    <row r="31" spans="2:13" x14ac:dyDescent="0.25">
      <c r="B31" s="599" t="s">
        <v>82</v>
      </c>
      <c r="C31" s="599"/>
      <c r="D31" s="599"/>
      <c r="E31" s="599"/>
      <c r="F31" s="599"/>
      <c r="I31" s="599" t="s">
        <v>174</v>
      </c>
      <c r="J31" s="599"/>
      <c r="K31" s="599"/>
      <c r="L31" s="599"/>
      <c r="M31" s="599"/>
    </row>
    <row r="32" spans="2:13" x14ac:dyDescent="0.25">
      <c r="B32" s="387"/>
      <c r="C32" s="386" t="s">
        <v>67</v>
      </c>
      <c r="D32" s="386" t="s">
        <v>68</v>
      </c>
      <c r="E32" s="386" t="s">
        <v>176</v>
      </c>
      <c r="F32" s="386" t="s">
        <v>177</v>
      </c>
      <c r="I32" s="387"/>
      <c r="J32" s="386" t="s">
        <v>67</v>
      </c>
      <c r="K32" s="386" t="s">
        <v>68</v>
      </c>
      <c r="L32" s="386" t="s">
        <v>176</v>
      </c>
      <c r="M32" s="386" t="s">
        <v>177</v>
      </c>
    </row>
    <row r="33" spans="2:13" x14ac:dyDescent="0.25">
      <c r="B33" s="26" t="s">
        <v>168</v>
      </c>
      <c r="C33" s="416">
        <f>SUM(DISCAPACIDAD!BF14,DISCAPACIDAD!BF24,DISCAPACIDAD!BF34,DISCAPACIDAD!BF44,DISCAPACIDAD!BF54)</f>
        <v>72.333333333333343</v>
      </c>
      <c r="D33" s="416">
        <f>SUM(DISCAPACIDAD!BG14,DISCAPACIDAD!BG24,DISCAPACIDAD!BG34,DISCAPACIDAD!BG44,DISCAPACIDAD!BG54)</f>
        <v>132.08333333333331</v>
      </c>
      <c r="E33" s="416">
        <f>SUM(DISCAPACIDAD!BH14,DISCAPACIDAD!BH24,DISCAPACIDAD!BH34,DISCAPACIDAD!BH44,DISCAPACIDAD!BH54)</f>
        <v>0</v>
      </c>
      <c r="F33" s="397">
        <f>SUM(DISCAPACIDAD!BI14,DISCAPACIDAD!BI24,DISCAPACIDAD!BI34,DISCAPACIDAD!BI44,DISCAPACIDAD!BI54)</f>
        <v>204.41666666666666</v>
      </c>
      <c r="I33" s="26" t="s">
        <v>168</v>
      </c>
      <c r="J33" s="410">
        <f>SUM('TRABAJO SOCIAL'!BF14,'TRABAJO SOCIAL'!BF24,'TRABAJO SOCIAL'!BF34)</f>
        <v>148</v>
      </c>
      <c r="K33" s="410">
        <f>SUM('TRABAJO SOCIAL'!BG14,'TRABAJO SOCIAL'!BG24,'TRABAJO SOCIAL'!BG34)</f>
        <v>149</v>
      </c>
      <c r="L33" s="410">
        <f>SUM('TRABAJO SOCIAL'!BH14,'TRABAJO SOCIAL'!BH24,'TRABAJO SOCIAL'!BH34)</f>
        <v>0</v>
      </c>
      <c r="M33" s="397">
        <f>SUM('TRABAJO SOCIAL'!BI14,'TRABAJO SOCIAL'!BI24,'TRABAJO SOCIAL'!BI34)</f>
        <v>297</v>
      </c>
    </row>
    <row r="34" spans="2:13" x14ac:dyDescent="0.25">
      <c r="B34" s="26" t="s">
        <v>167</v>
      </c>
      <c r="C34" s="416">
        <f>SUM(DISCAPACIDAD!BF15,DISCAPACIDAD!BF25,DISCAPACIDAD!BF35,DISCAPACIDAD!BF45,DISCAPACIDAD!BF55)</f>
        <v>55.833333333333336</v>
      </c>
      <c r="D34" s="416">
        <f>SUM(DISCAPACIDAD!BG15,DISCAPACIDAD!BG25,DISCAPACIDAD!BG35,DISCAPACIDAD!BG45,DISCAPACIDAD!BG55)</f>
        <v>99.25</v>
      </c>
      <c r="E34" s="416">
        <f>SUM(DISCAPACIDAD!BH15,DISCAPACIDAD!BH25,DISCAPACIDAD!BH35,DISCAPACIDAD!BH45,DISCAPACIDAD!BH55)</f>
        <v>0</v>
      </c>
      <c r="F34" s="397">
        <f>SUM(DISCAPACIDAD!BI15,DISCAPACIDAD!BI25,DISCAPACIDAD!BI35,DISCAPACIDAD!BI45,DISCAPACIDAD!BI55)</f>
        <v>155.08333333333334</v>
      </c>
      <c r="I34" s="26" t="s">
        <v>167</v>
      </c>
      <c r="J34" s="410">
        <f>SUM('TRABAJO SOCIAL'!BF15,'TRABAJO SOCIAL'!BF25,'TRABAJO SOCIAL'!BF35)</f>
        <v>34</v>
      </c>
      <c r="K34" s="410">
        <f>SUM('TRABAJO SOCIAL'!BG15,'TRABAJO SOCIAL'!BG25,'TRABAJO SOCIAL'!BG35)</f>
        <v>88</v>
      </c>
      <c r="L34" s="410">
        <f>SUM('TRABAJO SOCIAL'!BH15,'TRABAJO SOCIAL'!BH25,'TRABAJO SOCIAL'!BH35)</f>
        <v>0</v>
      </c>
      <c r="M34" s="397">
        <f>SUM('TRABAJO SOCIAL'!BI15,'TRABAJO SOCIAL'!BI25,'TRABAJO SOCIAL'!BI35)</f>
        <v>122</v>
      </c>
    </row>
    <row r="35" spans="2:13" x14ac:dyDescent="0.25">
      <c r="B35" s="26" t="s">
        <v>166</v>
      </c>
      <c r="C35" s="416">
        <f>SUM(DISCAPACIDAD!BF16,DISCAPACIDAD!BF26,DISCAPACIDAD!BF36,DISCAPACIDAD!BF46,DISCAPACIDAD!BF56)</f>
        <v>112.5</v>
      </c>
      <c r="D35" s="416">
        <f>SUM(DISCAPACIDAD!BG16,DISCAPACIDAD!BG26,DISCAPACIDAD!BG36,DISCAPACIDAD!BG46,DISCAPACIDAD!BG56)</f>
        <v>138.25</v>
      </c>
      <c r="E35" s="416">
        <f>SUM(DISCAPACIDAD!BH16,DISCAPACIDAD!BH26,DISCAPACIDAD!BH36,DISCAPACIDAD!BH46,DISCAPACIDAD!BH56)</f>
        <v>1.9166666666666667</v>
      </c>
      <c r="F35" s="397">
        <f>SUM(DISCAPACIDAD!BI16,DISCAPACIDAD!BI26,DISCAPACIDAD!BI36,DISCAPACIDAD!BI46,DISCAPACIDAD!BI56)</f>
        <v>252.66666666666671</v>
      </c>
      <c r="I35" s="26" t="s">
        <v>166</v>
      </c>
      <c r="J35" s="410">
        <f>SUM('TRABAJO SOCIAL'!BF16,'TRABAJO SOCIAL'!BF26,'TRABAJO SOCIAL'!BF36)</f>
        <v>61</v>
      </c>
      <c r="K35" s="410">
        <f>SUM('TRABAJO SOCIAL'!BG16,'TRABAJO SOCIAL'!BG26,'TRABAJO SOCIAL'!BG36)</f>
        <v>136</v>
      </c>
      <c r="L35" s="410">
        <f>SUM('TRABAJO SOCIAL'!BH16,'TRABAJO SOCIAL'!BH26,'TRABAJO SOCIAL'!BH36)</f>
        <v>0</v>
      </c>
      <c r="M35" s="397">
        <f>SUM('TRABAJO SOCIAL'!BI16,'TRABAJO SOCIAL'!BI26,'TRABAJO SOCIAL'!BI36)</f>
        <v>197</v>
      </c>
    </row>
    <row r="36" spans="2:13" x14ac:dyDescent="0.25">
      <c r="B36" s="26" t="s">
        <v>165</v>
      </c>
      <c r="C36" s="416">
        <f>SUM(DISCAPACIDAD!BF17,DISCAPACIDAD!BF27,DISCAPACIDAD!BF37,DISCAPACIDAD!BF47,DISCAPACIDAD!BF57)</f>
        <v>122.58333333333333</v>
      </c>
      <c r="D36" s="416">
        <f>SUM(DISCAPACIDAD!BG17,DISCAPACIDAD!BG27,DISCAPACIDAD!BG37,DISCAPACIDAD!BG47,DISCAPACIDAD!BG57)</f>
        <v>156</v>
      </c>
      <c r="E36" s="416">
        <f>SUM(DISCAPACIDAD!BH17,DISCAPACIDAD!BH27,DISCAPACIDAD!BH37,DISCAPACIDAD!BH47,DISCAPACIDAD!BH57)</f>
        <v>1.1666666666666667</v>
      </c>
      <c r="F36" s="397">
        <f>SUM(DISCAPACIDAD!BI17,DISCAPACIDAD!BI27,DISCAPACIDAD!BI37,DISCAPACIDAD!BI47,DISCAPACIDAD!BI57)</f>
        <v>279.75</v>
      </c>
      <c r="I36" s="26" t="s">
        <v>165</v>
      </c>
      <c r="J36" s="410">
        <f>SUM('TRABAJO SOCIAL'!BF17,'TRABAJO SOCIAL'!BF27,'TRABAJO SOCIAL'!BF37)</f>
        <v>212</v>
      </c>
      <c r="K36" s="410">
        <f>SUM('TRABAJO SOCIAL'!BG17,'TRABAJO SOCIAL'!BG27,'TRABAJO SOCIAL'!BG37)</f>
        <v>251</v>
      </c>
      <c r="L36" s="410">
        <f>SUM('TRABAJO SOCIAL'!BH17,'TRABAJO SOCIAL'!BH27,'TRABAJO SOCIAL'!BH37)</f>
        <v>0</v>
      </c>
      <c r="M36" s="397">
        <f>SUM('TRABAJO SOCIAL'!BI17,'TRABAJO SOCIAL'!BI27,'TRABAJO SOCIAL'!BI37)</f>
        <v>463</v>
      </c>
    </row>
    <row r="37" spans="2:13" ht="15.75" thickBot="1" x14ac:dyDescent="0.3">
      <c r="B37" s="68" t="s">
        <v>164</v>
      </c>
      <c r="C37" s="417">
        <f>SUM(DISCAPACIDAD!BF18,DISCAPACIDAD!BF28,DISCAPACIDAD!BF38,DISCAPACIDAD!BF48,DISCAPACIDAD!BF58)</f>
        <v>189.33333333333334</v>
      </c>
      <c r="D37" s="417">
        <f>SUM(DISCAPACIDAD!BG18,DISCAPACIDAD!BG28,DISCAPACIDAD!BG38,DISCAPACIDAD!BG48,DISCAPACIDAD!BG58)</f>
        <v>183.5</v>
      </c>
      <c r="E37" s="417">
        <f>SUM(DISCAPACIDAD!BH18,DISCAPACIDAD!BH28,DISCAPACIDAD!BH38,DISCAPACIDAD!BH48,DISCAPACIDAD!BH58)</f>
        <v>0</v>
      </c>
      <c r="F37" s="398">
        <f>SUM(DISCAPACIDAD!BI18,DISCAPACIDAD!BI28,DISCAPACIDAD!BI38,DISCAPACIDAD!BI48,DISCAPACIDAD!BI58)</f>
        <v>372.83333333333331</v>
      </c>
      <c r="I37" s="68" t="s">
        <v>164</v>
      </c>
      <c r="J37" s="411">
        <f>SUM('TRABAJO SOCIAL'!BF18,'TRABAJO SOCIAL'!BF28,'TRABAJO SOCIAL'!BF38)</f>
        <v>464</v>
      </c>
      <c r="K37" s="411">
        <f>SUM('TRABAJO SOCIAL'!BG18,'TRABAJO SOCIAL'!BG28,'TRABAJO SOCIAL'!BG38)</f>
        <v>283</v>
      </c>
      <c r="L37" s="411">
        <f>SUM('TRABAJO SOCIAL'!BH18,'TRABAJO SOCIAL'!BH28,'TRABAJO SOCIAL'!BH38)</f>
        <v>1</v>
      </c>
      <c r="M37" s="398">
        <f>SUM('TRABAJO SOCIAL'!BI18,'TRABAJO SOCIAL'!BI28,'TRABAJO SOCIAL'!BI38)</f>
        <v>748</v>
      </c>
    </row>
    <row r="38" spans="2:13" ht="15.75" thickBot="1" x14ac:dyDescent="0.3">
      <c r="B38" s="390" t="s">
        <v>69</v>
      </c>
      <c r="C38" s="395">
        <f>SUM(DISCAPACIDAD!BF19,DISCAPACIDAD!BF29,DISCAPACIDAD!BF39,DISCAPACIDAD!BF49,DISCAPACIDAD!BF59)</f>
        <v>552.58333333333337</v>
      </c>
      <c r="D38" s="395">
        <f>SUM(DISCAPACIDAD!BG19,DISCAPACIDAD!BG29,DISCAPACIDAD!BG39,DISCAPACIDAD!BG49,DISCAPACIDAD!BG59)</f>
        <v>709.08333333333337</v>
      </c>
      <c r="E38" s="395">
        <f>SUM(DISCAPACIDAD!BH19,DISCAPACIDAD!BH29,DISCAPACIDAD!BH39,DISCAPACIDAD!BH49,DISCAPACIDAD!BH59)</f>
        <v>3.0833333333333335</v>
      </c>
      <c r="F38" s="396">
        <f>SUM(DISCAPACIDAD!BI19,DISCAPACIDAD!BI29,DISCAPACIDAD!BI39,DISCAPACIDAD!BI49,DISCAPACIDAD!BI59)</f>
        <v>1264.75</v>
      </c>
      <c r="I38" s="390" t="s">
        <v>69</v>
      </c>
      <c r="J38" s="395">
        <f>SUM('TRABAJO SOCIAL'!BF19,'TRABAJO SOCIAL'!BF29,'TRABAJO SOCIAL'!BF39)</f>
        <v>919</v>
      </c>
      <c r="K38" s="395">
        <f>SUM('TRABAJO SOCIAL'!BG19,'TRABAJO SOCIAL'!BG29,'TRABAJO SOCIAL'!BG39)</f>
        <v>907</v>
      </c>
      <c r="L38" s="395">
        <f>SUM('TRABAJO SOCIAL'!BH19,'TRABAJO SOCIAL'!BH29,'TRABAJO SOCIAL'!BH39)</f>
        <v>1</v>
      </c>
      <c r="M38" s="396">
        <f>SUM('TRABAJO SOCIAL'!BI19,'TRABAJO SOCIAL'!BI29,'TRABAJO SOCIAL'!BI39)</f>
        <v>1827</v>
      </c>
    </row>
    <row r="39" spans="2:13" x14ac:dyDescent="0.25">
      <c r="B39" s="81" t="s">
        <v>80</v>
      </c>
      <c r="C39" s="418">
        <f>SUM(DISCAPACIDAD!BF20,DISCAPACIDAD!BF30,DISCAPACIDAD!BF40,DISCAPACIDAD!BF50,DISCAPACIDAD!BF60)</f>
        <v>514.25</v>
      </c>
      <c r="D39" s="418">
        <f>SUM(DISCAPACIDAD!BG20,DISCAPACIDAD!BG30,DISCAPACIDAD!BG40,DISCAPACIDAD!BG50,DISCAPACIDAD!BG60)</f>
        <v>652.5</v>
      </c>
      <c r="E39" s="418">
        <f>SUM(DISCAPACIDAD!BH20,DISCAPACIDAD!BH30,DISCAPACIDAD!BH40,DISCAPACIDAD!BH50,DISCAPACIDAD!BH60)</f>
        <v>0</v>
      </c>
      <c r="F39" s="399">
        <f>SUM(DISCAPACIDAD!BI20,DISCAPACIDAD!BI30,DISCAPACIDAD!BI40,DISCAPACIDAD!BI50,DISCAPACIDAD!BI60)</f>
        <v>1166.7500000000002</v>
      </c>
      <c r="I39" s="391" t="s">
        <v>80</v>
      </c>
      <c r="J39" s="412">
        <f>SUM('TRABAJO SOCIAL'!BF20,'TRABAJO SOCIAL'!BF30,'TRABAJO SOCIAL'!BF40)</f>
        <v>798</v>
      </c>
      <c r="K39" s="412">
        <f>SUM('TRABAJO SOCIAL'!BG20,'TRABAJO SOCIAL'!BG30,'TRABAJO SOCIAL'!BG40)</f>
        <v>846</v>
      </c>
      <c r="L39" s="412">
        <f>SUM('TRABAJO SOCIAL'!BH20,'TRABAJO SOCIAL'!BH30,'TRABAJO SOCIAL'!BH40)</f>
        <v>1</v>
      </c>
      <c r="M39" s="399">
        <f>SUM('TRABAJO SOCIAL'!BI20,'TRABAJO SOCIAL'!BI30,'TRABAJO SOCIAL'!BI40)</f>
        <v>1645</v>
      </c>
    </row>
    <row r="40" spans="2:13" x14ac:dyDescent="0.25">
      <c r="B40" s="26" t="s">
        <v>81</v>
      </c>
      <c r="C40" s="416">
        <f>SUM(DISCAPACIDAD!BF21,DISCAPACIDAD!BF31,DISCAPACIDAD!BF41,DISCAPACIDAD!BF51,DISCAPACIDAD!BF61)</f>
        <v>37.25</v>
      </c>
      <c r="D40" s="416">
        <f>SUM(DISCAPACIDAD!BG21,DISCAPACIDAD!BG31,DISCAPACIDAD!BG41,DISCAPACIDAD!BG51,DISCAPACIDAD!BG61)</f>
        <v>53.083333333333336</v>
      </c>
      <c r="E40" s="416">
        <f>SUM(DISCAPACIDAD!BH21,DISCAPACIDAD!BH31,DISCAPACIDAD!BH41,DISCAPACIDAD!BH51,DISCAPACIDAD!BH61)</f>
        <v>0</v>
      </c>
      <c r="F40" s="397">
        <f>SUM(DISCAPACIDAD!BI21,DISCAPACIDAD!BI31,DISCAPACIDAD!BI41,DISCAPACIDAD!BI51,DISCAPACIDAD!BI61)</f>
        <v>90.333333333333329</v>
      </c>
      <c r="I40" s="385" t="s">
        <v>81</v>
      </c>
      <c r="J40" s="410">
        <f>SUM('TRABAJO SOCIAL'!BF21,'TRABAJO SOCIAL'!BF31,'TRABAJO SOCIAL'!BF41)</f>
        <v>120</v>
      </c>
      <c r="K40" s="410">
        <f>SUM('TRABAJO SOCIAL'!BG21,'TRABAJO SOCIAL'!BG31,'TRABAJO SOCIAL'!BG41)</f>
        <v>62</v>
      </c>
      <c r="L40" s="410">
        <f>SUM('TRABAJO SOCIAL'!BH21,'TRABAJO SOCIAL'!BH31,'TRABAJO SOCIAL'!BH41)</f>
        <v>0</v>
      </c>
      <c r="M40" s="397">
        <f>SUM('TRABAJO SOCIAL'!BI21,'TRABAJO SOCIAL'!BI31,'TRABAJO SOCIAL'!BI41)</f>
        <v>182</v>
      </c>
    </row>
    <row r="41" spans="2:13" ht="15" customHeight="1" x14ac:dyDescent="0.25">
      <c r="B41" s="26" t="s">
        <v>82</v>
      </c>
      <c r="C41" s="416">
        <f>SUM(DISCAPACIDAD!BF22,DISCAPACIDAD!BF32,DISCAPACIDAD!BF42,DISCAPACIDAD!BF52,DISCAPACIDAD!BF62)</f>
        <v>521.33333333333337</v>
      </c>
      <c r="D41" s="416">
        <f>SUM(DISCAPACIDAD!BG22,DISCAPACIDAD!BG32,DISCAPACIDAD!BG42,DISCAPACIDAD!BG52,DISCAPACIDAD!BG62)</f>
        <v>612.5</v>
      </c>
      <c r="E41" s="416">
        <f>SUM(DISCAPACIDAD!BH22,DISCAPACIDAD!BH32,DISCAPACIDAD!BH42,DISCAPACIDAD!BH52,DISCAPACIDAD!BH62)</f>
        <v>0</v>
      </c>
      <c r="F41" s="397">
        <f>SUM(DISCAPACIDAD!BI22,DISCAPACIDAD!BI32,DISCAPACIDAD!BI42,DISCAPACIDAD!BI52,DISCAPACIDAD!BI62)</f>
        <v>1133.8333333333335</v>
      </c>
      <c r="I41" s="385" t="s">
        <v>82</v>
      </c>
      <c r="J41" s="410">
        <f>SUM('TRABAJO SOCIAL'!BF22,'TRABAJO SOCIAL'!BF32,'TRABAJO SOCIAL'!BF42)</f>
        <v>482</v>
      </c>
      <c r="K41" s="410">
        <f>SUM('TRABAJO SOCIAL'!BG22,'TRABAJO SOCIAL'!BG32,'TRABAJO SOCIAL'!BG42)</f>
        <v>488</v>
      </c>
      <c r="L41" s="410">
        <f>SUM('TRABAJO SOCIAL'!BH22,'TRABAJO SOCIAL'!BH32,'TRABAJO SOCIAL'!BH42)</f>
        <v>0</v>
      </c>
      <c r="M41" s="397">
        <f>SUM('TRABAJO SOCIAL'!BI22,'TRABAJO SOCIAL'!BI32,'TRABAJO SOCIAL'!BI42)</f>
        <v>970</v>
      </c>
    </row>
    <row r="42" spans="2:13" ht="27" x14ac:dyDescent="0.25">
      <c r="B42" s="26" t="s">
        <v>83</v>
      </c>
      <c r="C42" s="416">
        <f>SUM(DISCAPACIDAD!BF23,DISCAPACIDAD!BF33,DISCAPACIDAD!BF43,DISCAPACIDAD!BF53,DISCAPACIDAD!BF63)</f>
        <v>84.916666666666657</v>
      </c>
      <c r="D42" s="416">
        <f>SUM(DISCAPACIDAD!BG23,DISCAPACIDAD!BG33,DISCAPACIDAD!BG43,DISCAPACIDAD!BG53,DISCAPACIDAD!BG63)</f>
        <v>85.083333333333329</v>
      </c>
      <c r="E42" s="416">
        <f>SUM(DISCAPACIDAD!BH23,DISCAPACIDAD!BH33,DISCAPACIDAD!BH43,DISCAPACIDAD!BH53,DISCAPACIDAD!BH63)</f>
        <v>0</v>
      </c>
      <c r="F42" s="397">
        <f>SUM(DISCAPACIDAD!BI23,DISCAPACIDAD!BI33,DISCAPACIDAD!BI43,DISCAPACIDAD!BI53,DISCAPACIDAD!BI63)</f>
        <v>170</v>
      </c>
      <c r="I42" s="385" t="s">
        <v>83</v>
      </c>
      <c r="J42" s="410">
        <f>SUM('TRABAJO SOCIAL'!BF23,'TRABAJO SOCIAL'!BF33,'TRABAJO SOCIAL'!BF43)</f>
        <v>318</v>
      </c>
      <c r="K42" s="410">
        <f>SUM('TRABAJO SOCIAL'!BG23,'TRABAJO SOCIAL'!BG33,'TRABAJO SOCIAL'!BG43)</f>
        <v>374</v>
      </c>
      <c r="L42" s="410">
        <f>SUM('TRABAJO SOCIAL'!BH23,'TRABAJO SOCIAL'!BH33,'TRABAJO SOCIAL'!BH43)</f>
        <v>0</v>
      </c>
      <c r="M42" s="397">
        <f>SUM('TRABAJO SOCIAL'!BI23,'TRABAJO SOCIAL'!BI33,'TRABAJO SOCIAL'!BI43)</f>
        <v>692</v>
      </c>
    </row>
    <row r="45" spans="2:13" x14ac:dyDescent="0.25">
      <c r="B45" s="599" t="s">
        <v>171</v>
      </c>
      <c r="C45" s="599"/>
      <c r="D45" s="599"/>
      <c r="E45" s="599"/>
      <c r="F45" s="599"/>
      <c r="I45" s="599" t="s">
        <v>175</v>
      </c>
      <c r="J45" s="599"/>
      <c r="K45" s="599"/>
      <c r="L45" s="599"/>
      <c r="M45" s="599"/>
    </row>
    <row r="46" spans="2:13" x14ac:dyDescent="0.25">
      <c r="B46" s="387"/>
      <c r="C46" s="386" t="s">
        <v>67</v>
      </c>
      <c r="D46" s="386" t="s">
        <v>68</v>
      </c>
      <c r="E46" s="386" t="s">
        <v>176</v>
      </c>
      <c r="F46" s="386" t="s">
        <v>177</v>
      </c>
      <c r="I46" s="387"/>
      <c r="J46" s="386" t="s">
        <v>67</v>
      </c>
      <c r="K46" s="386" t="s">
        <v>68</v>
      </c>
      <c r="L46" s="386" t="s">
        <v>176</v>
      </c>
      <c r="M46" s="386" t="s">
        <v>177</v>
      </c>
    </row>
    <row r="47" spans="2:13" x14ac:dyDescent="0.25">
      <c r="B47" s="385" t="s">
        <v>168</v>
      </c>
      <c r="C47" s="413">
        <f>SUM(JURÍDICO!BF14,JURÍDICO!BF24,JURÍDICO!BF34,JURÍDICO!BF44)</f>
        <v>718</v>
      </c>
      <c r="D47" s="413">
        <f>SUM(JURÍDICO!BG14,JURÍDICO!BG24,JURÍDICO!BG34,JURÍDICO!BG44)</f>
        <v>874.91666666666663</v>
      </c>
      <c r="E47" s="413">
        <f>SUM(JURÍDICO!BH14,JURÍDICO!BH24,JURÍDICO!BH34,JURÍDICO!BH44)</f>
        <v>0</v>
      </c>
      <c r="F47" s="397">
        <f>SUM(JURÍDICO!BI14,JURÍDICO!BI24,JURÍDICO!BI34,JURÍDICO!BI44)</f>
        <v>1592.9166666666667</v>
      </c>
      <c r="I47" s="26" t="s">
        <v>168</v>
      </c>
      <c r="J47" s="413">
        <f>SUM('PERSONAS MAYORES'!BF14,'PERSONAS MAYORES'!BF24,'PERSONAS MAYORES'!BF34)</f>
        <v>0</v>
      </c>
      <c r="K47" s="413">
        <f>SUM('PERSONAS MAYORES'!BG14,'PERSONAS MAYORES'!BG24,'PERSONAS MAYORES'!BG34)</f>
        <v>0</v>
      </c>
      <c r="L47" s="413">
        <f>SUM('PERSONAS MAYORES'!BH14,'PERSONAS MAYORES'!BH24,'PERSONAS MAYORES'!BH34)</f>
        <v>0</v>
      </c>
      <c r="M47" s="397">
        <f>SUM('PERSONAS MAYORES'!BI14,'PERSONAS MAYORES'!BI24,'PERSONAS MAYORES'!BI34)</f>
        <v>0</v>
      </c>
    </row>
    <row r="48" spans="2:13" x14ac:dyDescent="0.25">
      <c r="B48" s="385" t="s">
        <v>167</v>
      </c>
      <c r="C48" s="413">
        <f>SUM(JURÍDICO!BF15,JURÍDICO!BF25,JURÍDICO!BF35,JURÍDICO!BF45)</f>
        <v>254.08333333333334</v>
      </c>
      <c r="D48" s="413">
        <f>SUM(JURÍDICO!BG15,JURÍDICO!BG25,JURÍDICO!BG35,JURÍDICO!BG45)</f>
        <v>300.25</v>
      </c>
      <c r="E48" s="413">
        <f>SUM(JURÍDICO!BH15,JURÍDICO!BH25,JURÍDICO!BH35,JURÍDICO!BH45)</f>
        <v>0</v>
      </c>
      <c r="F48" s="397">
        <f>SUM(JURÍDICO!BI15,JURÍDICO!BI25,JURÍDICO!BI35,JURÍDICO!BI45)</f>
        <v>554.33333333333337</v>
      </c>
      <c r="I48" s="26" t="s">
        <v>167</v>
      </c>
      <c r="J48" s="413">
        <f>SUM('PERSONAS MAYORES'!BF15,'PERSONAS MAYORES'!BF25,'PERSONAS MAYORES'!BF35)</f>
        <v>0</v>
      </c>
      <c r="K48" s="413">
        <f>SUM('PERSONAS MAYORES'!BG15,'PERSONAS MAYORES'!BG25,'PERSONAS MAYORES'!BG35)</f>
        <v>0</v>
      </c>
      <c r="L48" s="413">
        <f>SUM('PERSONAS MAYORES'!BH15,'PERSONAS MAYORES'!BH25,'PERSONAS MAYORES'!BH35)</f>
        <v>0</v>
      </c>
      <c r="M48" s="397">
        <f>SUM('PERSONAS MAYORES'!BI15,'PERSONAS MAYORES'!BI25,'PERSONAS MAYORES'!BI35)</f>
        <v>0</v>
      </c>
    </row>
    <row r="49" spans="2:13" x14ac:dyDescent="0.25">
      <c r="B49" s="385" t="s">
        <v>166</v>
      </c>
      <c r="C49" s="413">
        <f>SUM(JURÍDICO!BF16,JURÍDICO!BF26,JURÍDICO!BF36,JURÍDICO!BF46)</f>
        <v>760.41666666666663</v>
      </c>
      <c r="D49" s="413">
        <f>SUM(JURÍDICO!BG16,JURÍDICO!BG26,JURÍDICO!BG36,JURÍDICO!BG46)</f>
        <v>590.16666666666674</v>
      </c>
      <c r="E49" s="413">
        <f>SUM(JURÍDICO!BH16,JURÍDICO!BH26,JURÍDICO!BH36,JURÍDICO!BH46)</f>
        <v>0</v>
      </c>
      <c r="F49" s="397">
        <f>SUM(JURÍDICO!BI16,JURÍDICO!BI26,JURÍDICO!BI36,JURÍDICO!BI46)</f>
        <v>1350.5833333333333</v>
      </c>
      <c r="I49" s="26" t="s">
        <v>166</v>
      </c>
      <c r="J49" s="413">
        <f>SUM('PERSONAS MAYORES'!BF16,'PERSONAS MAYORES'!BF26,'PERSONAS MAYORES'!BF36)</f>
        <v>1.8333333333333333</v>
      </c>
      <c r="K49" s="413">
        <f>SUM('PERSONAS MAYORES'!BG16,'PERSONAS MAYORES'!BG26,'PERSONAS MAYORES'!BG36)</f>
        <v>1.4166666666666667</v>
      </c>
      <c r="L49" s="413">
        <f>SUM('PERSONAS MAYORES'!BH16,'PERSONAS MAYORES'!BH26,'PERSONAS MAYORES'!BH36)</f>
        <v>0</v>
      </c>
      <c r="M49" s="397">
        <f>SUM('PERSONAS MAYORES'!BI16,'PERSONAS MAYORES'!BI26,'PERSONAS MAYORES'!BI36)</f>
        <v>3.25</v>
      </c>
    </row>
    <row r="50" spans="2:13" x14ac:dyDescent="0.25">
      <c r="B50" s="385" t="s">
        <v>165</v>
      </c>
      <c r="C50" s="413">
        <f>SUM(JURÍDICO!BF17,JURÍDICO!BF27,JURÍDICO!BF37,JURÍDICO!BF47)</f>
        <v>1125.6666666666665</v>
      </c>
      <c r="D50" s="413">
        <f>SUM(JURÍDICO!BG17,JURÍDICO!BG27,JURÍDICO!BG37,JURÍDICO!BG47)</f>
        <v>977.75</v>
      </c>
      <c r="E50" s="413">
        <f>SUM(JURÍDICO!BH17,JURÍDICO!BH27,JURÍDICO!BH37,JURÍDICO!BH47)</f>
        <v>0</v>
      </c>
      <c r="F50" s="397">
        <f>SUM(JURÍDICO!BI17,JURÍDICO!BI27,JURÍDICO!BI37,JURÍDICO!BI47)</f>
        <v>2103.4166666666665</v>
      </c>
      <c r="I50" s="26" t="s">
        <v>165</v>
      </c>
      <c r="J50" s="413">
        <f>SUM('PERSONAS MAYORES'!BF17,'PERSONAS MAYORES'!BF27,'PERSONAS MAYORES'!BF37)</f>
        <v>1563.6666666666667</v>
      </c>
      <c r="K50" s="413">
        <f>SUM('PERSONAS MAYORES'!BG17,'PERSONAS MAYORES'!BG27,'PERSONAS MAYORES'!BG37)</f>
        <v>188.16666666666666</v>
      </c>
      <c r="L50" s="413">
        <f>SUM('PERSONAS MAYORES'!BH17,'PERSONAS MAYORES'!BH27,'PERSONAS MAYORES'!BH37)</f>
        <v>0</v>
      </c>
      <c r="M50" s="397">
        <f>SUM('PERSONAS MAYORES'!BI17,'PERSONAS MAYORES'!BI27,'PERSONAS MAYORES'!BI37)</f>
        <v>1751.8333333333333</v>
      </c>
    </row>
    <row r="51" spans="2:13" ht="15.75" thickBot="1" x14ac:dyDescent="0.3">
      <c r="B51" s="423" t="s">
        <v>164</v>
      </c>
      <c r="C51" s="414">
        <f>SUM(JURÍDICO!BF18,JURÍDICO!BF28,JURÍDICO!BF38,JURÍDICO!BF48)</f>
        <v>153.66666666666666</v>
      </c>
      <c r="D51" s="414">
        <f>SUM(JURÍDICO!BG18,JURÍDICO!BG28,JURÍDICO!BG38,JURÍDICO!BG48)</f>
        <v>90.916666666666657</v>
      </c>
      <c r="E51" s="414">
        <f>SUM(JURÍDICO!BH18,JURÍDICO!BH28,JURÍDICO!BH38,JURÍDICO!BH48)</f>
        <v>0</v>
      </c>
      <c r="F51" s="398">
        <f>SUM(JURÍDICO!BI18,JURÍDICO!BI28,JURÍDICO!BI38,JURÍDICO!BI48)</f>
        <v>244.58333333333334</v>
      </c>
      <c r="I51" s="68" t="s">
        <v>164</v>
      </c>
      <c r="J51" s="414">
        <f>SUM('PERSONAS MAYORES'!BF18,'PERSONAS MAYORES'!BF28,'PERSONAS MAYORES'!BF38)</f>
        <v>11496.5</v>
      </c>
      <c r="K51" s="414">
        <f>SUM('PERSONAS MAYORES'!BG18,'PERSONAS MAYORES'!BG28,'PERSONAS MAYORES'!BG38)</f>
        <v>1853.8333333333333</v>
      </c>
      <c r="L51" s="414">
        <f>SUM('PERSONAS MAYORES'!BH18,'PERSONAS MAYORES'!BH28,'PERSONAS MAYORES'!BH38)</f>
        <v>0</v>
      </c>
      <c r="M51" s="398">
        <f>SUM('PERSONAS MAYORES'!BI18,'PERSONAS MAYORES'!BI28,'PERSONAS MAYORES'!BI38)</f>
        <v>13350.333333333334</v>
      </c>
    </row>
    <row r="52" spans="2:13" ht="15.75" thickBot="1" x14ac:dyDescent="0.3">
      <c r="B52" s="390" t="s">
        <v>69</v>
      </c>
      <c r="C52" s="395">
        <f>SUM(JURÍDICO!BF19,JURÍDICO!BF29,JURÍDICO!BF39,JURÍDICO!BF49)</f>
        <v>3011.8333333333335</v>
      </c>
      <c r="D52" s="395">
        <f>SUM(JURÍDICO!BG19,JURÍDICO!BG29,JURÍDICO!BG39,JURÍDICO!BG49)</f>
        <v>2834</v>
      </c>
      <c r="E52" s="395">
        <f>SUM(JURÍDICO!BH19,JURÍDICO!BH29,JURÍDICO!BH39,JURÍDICO!BH49)</f>
        <v>0</v>
      </c>
      <c r="F52" s="396">
        <f>SUM(JURÍDICO!BI19,JURÍDICO!BI29,JURÍDICO!BI39,JURÍDICO!BI49)</f>
        <v>5845.833333333333</v>
      </c>
      <c r="I52" s="390" t="s">
        <v>69</v>
      </c>
      <c r="J52" s="395">
        <f>SUM('PERSONAS MAYORES'!BF19,'PERSONAS MAYORES'!BF29,'PERSONAS MAYORES'!BF39)</f>
        <v>13062</v>
      </c>
      <c r="K52" s="395">
        <f>SUM('PERSONAS MAYORES'!BG19,'PERSONAS MAYORES'!BG29,'PERSONAS MAYORES'!BG39)</f>
        <v>2043.4166666666665</v>
      </c>
      <c r="L52" s="395">
        <f>SUM('PERSONAS MAYORES'!BH19,'PERSONAS MAYORES'!BH29,'PERSONAS MAYORES'!BH39)</f>
        <v>0</v>
      </c>
      <c r="M52" s="396">
        <f>SUM('PERSONAS MAYORES'!BI19,'PERSONAS MAYORES'!BI29,'PERSONAS MAYORES'!BI39)</f>
        <v>15105.416666666666</v>
      </c>
    </row>
    <row r="53" spans="2:13" x14ac:dyDescent="0.25">
      <c r="B53" s="391" t="s">
        <v>80</v>
      </c>
      <c r="C53" s="415">
        <f>SUM(JURÍDICO!BF20,JURÍDICO!BF30,JURÍDICO!BF40,JURÍDICO!BF50)</f>
        <v>2824.6666666666665</v>
      </c>
      <c r="D53" s="415">
        <f>SUM(JURÍDICO!BG20,JURÍDICO!BG30,JURÍDICO!BG40,JURÍDICO!BG50)</f>
        <v>2623.9166666666665</v>
      </c>
      <c r="E53" s="415">
        <f>SUM(JURÍDICO!BH20,JURÍDICO!BH30,JURÍDICO!BH40,JURÍDICO!BH50)</f>
        <v>0</v>
      </c>
      <c r="F53" s="399">
        <f>SUM(JURÍDICO!BI20,JURÍDICO!BI30,JURÍDICO!BI40,JURÍDICO!BI50)</f>
        <v>5448.583333333333</v>
      </c>
      <c r="I53" s="391" t="s">
        <v>80</v>
      </c>
      <c r="J53" s="415">
        <f>SUM('PERSONAS MAYORES'!BF20,'PERSONAS MAYORES'!BF30,'PERSONAS MAYORES'!BF40)</f>
        <v>12678.25</v>
      </c>
      <c r="K53" s="415">
        <f>SUM('PERSONAS MAYORES'!BG20,'PERSONAS MAYORES'!BG30,'PERSONAS MAYORES'!BG40)</f>
        <v>1971</v>
      </c>
      <c r="L53" s="415">
        <f>SUM('PERSONAS MAYORES'!BH20,'PERSONAS MAYORES'!BH30,'PERSONAS MAYORES'!BH40)</f>
        <v>0</v>
      </c>
      <c r="M53" s="399">
        <f>SUM('PERSONAS MAYORES'!BI20,'PERSONAS MAYORES'!BI30,'PERSONAS MAYORES'!BI40)</f>
        <v>14649.25</v>
      </c>
    </row>
    <row r="54" spans="2:13" x14ac:dyDescent="0.25">
      <c r="B54" s="385" t="s">
        <v>81</v>
      </c>
      <c r="C54" s="413">
        <f>SUM(JURÍDICO!BF21,JURÍDICO!BF31,JURÍDICO!BF41,JURÍDICO!BF51)</f>
        <v>187.16666666666666</v>
      </c>
      <c r="D54" s="413">
        <f>SUM(JURÍDICO!BG21,JURÍDICO!BG31,JURÍDICO!BG41,JURÍDICO!BG51)</f>
        <v>210.08333333333334</v>
      </c>
      <c r="E54" s="413">
        <f>SUM(JURÍDICO!BH21,JURÍDICO!BH31,JURÍDICO!BH41,JURÍDICO!BH51)</f>
        <v>0</v>
      </c>
      <c r="F54" s="397">
        <f>SUM(JURÍDICO!BI21,JURÍDICO!BI31,JURÍDICO!BI41,JURÍDICO!BI51)</f>
        <v>397.25</v>
      </c>
      <c r="I54" s="385" t="s">
        <v>81</v>
      </c>
      <c r="J54" s="413">
        <f>SUM('PERSONAS MAYORES'!BF21,'PERSONAS MAYORES'!BF31,'PERSONAS MAYORES'!BF41)</f>
        <v>383.5</v>
      </c>
      <c r="K54" s="413">
        <f>SUM('PERSONAS MAYORES'!BG21,'PERSONAS MAYORES'!BG31,'PERSONAS MAYORES'!BG41)</f>
        <v>72.666666666666657</v>
      </c>
      <c r="L54" s="413">
        <f>SUM('PERSONAS MAYORES'!BH21,'PERSONAS MAYORES'!BH31,'PERSONAS MAYORES'!BH41)</f>
        <v>0</v>
      </c>
      <c r="M54" s="397">
        <f>SUM('PERSONAS MAYORES'!BI21,'PERSONAS MAYORES'!BI31,'PERSONAS MAYORES'!BI41)</f>
        <v>456.16666666666663</v>
      </c>
    </row>
    <row r="55" spans="2:13" ht="15" customHeight="1" x14ac:dyDescent="0.25">
      <c r="B55" s="385" t="s">
        <v>82</v>
      </c>
      <c r="C55" s="413">
        <f>SUM(JURÍDICO!BF22,JURÍDICO!BF32,JURÍDICO!BF42,JURÍDICO!BF52)</f>
        <v>25.75</v>
      </c>
      <c r="D55" s="413">
        <f>SUM(JURÍDICO!BG22,JURÍDICO!BG32,JURÍDICO!BG42,JURÍDICO!BG52)</f>
        <v>18.5</v>
      </c>
      <c r="E55" s="413">
        <f>SUM(JURÍDICO!BH22,JURÍDICO!BH32,JURÍDICO!BH42,JURÍDICO!BH52)</f>
        <v>0</v>
      </c>
      <c r="F55" s="397">
        <f>SUM(JURÍDICO!BI22,JURÍDICO!BI32,JURÍDICO!BI42,JURÍDICO!BI52)</f>
        <v>44.25</v>
      </c>
      <c r="I55" s="385" t="s">
        <v>82</v>
      </c>
      <c r="J55" s="413">
        <f>SUM('PERSONAS MAYORES'!BF22,'PERSONAS MAYORES'!BF32,'PERSONAS MAYORES'!BF42)</f>
        <v>2821.5</v>
      </c>
      <c r="K55" s="413">
        <f>SUM('PERSONAS MAYORES'!BG22,'PERSONAS MAYORES'!BG32,'PERSONAS MAYORES'!BG42)</f>
        <v>690.16666666666663</v>
      </c>
      <c r="L55" s="413">
        <f>SUM('PERSONAS MAYORES'!BH22,'PERSONAS MAYORES'!BH32,'PERSONAS MAYORES'!BH42)</f>
        <v>0</v>
      </c>
      <c r="M55" s="397">
        <f>SUM('PERSONAS MAYORES'!BI22,'PERSONAS MAYORES'!BI32,'PERSONAS MAYORES'!BI42)</f>
        <v>3511.6666666666665</v>
      </c>
    </row>
    <row r="56" spans="2:13" ht="27" x14ac:dyDescent="0.25">
      <c r="B56" s="385" t="s">
        <v>83</v>
      </c>
      <c r="C56" s="413">
        <f>SUM(JURÍDICO!BF23,JURÍDICO!BF33,JURÍDICO!BF43,JURÍDICO!BF53)</f>
        <v>1.5833333333333333</v>
      </c>
      <c r="D56" s="413">
        <f>SUM(JURÍDICO!BG23,JURÍDICO!BG33,JURÍDICO!BG43,JURÍDICO!BG53)</f>
        <v>0.25</v>
      </c>
      <c r="E56" s="413">
        <f>SUM(JURÍDICO!BH23,JURÍDICO!BH33,JURÍDICO!BH43,JURÍDICO!BH53)</f>
        <v>0</v>
      </c>
      <c r="F56" s="397">
        <f>SUM(JURÍDICO!BI23,JURÍDICO!BI33,JURÍDICO!BI43,JURÍDICO!BI53)</f>
        <v>1.8333333333333333</v>
      </c>
      <c r="I56" s="385" t="s">
        <v>83</v>
      </c>
      <c r="J56" s="413">
        <f>SUM('PERSONAS MAYORES'!BF23,'PERSONAS MAYORES'!BF33,'PERSONAS MAYORES'!BF43)</f>
        <v>1624</v>
      </c>
      <c r="K56" s="413">
        <f>SUM('PERSONAS MAYORES'!BG23,'PERSONAS MAYORES'!BG33,'PERSONAS MAYORES'!BG43)</f>
        <v>243</v>
      </c>
      <c r="L56" s="413">
        <f>SUM('PERSONAS MAYORES'!BH23,'PERSONAS MAYORES'!BH33,'PERSONAS MAYORES'!BH43)</f>
        <v>0</v>
      </c>
      <c r="M56" s="397">
        <f>SUM('PERSONAS MAYORES'!BI23,'PERSONAS MAYORES'!BI33,'PERSONAS MAYORES'!BI43)</f>
        <v>1867</v>
      </c>
    </row>
    <row r="59" spans="2:13" x14ac:dyDescent="0.25">
      <c r="B59" s="598" t="s">
        <v>180</v>
      </c>
      <c r="C59" s="598"/>
      <c r="D59" s="598"/>
      <c r="E59" s="598"/>
      <c r="F59" s="598"/>
    </row>
    <row r="60" spans="2:13" x14ac:dyDescent="0.25">
      <c r="B60" s="394"/>
      <c r="C60" s="386" t="s">
        <v>67</v>
      </c>
      <c r="D60" s="386" t="s">
        <v>68</v>
      </c>
      <c r="E60" s="386" t="s">
        <v>176</v>
      </c>
      <c r="F60" s="386" t="s">
        <v>177</v>
      </c>
    </row>
    <row r="61" spans="2:13" x14ac:dyDescent="0.25">
      <c r="B61" s="385" t="s">
        <v>74</v>
      </c>
      <c r="C61" s="405">
        <f>SUM(C5,C19,C33,C47,J5,J19,J33,J47)</f>
        <v>2048.75</v>
      </c>
      <c r="D61" s="405">
        <f t="shared" ref="D61:E61" si="0">SUM(D5,D19,D33,D47,K5,K19,K33,K47)</f>
        <v>2170.6666666666665</v>
      </c>
      <c r="E61" s="405">
        <f t="shared" si="0"/>
        <v>0</v>
      </c>
      <c r="F61" s="400">
        <f>SUM(C61:E61)</f>
        <v>4219.4166666666661</v>
      </c>
    </row>
    <row r="62" spans="2:13" x14ac:dyDescent="0.25">
      <c r="B62" s="385" t="s">
        <v>75</v>
      </c>
      <c r="C62" s="405">
        <f t="shared" ref="C62:C70" si="1">SUM(C6,C20,C34,C48,J6,J20,J34,J48)</f>
        <v>908.66666666666663</v>
      </c>
      <c r="D62" s="405">
        <f t="shared" ref="D62:D70" si="2">SUM(D6,D20,D34,D48,K6,K20,K34,K48)</f>
        <v>928.09090909090901</v>
      </c>
      <c r="E62" s="405">
        <f t="shared" ref="E62:E70" si="3">SUM(E6,E20,E34,E48,L6,L20,L34,L48)</f>
        <v>0</v>
      </c>
      <c r="F62" s="400">
        <f t="shared" ref="F62:F65" si="4">SUM(C62:E62)</f>
        <v>1836.7575757575755</v>
      </c>
    </row>
    <row r="63" spans="2:13" x14ac:dyDescent="0.25">
      <c r="B63" s="385" t="s">
        <v>76</v>
      </c>
      <c r="C63" s="405">
        <f t="shared" si="1"/>
        <v>4986.4999999999991</v>
      </c>
      <c r="D63" s="405">
        <f t="shared" si="2"/>
        <v>2837.916666666667</v>
      </c>
      <c r="E63" s="405">
        <f t="shared" si="3"/>
        <v>1.9166666666666667</v>
      </c>
      <c r="F63" s="400">
        <f t="shared" si="4"/>
        <v>7826.333333333333</v>
      </c>
    </row>
    <row r="64" spans="2:13" x14ac:dyDescent="0.25">
      <c r="B64" s="385" t="s">
        <v>77</v>
      </c>
      <c r="C64" s="405">
        <f t="shared" si="1"/>
        <v>8632.75</v>
      </c>
      <c r="D64" s="405">
        <f t="shared" si="2"/>
        <v>4207.6388888888887</v>
      </c>
      <c r="E64" s="405">
        <f t="shared" si="3"/>
        <v>7.166666666666667</v>
      </c>
      <c r="F64" s="400">
        <f t="shared" si="4"/>
        <v>12847.555555555555</v>
      </c>
    </row>
    <row r="65" spans="1:22" ht="15.75" thickBot="1" x14ac:dyDescent="0.3">
      <c r="B65" s="392" t="s">
        <v>179</v>
      </c>
      <c r="C65" s="406">
        <f t="shared" si="1"/>
        <v>14535.694444444445</v>
      </c>
      <c r="D65" s="406">
        <f t="shared" si="2"/>
        <v>3357.25</v>
      </c>
      <c r="E65" s="406">
        <f t="shared" si="3"/>
        <v>1</v>
      </c>
      <c r="F65" s="400">
        <f t="shared" si="4"/>
        <v>17893.944444444445</v>
      </c>
    </row>
    <row r="66" spans="1:22" ht="27.75" thickBot="1" x14ac:dyDescent="0.3">
      <c r="B66" s="393" t="s">
        <v>178</v>
      </c>
      <c r="C66" s="404">
        <f>SUM(C61:C65)</f>
        <v>31112.361111111109</v>
      </c>
      <c r="D66" s="404">
        <f t="shared" ref="D66:E66" si="5">SUM(D61:D65)</f>
        <v>13501.563131313131</v>
      </c>
      <c r="E66" s="404">
        <f t="shared" si="5"/>
        <v>10.083333333333334</v>
      </c>
      <c r="F66" s="402">
        <f>SUM(F61:F65)</f>
        <v>44624.007575757576</v>
      </c>
    </row>
    <row r="67" spans="1:22" x14ac:dyDescent="0.25">
      <c r="B67" s="391" t="s">
        <v>80</v>
      </c>
      <c r="C67" s="422">
        <f t="shared" si="1"/>
        <v>26359.555555555555</v>
      </c>
      <c r="D67" s="422">
        <f t="shared" si="2"/>
        <v>11104.833333333334</v>
      </c>
      <c r="E67" s="422">
        <f t="shared" si="3"/>
        <v>3</v>
      </c>
      <c r="F67" s="403">
        <f>SUM(C67:E67)</f>
        <v>37467.388888888891</v>
      </c>
    </row>
    <row r="68" spans="1:22" x14ac:dyDescent="0.25">
      <c r="B68" s="385" t="s">
        <v>81</v>
      </c>
      <c r="C68" s="405">
        <f t="shared" si="1"/>
        <v>3300.8888888888887</v>
      </c>
      <c r="D68" s="405">
        <f t="shared" si="2"/>
        <v>1300.8055555555557</v>
      </c>
      <c r="E68" s="405">
        <f t="shared" si="3"/>
        <v>0</v>
      </c>
      <c r="F68" s="403">
        <f t="shared" ref="F68:F70" si="6">SUM(C68:E68)</f>
        <v>4601.6944444444443</v>
      </c>
    </row>
    <row r="69" spans="1:22" x14ac:dyDescent="0.25">
      <c r="B69" s="385" t="s">
        <v>82</v>
      </c>
      <c r="C69" s="405">
        <f t="shared" si="1"/>
        <v>4080.6944444444443</v>
      </c>
      <c r="D69" s="405">
        <f t="shared" si="2"/>
        <v>1925.875</v>
      </c>
      <c r="E69" s="405">
        <f t="shared" si="3"/>
        <v>4</v>
      </c>
      <c r="F69" s="403">
        <f t="shared" si="6"/>
        <v>6010.5694444444443</v>
      </c>
    </row>
    <row r="70" spans="1:22" ht="15" customHeight="1" x14ac:dyDescent="0.25">
      <c r="B70" s="385" t="s">
        <v>83</v>
      </c>
      <c r="C70" s="405">
        <f t="shared" si="1"/>
        <v>3775.8611111111113</v>
      </c>
      <c r="D70" s="405">
        <f t="shared" si="2"/>
        <v>1764.2500000000002</v>
      </c>
      <c r="E70" s="405">
        <f t="shared" si="3"/>
        <v>0</v>
      </c>
      <c r="F70" s="403">
        <f t="shared" si="6"/>
        <v>5540.1111111111113</v>
      </c>
    </row>
    <row r="72" spans="1:22" x14ac:dyDescent="0.25">
      <c r="A72" s="598" t="s">
        <v>183</v>
      </c>
      <c r="B72" s="598"/>
      <c r="C72" s="598"/>
      <c r="D72" s="598"/>
      <c r="E72" s="598"/>
      <c r="F72" s="598"/>
      <c r="G72" s="598"/>
      <c r="H72" s="598"/>
      <c r="I72" s="598"/>
      <c r="J72" s="598"/>
      <c r="K72" s="598"/>
      <c r="L72" s="598"/>
      <c r="M72" s="598"/>
      <c r="N72" s="598"/>
      <c r="O72" s="598"/>
      <c r="P72" s="598"/>
      <c r="Q72" s="598"/>
      <c r="R72" s="598"/>
      <c r="S72" s="598"/>
      <c r="T72" s="598"/>
      <c r="U72" s="598"/>
      <c r="V72" s="598"/>
    </row>
    <row r="75" spans="1:22" x14ac:dyDescent="0.25">
      <c r="B75" s="383">
        <f>SUM(F11:F12)</f>
        <v>48.333333333333336</v>
      </c>
    </row>
    <row r="76" spans="1:22" x14ac:dyDescent="0.25">
      <c r="B76" s="383">
        <f>SUM(F25:F26)</f>
        <v>538.58333333333337</v>
      </c>
    </row>
    <row r="77" spans="1:22" x14ac:dyDescent="0.25">
      <c r="B77" s="383">
        <f>SUM(F39:F40)</f>
        <v>1257.0833333333335</v>
      </c>
    </row>
    <row r="78" spans="1:22" x14ac:dyDescent="0.25">
      <c r="B78" s="383">
        <f>SUM(F53:F54)</f>
        <v>5845.833333333333</v>
      </c>
    </row>
    <row r="79" spans="1:22" x14ac:dyDescent="0.25">
      <c r="B79" s="383">
        <f>SUM(M11:M12)</f>
        <v>16996</v>
      </c>
    </row>
    <row r="80" spans="1:22" x14ac:dyDescent="0.25">
      <c r="B80" s="383">
        <f>SUM(M25:M26)</f>
        <v>450.83333333333337</v>
      </c>
    </row>
    <row r="81" spans="1:22" x14ac:dyDescent="0.25">
      <c r="B81" s="383">
        <f>SUM(M39:M40)</f>
        <v>1827</v>
      </c>
    </row>
    <row r="82" spans="1:22" x14ac:dyDescent="0.25">
      <c r="B82" s="383">
        <f>SUM(M53:M54)</f>
        <v>15105.416666666666</v>
      </c>
    </row>
    <row r="83" spans="1:22" x14ac:dyDescent="0.25">
      <c r="B83" s="383">
        <f>SUM(F67:F68)</f>
        <v>42069.083333333336</v>
      </c>
    </row>
    <row r="90" spans="1:22" x14ac:dyDescent="0.25">
      <c r="A90" s="598" t="s">
        <v>181</v>
      </c>
      <c r="B90" s="598"/>
      <c r="C90" s="598"/>
      <c r="D90" s="598"/>
      <c r="E90" s="598"/>
      <c r="F90" s="598"/>
      <c r="G90" s="598"/>
      <c r="H90" s="598"/>
      <c r="I90" s="598"/>
      <c r="J90" s="598"/>
      <c r="K90" s="598"/>
      <c r="L90" s="598"/>
      <c r="M90" s="598"/>
      <c r="N90" s="598"/>
      <c r="O90" s="598"/>
      <c r="P90" s="598"/>
      <c r="Q90" s="598"/>
      <c r="R90" s="598"/>
      <c r="S90" s="598"/>
      <c r="T90" s="598"/>
      <c r="U90" s="598"/>
      <c r="V90" s="598"/>
    </row>
    <row r="142" spans="1:22" x14ac:dyDescent="0.25">
      <c r="A142" s="598" t="s">
        <v>182</v>
      </c>
      <c r="B142" s="598"/>
      <c r="C142" s="598"/>
      <c r="D142" s="598"/>
      <c r="E142" s="598"/>
      <c r="F142" s="598"/>
      <c r="G142" s="598"/>
      <c r="H142" s="598"/>
      <c r="I142" s="598"/>
      <c r="J142" s="598"/>
      <c r="K142" s="598"/>
      <c r="L142" s="598"/>
      <c r="M142" s="598"/>
      <c r="N142" s="598"/>
      <c r="O142" s="598"/>
      <c r="P142" s="598"/>
      <c r="Q142" s="598"/>
      <c r="R142" s="598"/>
      <c r="S142" s="598"/>
      <c r="T142" s="598"/>
      <c r="U142" s="598"/>
      <c r="V142" s="598"/>
    </row>
    <row r="147" spans="3:12" x14ac:dyDescent="0.25">
      <c r="L147" s="383">
        <f>(F66-F70)</f>
        <v>39083.896464646466</v>
      </c>
    </row>
    <row r="148" spans="3:12" x14ac:dyDescent="0.25">
      <c r="C148" s="383">
        <f>(F66-F69)</f>
        <v>38613.438131313131</v>
      </c>
      <c r="L148" s="383">
        <f>SUM(F14,F28,F42,F56,M14,M28,M42,M56)</f>
        <v>5540.1111111111113</v>
      </c>
    </row>
    <row r="149" spans="3:12" x14ac:dyDescent="0.25">
      <c r="C149" s="383">
        <f>SUM(F13,F27,F41,F55,M13,M27,M41,M55)</f>
        <v>6010.5694444444443</v>
      </c>
    </row>
  </sheetData>
  <mergeCells count="12">
    <mergeCell ref="A142:V142"/>
    <mergeCell ref="A72:V72"/>
    <mergeCell ref="B17:F17"/>
    <mergeCell ref="B3:F3"/>
    <mergeCell ref="I3:M3"/>
    <mergeCell ref="I17:M17"/>
    <mergeCell ref="A90:V90"/>
    <mergeCell ref="B45:F45"/>
    <mergeCell ref="I45:M45"/>
    <mergeCell ref="I31:M31"/>
    <mergeCell ref="B31:F31"/>
    <mergeCell ref="B59:F59"/>
  </mergeCells>
  <conditionalFormatting sqref="F10">
    <cfRule type="cellIs" dxfId="8" priority="9" operator="notEqual">
      <formula>$B$75</formula>
    </cfRule>
  </conditionalFormatting>
  <conditionalFormatting sqref="F24">
    <cfRule type="cellIs" dxfId="7" priority="8" operator="notEqual">
      <formula>$B$76</formula>
    </cfRule>
  </conditionalFormatting>
  <conditionalFormatting sqref="F38">
    <cfRule type="cellIs" dxfId="6" priority="7" operator="notEqual">
      <formula>$B$77</formula>
    </cfRule>
  </conditionalFormatting>
  <conditionalFormatting sqref="F52">
    <cfRule type="cellIs" dxfId="5" priority="6" operator="notEqual">
      <formula>$B$78</formula>
    </cfRule>
  </conditionalFormatting>
  <conditionalFormatting sqref="M10">
    <cfRule type="cellIs" dxfId="4" priority="5" operator="notEqual">
      <formula>$B$79</formula>
    </cfRule>
  </conditionalFormatting>
  <conditionalFormatting sqref="M24">
    <cfRule type="cellIs" dxfId="3" priority="4" operator="notEqual">
      <formula>$B$80</formula>
    </cfRule>
  </conditionalFormatting>
  <conditionalFormatting sqref="M38">
    <cfRule type="cellIs" dxfId="2" priority="3" operator="notEqual">
      <formula>$B$81</formula>
    </cfRule>
  </conditionalFormatting>
  <conditionalFormatting sqref="M52">
    <cfRule type="cellIs" dxfId="1" priority="2" operator="notEqual">
      <formula>$B$82</formula>
    </cfRule>
  </conditionalFormatting>
  <conditionalFormatting sqref="F66">
    <cfRule type="cellIs" dxfId="0" priority="1" operator="notEqual">
      <formula>$B$83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ED4A9"/>
  </sheetPr>
  <dimension ref="A1:M41"/>
  <sheetViews>
    <sheetView workbookViewId="0">
      <selection activeCell="I46" sqref="I46"/>
    </sheetView>
  </sheetViews>
  <sheetFormatPr baseColWidth="10" defaultRowHeight="15" x14ac:dyDescent="0.25"/>
  <sheetData>
    <row r="1" spans="1:13" x14ac:dyDescent="0.25">
      <c r="A1" s="483" t="s">
        <v>88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</row>
    <row r="2" spans="1:13" x14ac:dyDescent="0.25">
      <c r="A2" s="483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</row>
    <row r="25" spans="10:10" x14ac:dyDescent="0.25">
      <c r="J25" s="356">
        <f>(BORDAMOS!BI19-BORDAMOS!BI22)</f>
        <v>45.25</v>
      </c>
    </row>
    <row r="26" spans="10:10" x14ac:dyDescent="0.25">
      <c r="J26" s="1">
        <f>SUM(BORDAMOS!BF22:BH22)</f>
        <v>3.0833333333333335</v>
      </c>
    </row>
    <row r="40" spans="3:3" x14ac:dyDescent="0.25">
      <c r="C40" s="356">
        <f>(BORDAMOS!BI19-BORDAMOS!BI23)</f>
        <v>28.166666666666668</v>
      </c>
    </row>
    <row r="41" spans="3:3" x14ac:dyDescent="0.25">
      <c r="C41" s="1">
        <f>SUM(BORDAMOS!BF23:BH23)</f>
        <v>20.166666666666668</v>
      </c>
    </row>
  </sheetData>
  <mergeCells count="1">
    <mergeCell ref="A1:M2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I108"/>
  <sheetViews>
    <sheetView topLeftCell="F10" zoomScale="60" zoomScaleNormal="60" workbookViewId="0">
      <pane xSplit="4" ySplit="4" topLeftCell="AQ14" activePane="bottomRight" state="frozen"/>
      <selection activeCell="F10" sqref="F10"/>
      <selection pane="topRight" activeCell="J10" sqref="J10"/>
      <selection pane="bottomLeft" activeCell="F14" sqref="F14"/>
      <selection pane="bottomRight" activeCell="BC36" sqref="BC36"/>
    </sheetView>
  </sheetViews>
  <sheetFormatPr baseColWidth="10" defaultRowHeight="15" x14ac:dyDescent="0.25"/>
  <cols>
    <col min="1" max="1" width="41.140625" style="1" customWidth="1"/>
    <col min="2" max="2" width="17.140625" style="1" customWidth="1"/>
    <col min="3" max="3" width="36.28515625" style="1" customWidth="1"/>
    <col min="4" max="4" width="76.5703125" style="1" customWidth="1"/>
    <col min="5" max="5" width="23.140625" style="1" customWidth="1"/>
    <col min="6" max="6" width="21.5703125" style="1" bestFit="1" customWidth="1"/>
    <col min="7" max="8" width="21.5703125" style="1" customWidth="1"/>
    <col min="9" max="9" width="24" style="1" customWidth="1"/>
    <col min="10" max="56" width="13.28515625" style="1" customWidth="1"/>
    <col min="57" max="57" width="13.7109375" style="1" customWidth="1"/>
    <col min="58" max="61" width="13.28515625" style="1" customWidth="1"/>
    <col min="62" max="65" width="20.85546875" style="1" customWidth="1"/>
    <col min="66" max="293" width="11.42578125" style="1"/>
    <col min="294" max="294" width="41.140625" style="1" customWidth="1"/>
    <col min="295" max="295" width="17.140625" style="1" customWidth="1"/>
    <col min="296" max="296" width="36.28515625" style="1" customWidth="1"/>
    <col min="297" max="297" width="76.5703125" style="1" customWidth="1"/>
    <col min="298" max="298" width="23.140625" style="1" customWidth="1"/>
    <col min="299" max="299" width="20.42578125" style="1" customWidth="1"/>
    <col min="300" max="300" width="21.5703125" style="1" bestFit="1" customWidth="1"/>
    <col min="301" max="303" width="18" style="1" customWidth="1"/>
    <col min="304" max="304" width="16.5703125" style="1" customWidth="1"/>
    <col min="305" max="305" width="16.140625" style="1" customWidth="1"/>
    <col min="306" max="306" width="17.42578125" style="1" bestFit="1" customWidth="1"/>
    <col min="307" max="307" width="15.42578125" style="1" bestFit="1" customWidth="1"/>
    <col min="308" max="308" width="14.5703125" style="1" bestFit="1" customWidth="1"/>
    <col min="309" max="309" width="15.42578125" style="1" bestFit="1" customWidth="1"/>
    <col min="310" max="310" width="15.85546875" style="1" customWidth="1"/>
    <col min="311" max="311" width="13.7109375" style="1" customWidth="1"/>
    <col min="312" max="312" width="13.42578125" style="1" customWidth="1"/>
    <col min="313" max="313" width="22.7109375" style="1" customWidth="1"/>
    <col min="314" max="321" width="20.85546875" style="1" customWidth="1"/>
    <col min="322" max="549" width="11.42578125" style="1"/>
    <col min="550" max="550" width="41.140625" style="1" customWidth="1"/>
    <col min="551" max="551" width="17.140625" style="1" customWidth="1"/>
    <col min="552" max="552" width="36.28515625" style="1" customWidth="1"/>
    <col min="553" max="553" width="76.5703125" style="1" customWidth="1"/>
    <col min="554" max="554" width="23.140625" style="1" customWidth="1"/>
    <col min="555" max="555" width="20.42578125" style="1" customWidth="1"/>
    <col min="556" max="556" width="21.5703125" style="1" bestFit="1" customWidth="1"/>
    <col min="557" max="559" width="18" style="1" customWidth="1"/>
    <col min="560" max="560" width="16.5703125" style="1" customWidth="1"/>
    <col min="561" max="561" width="16.140625" style="1" customWidth="1"/>
    <col min="562" max="562" width="17.42578125" style="1" bestFit="1" customWidth="1"/>
    <col min="563" max="563" width="15.42578125" style="1" bestFit="1" customWidth="1"/>
    <col min="564" max="564" width="14.5703125" style="1" bestFit="1" customWidth="1"/>
    <col min="565" max="565" width="15.42578125" style="1" bestFit="1" customWidth="1"/>
    <col min="566" max="566" width="15.85546875" style="1" customWidth="1"/>
    <col min="567" max="567" width="13.7109375" style="1" customWidth="1"/>
    <col min="568" max="568" width="13.42578125" style="1" customWidth="1"/>
    <col min="569" max="569" width="22.7109375" style="1" customWidth="1"/>
    <col min="570" max="577" width="20.85546875" style="1" customWidth="1"/>
    <col min="578" max="805" width="11.42578125" style="1"/>
    <col min="806" max="806" width="41.140625" style="1" customWidth="1"/>
    <col min="807" max="807" width="17.140625" style="1" customWidth="1"/>
    <col min="808" max="808" width="36.28515625" style="1" customWidth="1"/>
    <col min="809" max="809" width="76.5703125" style="1" customWidth="1"/>
    <col min="810" max="810" width="23.140625" style="1" customWidth="1"/>
    <col min="811" max="811" width="20.42578125" style="1" customWidth="1"/>
    <col min="812" max="812" width="21.5703125" style="1" bestFit="1" customWidth="1"/>
    <col min="813" max="815" width="18" style="1" customWidth="1"/>
    <col min="816" max="816" width="16.5703125" style="1" customWidth="1"/>
    <col min="817" max="817" width="16.140625" style="1" customWidth="1"/>
    <col min="818" max="818" width="17.42578125" style="1" bestFit="1" customWidth="1"/>
    <col min="819" max="819" width="15.42578125" style="1" bestFit="1" customWidth="1"/>
    <col min="820" max="820" width="14.5703125" style="1" bestFit="1" customWidth="1"/>
    <col min="821" max="821" width="15.42578125" style="1" bestFit="1" customWidth="1"/>
    <col min="822" max="822" width="15.85546875" style="1" customWidth="1"/>
    <col min="823" max="823" width="13.7109375" style="1" customWidth="1"/>
    <col min="824" max="824" width="13.42578125" style="1" customWidth="1"/>
    <col min="825" max="825" width="22.7109375" style="1" customWidth="1"/>
    <col min="826" max="833" width="20.85546875" style="1" customWidth="1"/>
    <col min="834" max="1061" width="11.42578125" style="1"/>
    <col min="1062" max="1062" width="41.140625" style="1" customWidth="1"/>
    <col min="1063" max="1063" width="17.140625" style="1" customWidth="1"/>
    <col min="1064" max="1064" width="36.28515625" style="1" customWidth="1"/>
    <col min="1065" max="1065" width="76.5703125" style="1" customWidth="1"/>
    <col min="1066" max="1066" width="23.140625" style="1" customWidth="1"/>
    <col min="1067" max="1067" width="20.42578125" style="1" customWidth="1"/>
    <col min="1068" max="1068" width="21.5703125" style="1" bestFit="1" customWidth="1"/>
    <col min="1069" max="1071" width="18" style="1" customWidth="1"/>
    <col min="1072" max="1072" width="16.5703125" style="1" customWidth="1"/>
    <col min="1073" max="1073" width="16.140625" style="1" customWidth="1"/>
    <col min="1074" max="1074" width="17.42578125" style="1" bestFit="1" customWidth="1"/>
    <col min="1075" max="1075" width="15.42578125" style="1" bestFit="1" customWidth="1"/>
    <col min="1076" max="1076" width="14.5703125" style="1" bestFit="1" customWidth="1"/>
    <col min="1077" max="1077" width="15.42578125" style="1" bestFit="1" customWidth="1"/>
    <col min="1078" max="1078" width="15.85546875" style="1" customWidth="1"/>
    <col min="1079" max="1079" width="13.7109375" style="1" customWidth="1"/>
    <col min="1080" max="1080" width="13.42578125" style="1" customWidth="1"/>
    <col min="1081" max="1081" width="22.7109375" style="1" customWidth="1"/>
    <col min="1082" max="1089" width="20.85546875" style="1" customWidth="1"/>
    <col min="1090" max="1317" width="11.42578125" style="1"/>
    <col min="1318" max="1318" width="41.140625" style="1" customWidth="1"/>
    <col min="1319" max="1319" width="17.140625" style="1" customWidth="1"/>
    <col min="1320" max="1320" width="36.28515625" style="1" customWidth="1"/>
    <col min="1321" max="1321" width="76.5703125" style="1" customWidth="1"/>
    <col min="1322" max="1322" width="23.140625" style="1" customWidth="1"/>
    <col min="1323" max="1323" width="20.42578125" style="1" customWidth="1"/>
    <col min="1324" max="1324" width="21.5703125" style="1" bestFit="1" customWidth="1"/>
    <col min="1325" max="1327" width="18" style="1" customWidth="1"/>
    <col min="1328" max="1328" width="16.5703125" style="1" customWidth="1"/>
    <col min="1329" max="1329" width="16.140625" style="1" customWidth="1"/>
    <col min="1330" max="1330" width="17.42578125" style="1" bestFit="1" customWidth="1"/>
    <col min="1331" max="1331" width="15.42578125" style="1" bestFit="1" customWidth="1"/>
    <col min="1332" max="1332" width="14.5703125" style="1" bestFit="1" customWidth="1"/>
    <col min="1333" max="1333" width="15.42578125" style="1" bestFit="1" customWidth="1"/>
    <col min="1334" max="1334" width="15.85546875" style="1" customWidth="1"/>
    <col min="1335" max="1335" width="13.7109375" style="1" customWidth="1"/>
    <col min="1336" max="1336" width="13.42578125" style="1" customWidth="1"/>
    <col min="1337" max="1337" width="22.7109375" style="1" customWidth="1"/>
    <col min="1338" max="1345" width="20.85546875" style="1" customWidth="1"/>
    <col min="1346" max="1573" width="11.42578125" style="1"/>
    <col min="1574" max="1574" width="41.140625" style="1" customWidth="1"/>
    <col min="1575" max="1575" width="17.140625" style="1" customWidth="1"/>
    <col min="1576" max="1576" width="36.28515625" style="1" customWidth="1"/>
    <col min="1577" max="1577" width="76.5703125" style="1" customWidth="1"/>
    <col min="1578" max="1578" width="23.140625" style="1" customWidth="1"/>
    <col min="1579" max="1579" width="20.42578125" style="1" customWidth="1"/>
    <col min="1580" max="1580" width="21.5703125" style="1" bestFit="1" customWidth="1"/>
    <col min="1581" max="1583" width="18" style="1" customWidth="1"/>
    <col min="1584" max="1584" width="16.5703125" style="1" customWidth="1"/>
    <col min="1585" max="1585" width="16.140625" style="1" customWidth="1"/>
    <col min="1586" max="1586" width="17.42578125" style="1" bestFit="1" customWidth="1"/>
    <col min="1587" max="1587" width="15.42578125" style="1" bestFit="1" customWidth="1"/>
    <col min="1588" max="1588" width="14.5703125" style="1" bestFit="1" customWidth="1"/>
    <col min="1589" max="1589" width="15.42578125" style="1" bestFit="1" customWidth="1"/>
    <col min="1590" max="1590" width="15.85546875" style="1" customWidth="1"/>
    <col min="1591" max="1591" width="13.7109375" style="1" customWidth="1"/>
    <col min="1592" max="1592" width="13.42578125" style="1" customWidth="1"/>
    <col min="1593" max="1593" width="22.7109375" style="1" customWidth="1"/>
    <col min="1594" max="1601" width="20.85546875" style="1" customWidth="1"/>
    <col min="1602" max="1829" width="11.42578125" style="1"/>
    <col min="1830" max="1830" width="41.140625" style="1" customWidth="1"/>
    <col min="1831" max="1831" width="17.140625" style="1" customWidth="1"/>
    <col min="1832" max="1832" width="36.28515625" style="1" customWidth="1"/>
    <col min="1833" max="1833" width="76.5703125" style="1" customWidth="1"/>
    <col min="1834" max="1834" width="23.140625" style="1" customWidth="1"/>
    <col min="1835" max="1835" width="20.42578125" style="1" customWidth="1"/>
    <col min="1836" max="1836" width="21.5703125" style="1" bestFit="1" customWidth="1"/>
    <col min="1837" max="1839" width="18" style="1" customWidth="1"/>
    <col min="1840" max="1840" width="16.5703125" style="1" customWidth="1"/>
    <col min="1841" max="1841" width="16.140625" style="1" customWidth="1"/>
    <col min="1842" max="1842" width="17.42578125" style="1" bestFit="1" customWidth="1"/>
    <col min="1843" max="1843" width="15.42578125" style="1" bestFit="1" customWidth="1"/>
    <col min="1844" max="1844" width="14.5703125" style="1" bestFit="1" customWidth="1"/>
    <col min="1845" max="1845" width="15.42578125" style="1" bestFit="1" customWidth="1"/>
    <col min="1846" max="1846" width="15.85546875" style="1" customWidth="1"/>
    <col min="1847" max="1847" width="13.7109375" style="1" customWidth="1"/>
    <col min="1848" max="1848" width="13.42578125" style="1" customWidth="1"/>
    <col min="1849" max="1849" width="22.7109375" style="1" customWidth="1"/>
    <col min="1850" max="1857" width="20.85546875" style="1" customWidth="1"/>
    <col min="1858" max="2085" width="11.42578125" style="1"/>
    <col min="2086" max="2086" width="41.140625" style="1" customWidth="1"/>
    <col min="2087" max="2087" width="17.140625" style="1" customWidth="1"/>
    <col min="2088" max="2088" width="36.28515625" style="1" customWidth="1"/>
    <col min="2089" max="2089" width="76.5703125" style="1" customWidth="1"/>
    <col min="2090" max="2090" width="23.140625" style="1" customWidth="1"/>
    <col min="2091" max="2091" width="20.42578125" style="1" customWidth="1"/>
    <col min="2092" max="2092" width="21.5703125" style="1" bestFit="1" customWidth="1"/>
    <col min="2093" max="2095" width="18" style="1" customWidth="1"/>
    <col min="2096" max="2096" width="16.5703125" style="1" customWidth="1"/>
    <col min="2097" max="2097" width="16.140625" style="1" customWidth="1"/>
    <col min="2098" max="2098" width="17.42578125" style="1" bestFit="1" customWidth="1"/>
    <col min="2099" max="2099" width="15.42578125" style="1" bestFit="1" customWidth="1"/>
    <col min="2100" max="2100" width="14.5703125" style="1" bestFit="1" customWidth="1"/>
    <col min="2101" max="2101" width="15.42578125" style="1" bestFit="1" customWidth="1"/>
    <col min="2102" max="2102" width="15.85546875" style="1" customWidth="1"/>
    <col min="2103" max="2103" width="13.7109375" style="1" customWidth="1"/>
    <col min="2104" max="2104" width="13.42578125" style="1" customWidth="1"/>
    <col min="2105" max="2105" width="22.7109375" style="1" customWidth="1"/>
    <col min="2106" max="2113" width="20.85546875" style="1" customWidth="1"/>
    <col min="2114" max="2341" width="11.42578125" style="1"/>
    <col min="2342" max="2342" width="41.140625" style="1" customWidth="1"/>
    <col min="2343" max="2343" width="17.140625" style="1" customWidth="1"/>
    <col min="2344" max="2344" width="36.28515625" style="1" customWidth="1"/>
    <col min="2345" max="2345" width="76.5703125" style="1" customWidth="1"/>
    <col min="2346" max="2346" width="23.140625" style="1" customWidth="1"/>
    <col min="2347" max="2347" width="20.42578125" style="1" customWidth="1"/>
    <col min="2348" max="2348" width="21.5703125" style="1" bestFit="1" customWidth="1"/>
    <col min="2349" max="2351" width="18" style="1" customWidth="1"/>
    <col min="2352" max="2352" width="16.5703125" style="1" customWidth="1"/>
    <col min="2353" max="2353" width="16.140625" style="1" customWidth="1"/>
    <col min="2354" max="2354" width="17.42578125" style="1" bestFit="1" customWidth="1"/>
    <col min="2355" max="2355" width="15.42578125" style="1" bestFit="1" customWidth="1"/>
    <col min="2356" max="2356" width="14.5703125" style="1" bestFit="1" customWidth="1"/>
    <col min="2357" max="2357" width="15.42578125" style="1" bestFit="1" customWidth="1"/>
    <col min="2358" max="2358" width="15.85546875" style="1" customWidth="1"/>
    <col min="2359" max="2359" width="13.7109375" style="1" customWidth="1"/>
    <col min="2360" max="2360" width="13.42578125" style="1" customWidth="1"/>
    <col min="2361" max="2361" width="22.7109375" style="1" customWidth="1"/>
    <col min="2362" max="2369" width="20.85546875" style="1" customWidth="1"/>
    <col min="2370" max="2597" width="11.42578125" style="1"/>
    <col min="2598" max="2598" width="41.140625" style="1" customWidth="1"/>
    <col min="2599" max="2599" width="17.140625" style="1" customWidth="1"/>
    <col min="2600" max="2600" width="36.28515625" style="1" customWidth="1"/>
    <col min="2601" max="2601" width="76.5703125" style="1" customWidth="1"/>
    <col min="2602" max="2602" width="23.140625" style="1" customWidth="1"/>
    <col min="2603" max="2603" width="20.42578125" style="1" customWidth="1"/>
    <col min="2604" max="2604" width="21.5703125" style="1" bestFit="1" customWidth="1"/>
    <col min="2605" max="2607" width="18" style="1" customWidth="1"/>
    <col min="2608" max="2608" width="16.5703125" style="1" customWidth="1"/>
    <col min="2609" max="2609" width="16.140625" style="1" customWidth="1"/>
    <col min="2610" max="2610" width="17.42578125" style="1" bestFit="1" customWidth="1"/>
    <col min="2611" max="2611" width="15.42578125" style="1" bestFit="1" customWidth="1"/>
    <col min="2612" max="2612" width="14.5703125" style="1" bestFit="1" customWidth="1"/>
    <col min="2613" max="2613" width="15.42578125" style="1" bestFit="1" customWidth="1"/>
    <col min="2614" max="2614" width="15.85546875" style="1" customWidth="1"/>
    <col min="2615" max="2615" width="13.7109375" style="1" customWidth="1"/>
    <col min="2616" max="2616" width="13.42578125" style="1" customWidth="1"/>
    <col min="2617" max="2617" width="22.7109375" style="1" customWidth="1"/>
    <col min="2618" max="2625" width="20.85546875" style="1" customWidth="1"/>
    <col min="2626" max="2853" width="11.42578125" style="1"/>
    <col min="2854" max="2854" width="41.140625" style="1" customWidth="1"/>
    <col min="2855" max="2855" width="17.140625" style="1" customWidth="1"/>
    <col min="2856" max="2856" width="36.28515625" style="1" customWidth="1"/>
    <col min="2857" max="2857" width="76.5703125" style="1" customWidth="1"/>
    <col min="2858" max="2858" width="23.140625" style="1" customWidth="1"/>
    <col min="2859" max="2859" width="20.42578125" style="1" customWidth="1"/>
    <col min="2860" max="2860" width="21.5703125" style="1" bestFit="1" customWidth="1"/>
    <col min="2861" max="2863" width="18" style="1" customWidth="1"/>
    <col min="2864" max="2864" width="16.5703125" style="1" customWidth="1"/>
    <col min="2865" max="2865" width="16.140625" style="1" customWidth="1"/>
    <col min="2866" max="2866" width="17.42578125" style="1" bestFit="1" customWidth="1"/>
    <col min="2867" max="2867" width="15.42578125" style="1" bestFit="1" customWidth="1"/>
    <col min="2868" max="2868" width="14.5703125" style="1" bestFit="1" customWidth="1"/>
    <col min="2869" max="2869" width="15.42578125" style="1" bestFit="1" customWidth="1"/>
    <col min="2870" max="2870" width="15.85546875" style="1" customWidth="1"/>
    <col min="2871" max="2871" width="13.7109375" style="1" customWidth="1"/>
    <col min="2872" max="2872" width="13.42578125" style="1" customWidth="1"/>
    <col min="2873" max="2873" width="22.7109375" style="1" customWidth="1"/>
    <col min="2874" max="2881" width="20.85546875" style="1" customWidth="1"/>
    <col min="2882" max="3109" width="11.42578125" style="1"/>
    <col min="3110" max="3110" width="41.140625" style="1" customWidth="1"/>
    <col min="3111" max="3111" width="17.140625" style="1" customWidth="1"/>
    <col min="3112" max="3112" width="36.28515625" style="1" customWidth="1"/>
    <col min="3113" max="3113" width="76.5703125" style="1" customWidth="1"/>
    <col min="3114" max="3114" width="23.140625" style="1" customWidth="1"/>
    <col min="3115" max="3115" width="20.42578125" style="1" customWidth="1"/>
    <col min="3116" max="3116" width="21.5703125" style="1" bestFit="1" customWidth="1"/>
    <col min="3117" max="3119" width="18" style="1" customWidth="1"/>
    <col min="3120" max="3120" width="16.5703125" style="1" customWidth="1"/>
    <col min="3121" max="3121" width="16.140625" style="1" customWidth="1"/>
    <col min="3122" max="3122" width="17.42578125" style="1" bestFit="1" customWidth="1"/>
    <col min="3123" max="3123" width="15.42578125" style="1" bestFit="1" customWidth="1"/>
    <col min="3124" max="3124" width="14.5703125" style="1" bestFit="1" customWidth="1"/>
    <col min="3125" max="3125" width="15.42578125" style="1" bestFit="1" customWidth="1"/>
    <col min="3126" max="3126" width="15.85546875" style="1" customWidth="1"/>
    <col min="3127" max="3127" width="13.7109375" style="1" customWidth="1"/>
    <col min="3128" max="3128" width="13.42578125" style="1" customWidth="1"/>
    <col min="3129" max="3129" width="22.7109375" style="1" customWidth="1"/>
    <col min="3130" max="3137" width="20.85546875" style="1" customWidth="1"/>
    <col min="3138" max="3365" width="11.42578125" style="1"/>
    <col min="3366" max="3366" width="41.140625" style="1" customWidth="1"/>
    <col min="3367" max="3367" width="17.140625" style="1" customWidth="1"/>
    <col min="3368" max="3368" width="36.28515625" style="1" customWidth="1"/>
    <col min="3369" max="3369" width="76.5703125" style="1" customWidth="1"/>
    <col min="3370" max="3370" width="23.140625" style="1" customWidth="1"/>
    <col min="3371" max="3371" width="20.42578125" style="1" customWidth="1"/>
    <col min="3372" max="3372" width="21.5703125" style="1" bestFit="1" customWidth="1"/>
    <col min="3373" max="3375" width="18" style="1" customWidth="1"/>
    <col min="3376" max="3376" width="16.5703125" style="1" customWidth="1"/>
    <col min="3377" max="3377" width="16.140625" style="1" customWidth="1"/>
    <col min="3378" max="3378" width="17.42578125" style="1" bestFit="1" customWidth="1"/>
    <col min="3379" max="3379" width="15.42578125" style="1" bestFit="1" customWidth="1"/>
    <col min="3380" max="3380" width="14.5703125" style="1" bestFit="1" customWidth="1"/>
    <col min="3381" max="3381" width="15.42578125" style="1" bestFit="1" customWidth="1"/>
    <col min="3382" max="3382" width="15.85546875" style="1" customWidth="1"/>
    <col min="3383" max="3383" width="13.7109375" style="1" customWidth="1"/>
    <col min="3384" max="3384" width="13.42578125" style="1" customWidth="1"/>
    <col min="3385" max="3385" width="22.7109375" style="1" customWidth="1"/>
    <col min="3386" max="3393" width="20.85546875" style="1" customWidth="1"/>
    <col min="3394" max="3621" width="11.42578125" style="1"/>
    <col min="3622" max="3622" width="41.140625" style="1" customWidth="1"/>
    <col min="3623" max="3623" width="17.140625" style="1" customWidth="1"/>
    <col min="3624" max="3624" width="36.28515625" style="1" customWidth="1"/>
    <col min="3625" max="3625" width="76.5703125" style="1" customWidth="1"/>
    <col min="3626" max="3626" width="23.140625" style="1" customWidth="1"/>
    <col min="3627" max="3627" width="20.42578125" style="1" customWidth="1"/>
    <col min="3628" max="3628" width="21.5703125" style="1" bestFit="1" customWidth="1"/>
    <col min="3629" max="3631" width="18" style="1" customWidth="1"/>
    <col min="3632" max="3632" width="16.5703125" style="1" customWidth="1"/>
    <col min="3633" max="3633" width="16.140625" style="1" customWidth="1"/>
    <col min="3634" max="3634" width="17.42578125" style="1" bestFit="1" customWidth="1"/>
    <col min="3635" max="3635" width="15.42578125" style="1" bestFit="1" customWidth="1"/>
    <col min="3636" max="3636" width="14.5703125" style="1" bestFit="1" customWidth="1"/>
    <col min="3637" max="3637" width="15.42578125" style="1" bestFit="1" customWidth="1"/>
    <col min="3638" max="3638" width="15.85546875" style="1" customWidth="1"/>
    <col min="3639" max="3639" width="13.7109375" style="1" customWidth="1"/>
    <col min="3640" max="3640" width="13.42578125" style="1" customWidth="1"/>
    <col min="3641" max="3641" width="22.7109375" style="1" customWidth="1"/>
    <col min="3642" max="3649" width="20.85546875" style="1" customWidth="1"/>
    <col min="3650" max="3877" width="11.42578125" style="1"/>
    <col min="3878" max="3878" width="41.140625" style="1" customWidth="1"/>
    <col min="3879" max="3879" width="17.140625" style="1" customWidth="1"/>
    <col min="3880" max="3880" width="36.28515625" style="1" customWidth="1"/>
    <col min="3881" max="3881" width="76.5703125" style="1" customWidth="1"/>
    <col min="3882" max="3882" width="23.140625" style="1" customWidth="1"/>
    <col min="3883" max="3883" width="20.42578125" style="1" customWidth="1"/>
    <col min="3884" max="3884" width="21.5703125" style="1" bestFit="1" customWidth="1"/>
    <col min="3885" max="3887" width="18" style="1" customWidth="1"/>
    <col min="3888" max="3888" width="16.5703125" style="1" customWidth="1"/>
    <col min="3889" max="3889" width="16.140625" style="1" customWidth="1"/>
    <col min="3890" max="3890" width="17.42578125" style="1" bestFit="1" customWidth="1"/>
    <col min="3891" max="3891" width="15.42578125" style="1" bestFit="1" customWidth="1"/>
    <col min="3892" max="3892" width="14.5703125" style="1" bestFit="1" customWidth="1"/>
    <col min="3893" max="3893" width="15.42578125" style="1" bestFit="1" customWidth="1"/>
    <col min="3894" max="3894" width="15.85546875" style="1" customWidth="1"/>
    <col min="3895" max="3895" width="13.7109375" style="1" customWidth="1"/>
    <col min="3896" max="3896" width="13.42578125" style="1" customWidth="1"/>
    <col min="3897" max="3897" width="22.7109375" style="1" customWidth="1"/>
    <col min="3898" max="3905" width="20.85546875" style="1" customWidth="1"/>
    <col min="3906" max="4133" width="11.42578125" style="1"/>
    <col min="4134" max="4134" width="41.140625" style="1" customWidth="1"/>
    <col min="4135" max="4135" width="17.140625" style="1" customWidth="1"/>
    <col min="4136" max="4136" width="36.28515625" style="1" customWidth="1"/>
    <col min="4137" max="4137" width="76.5703125" style="1" customWidth="1"/>
    <col min="4138" max="4138" width="23.140625" style="1" customWidth="1"/>
    <col min="4139" max="4139" width="20.42578125" style="1" customWidth="1"/>
    <col min="4140" max="4140" width="21.5703125" style="1" bestFit="1" customWidth="1"/>
    <col min="4141" max="4143" width="18" style="1" customWidth="1"/>
    <col min="4144" max="4144" width="16.5703125" style="1" customWidth="1"/>
    <col min="4145" max="4145" width="16.140625" style="1" customWidth="1"/>
    <col min="4146" max="4146" width="17.42578125" style="1" bestFit="1" customWidth="1"/>
    <col min="4147" max="4147" width="15.42578125" style="1" bestFit="1" customWidth="1"/>
    <col min="4148" max="4148" width="14.5703125" style="1" bestFit="1" customWidth="1"/>
    <col min="4149" max="4149" width="15.42578125" style="1" bestFit="1" customWidth="1"/>
    <col min="4150" max="4150" width="15.85546875" style="1" customWidth="1"/>
    <col min="4151" max="4151" width="13.7109375" style="1" customWidth="1"/>
    <col min="4152" max="4152" width="13.42578125" style="1" customWidth="1"/>
    <col min="4153" max="4153" width="22.7109375" style="1" customWidth="1"/>
    <col min="4154" max="4161" width="20.85546875" style="1" customWidth="1"/>
    <col min="4162" max="4389" width="11.42578125" style="1"/>
    <col min="4390" max="4390" width="41.140625" style="1" customWidth="1"/>
    <col min="4391" max="4391" width="17.140625" style="1" customWidth="1"/>
    <col min="4392" max="4392" width="36.28515625" style="1" customWidth="1"/>
    <col min="4393" max="4393" width="76.5703125" style="1" customWidth="1"/>
    <col min="4394" max="4394" width="23.140625" style="1" customWidth="1"/>
    <col min="4395" max="4395" width="20.42578125" style="1" customWidth="1"/>
    <col min="4396" max="4396" width="21.5703125" style="1" bestFit="1" customWidth="1"/>
    <col min="4397" max="4399" width="18" style="1" customWidth="1"/>
    <col min="4400" max="4400" width="16.5703125" style="1" customWidth="1"/>
    <col min="4401" max="4401" width="16.140625" style="1" customWidth="1"/>
    <col min="4402" max="4402" width="17.42578125" style="1" bestFit="1" customWidth="1"/>
    <col min="4403" max="4403" width="15.42578125" style="1" bestFit="1" customWidth="1"/>
    <col min="4404" max="4404" width="14.5703125" style="1" bestFit="1" customWidth="1"/>
    <col min="4405" max="4405" width="15.42578125" style="1" bestFit="1" customWidth="1"/>
    <col min="4406" max="4406" width="15.85546875" style="1" customWidth="1"/>
    <col min="4407" max="4407" width="13.7109375" style="1" customWidth="1"/>
    <col min="4408" max="4408" width="13.42578125" style="1" customWidth="1"/>
    <col min="4409" max="4409" width="22.7109375" style="1" customWidth="1"/>
    <col min="4410" max="4417" width="20.85546875" style="1" customWidth="1"/>
    <col min="4418" max="4645" width="11.42578125" style="1"/>
    <col min="4646" max="4646" width="41.140625" style="1" customWidth="1"/>
    <col min="4647" max="4647" width="17.140625" style="1" customWidth="1"/>
    <col min="4648" max="4648" width="36.28515625" style="1" customWidth="1"/>
    <col min="4649" max="4649" width="76.5703125" style="1" customWidth="1"/>
    <col min="4650" max="4650" width="23.140625" style="1" customWidth="1"/>
    <col min="4651" max="4651" width="20.42578125" style="1" customWidth="1"/>
    <col min="4652" max="4652" width="21.5703125" style="1" bestFit="1" customWidth="1"/>
    <col min="4653" max="4655" width="18" style="1" customWidth="1"/>
    <col min="4656" max="4656" width="16.5703125" style="1" customWidth="1"/>
    <col min="4657" max="4657" width="16.140625" style="1" customWidth="1"/>
    <col min="4658" max="4658" width="17.42578125" style="1" bestFit="1" customWidth="1"/>
    <col min="4659" max="4659" width="15.42578125" style="1" bestFit="1" customWidth="1"/>
    <col min="4660" max="4660" width="14.5703125" style="1" bestFit="1" customWidth="1"/>
    <col min="4661" max="4661" width="15.42578125" style="1" bestFit="1" customWidth="1"/>
    <col min="4662" max="4662" width="15.85546875" style="1" customWidth="1"/>
    <col min="4663" max="4663" width="13.7109375" style="1" customWidth="1"/>
    <col min="4664" max="4664" width="13.42578125" style="1" customWidth="1"/>
    <col min="4665" max="4665" width="22.7109375" style="1" customWidth="1"/>
    <col min="4666" max="4673" width="20.85546875" style="1" customWidth="1"/>
    <col min="4674" max="4901" width="11.42578125" style="1"/>
    <col min="4902" max="4902" width="41.140625" style="1" customWidth="1"/>
    <col min="4903" max="4903" width="17.140625" style="1" customWidth="1"/>
    <col min="4904" max="4904" width="36.28515625" style="1" customWidth="1"/>
    <col min="4905" max="4905" width="76.5703125" style="1" customWidth="1"/>
    <col min="4906" max="4906" width="23.140625" style="1" customWidth="1"/>
    <col min="4907" max="4907" width="20.42578125" style="1" customWidth="1"/>
    <col min="4908" max="4908" width="21.5703125" style="1" bestFit="1" customWidth="1"/>
    <col min="4909" max="4911" width="18" style="1" customWidth="1"/>
    <col min="4912" max="4912" width="16.5703125" style="1" customWidth="1"/>
    <col min="4913" max="4913" width="16.140625" style="1" customWidth="1"/>
    <col min="4914" max="4914" width="17.42578125" style="1" bestFit="1" customWidth="1"/>
    <col min="4915" max="4915" width="15.42578125" style="1" bestFit="1" customWidth="1"/>
    <col min="4916" max="4916" width="14.5703125" style="1" bestFit="1" customWidth="1"/>
    <col min="4917" max="4917" width="15.42578125" style="1" bestFit="1" customWidth="1"/>
    <col min="4918" max="4918" width="15.85546875" style="1" customWidth="1"/>
    <col min="4919" max="4919" width="13.7109375" style="1" customWidth="1"/>
    <col min="4920" max="4920" width="13.42578125" style="1" customWidth="1"/>
    <col min="4921" max="4921" width="22.7109375" style="1" customWidth="1"/>
    <col min="4922" max="4929" width="20.85546875" style="1" customWidth="1"/>
    <col min="4930" max="5157" width="11.42578125" style="1"/>
    <col min="5158" max="5158" width="41.140625" style="1" customWidth="1"/>
    <col min="5159" max="5159" width="17.140625" style="1" customWidth="1"/>
    <col min="5160" max="5160" width="36.28515625" style="1" customWidth="1"/>
    <col min="5161" max="5161" width="76.5703125" style="1" customWidth="1"/>
    <col min="5162" max="5162" width="23.140625" style="1" customWidth="1"/>
    <col min="5163" max="5163" width="20.42578125" style="1" customWidth="1"/>
    <col min="5164" max="5164" width="21.5703125" style="1" bestFit="1" customWidth="1"/>
    <col min="5165" max="5167" width="18" style="1" customWidth="1"/>
    <col min="5168" max="5168" width="16.5703125" style="1" customWidth="1"/>
    <col min="5169" max="5169" width="16.140625" style="1" customWidth="1"/>
    <col min="5170" max="5170" width="17.42578125" style="1" bestFit="1" customWidth="1"/>
    <col min="5171" max="5171" width="15.42578125" style="1" bestFit="1" customWidth="1"/>
    <col min="5172" max="5172" width="14.5703125" style="1" bestFit="1" customWidth="1"/>
    <col min="5173" max="5173" width="15.42578125" style="1" bestFit="1" customWidth="1"/>
    <col min="5174" max="5174" width="15.85546875" style="1" customWidth="1"/>
    <col min="5175" max="5175" width="13.7109375" style="1" customWidth="1"/>
    <col min="5176" max="5176" width="13.42578125" style="1" customWidth="1"/>
    <col min="5177" max="5177" width="22.7109375" style="1" customWidth="1"/>
    <col min="5178" max="5185" width="20.85546875" style="1" customWidth="1"/>
    <col min="5186" max="5413" width="11.42578125" style="1"/>
    <col min="5414" max="5414" width="41.140625" style="1" customWidth="1"/>
    <col min="5415" max="5415" width="17.140625" style="1" customWidth="1"/>
    <col min="5416" max="5416" width="36.28515625" style="1" customWidth="1"/>
    <col min="5417" max="5417" width="76.5703125" style="1" customWidth="1"/>
    <col min="5418" max="5418" width="23.140625" style="1" customWidth="1"/>
    <col min="5419" max="5419" width="20.42578125" style="1" customWidth="1"/>
    <col min="5420" max="5420" width="21.5703125" style="1" bestFit="1" customWidth="1"/>
    <col min="5421" max="5423" width="18" style="1" customWidth="1"/>
    <col min="5424" max="5424" width="16.5703125" style="1" customWidth="1"/>
    <col min="5425" max="5425" width="16.140625" style="1" customWidth="1"/>
    <col min="5426" max="5426" width="17.42578125" style="1" bestFit="1" customWidth="1"/>
    <col min="5427" max="5427" width="15.42578125" style="1" bestFit="1" customWidth="1"/>
    <col min="5428" max="5428" width="14.5703125" style="1" bestFit="1" customWidth="1"/>
    <col min="5429" max="5429" width="15.42578125" style="1" bestFit="1" customWidth="1"/>
    <col min="5430" max="5430" width="15.85546875" style="1" customWidth="1"/>
    <col min="5431" max="5431" width="13.7109375" style="1" customWidth="1"/>
    <col min="5432" max="5432" width="13.42578125" style="1" customWidth="1"/>
    <col min="5433" max="5433" width="22.7109375" style="1" customWidth="1"/>
    <col min="5434" max="5441" width="20.85546875" style="1" customWidth="1"/>
    <col min="5442" max="5669" width="11.42578125" style="1"/>
    <col min="5670" max="5670" width="41.140625" style="1" customWidth="1"/>
    <col min="5671" max="5671" width="17.140625" style="1" customWidth="1"/>
    <col min="5672" max="5672" width="36.28515625" style="1" customWidth="1"/>
    <col min="5673" max="5673" width="76.5703125" style="1" customWidth="1"/>
    <col min="5674" max="5674" width="23.140625" style="1" customWidth="1"/>
    <col min="5675" max="5675" width="20.42578125" style="1" customWidth="1"/>
    <col min="5676" max="5676" width="21.5703125" style="1" bestFit="1" customWidth="1"/>
    <col min="5677" max="5679" width="18" style="1" customWidth="1"/>
    <col min="5680" max="5680" width="16.5703125" style="1" customWidth="1"/>
    <col min="5681" max="5681" width="16.140625" style="1" customWidth="1"/>
    <col min="5682" max="5682" width="17.42578125" style="1" bestFit="1" customWidth="1"/>
    <col min="5683" max="5683" width="15.42578125" style="1" bestFit="1" customWidth="1"/>
    <col min="5684" max="5684" width="14.5703125" style="1" bestFit="1" customWidth="1"/>
    <col min="5685" max="5685" width="15.42578125" style="1" bestFit="1" customWidth="1"/>
    <col min="5686" max="5686" width="15.85546875" style="1" customWidth="1"/>
    <col min="5687" max="5687" width="13.7109375" style="1" customWidth="1"/>
    <col min="5688" max="5688" width="13.42578125" style="1" customWidth="1"/>
    <col min="5689" max="5689" width="22.7109375" style="1" customWidth="1"/>
    <col min="5690" max="5697" width="20.85546875" style="1" customWidth="1"/>
    <col min="5698" max="5925" width="11.42578125" style="1"/>
    <col min="5926" max="5926" width="41.140625" style="1" customWidth="1"/>
    <col min="5927" max="5927" width="17.140625" style="1" customWidth="1"/>
    <col min="5928" max="5928" width="36.28515625" style="1" customWidth="1"/>
    <col min="5929" max="5929" width="76.5703125" style="1" customWidth="1"/>
    <col min="5930" max="5930" width="23.140625" style="1" customWidth="1"/>
    <col min="5931" max="5931" width="20.42578125" style="1" customWidth="1"/>
    <col min="5932" max="5932" width="21.5703125" style="1" bestFit="1" customWidth="1"/>
    <col min="5933" max="5935" width="18" style="1" customWidth="1"/>
    <col min="5936" max="5936" width="16.5703125" style="1" customWidth="1"/>
    <col min="5937" max="5937" width="16.140625" style="1" customWidth="1"/>
    <col min="5938" max="5938" width="17.42578125" style="1" bestFit="1" customWidth="1"/>
    <col min="5939" max="5939" width="15.42578125" style="1" bestFit="1" customWidth="1"/>
    <col min="5940" max="5940" width="14.5703125" style="1" bestFit="1" customWidth="1"/>
    <col min="5941" max="5941" width="15.42578125" style="1" bestFit="1" customWidth="1"/>
    <col min="5942" max="5942" width="15.85546875" style="1" customWidth="1"/>
    <col min="5943" max="5943" width="13.7109375" style="1" customWidth="1"/>
    <col min="5944" max="5944" width="13.42578125" style="1" customWidth="1"/>
    <col min="5945" max="5945" width="22.7109375" style="1" customWidth="1"/>
    <col min="5946" max="5953" width="20.85546875" style="1" customWidth="1"/>
    <col min="5954" max="6181" width="11.42578125" style="1"/>
    <col min="6182" max="6182" width="41.140625" style="1" customWidth="1"/>
    <col min="6183" max="6183" width="17.140625" style="1" customWidth="1"/>
    <col min="6184" max="6184" width="36.28515625" style="1" customWidth="1"/>
    <col min="6185" max="6185" width="76.5703125" style="1" customWidth="1"/>
    <col min="6186" max="6186" width="23.140625" style="1" customWidth="1"/>
    <col min="6187" max="6187" width="20.42578125" style="1" customWidth="1"/>
    <col min="6188" max="6188" width="21.5703125" style="1" bestFit="1" customWidth="1"/>
    <col min="6189" max="6191" width="18" style="1" customWidth="1"/>
    <col min="6192" max="6192" width="16.5703125" style="1" customWidth="1"/>
    <col min="6193" max="6193" width="16.140625" style="1" customWidth="1"/>
    <col min="6194" max="6194" width="17.42578125" style="1" bestFit="1" customWidth="1"/>
    <col min="6195" max="6195" width="15.42578125" style="1" bestFit="1" customWidth="1"/>
    <col min="6196" max="6196" width="14.5703125" style="1" bestFit="1" customWidth="1"/>
    <col min="6197" max="6197" width="15.42578125" style="1" bestFit="1" customWidth="1"/>
    <col min="6198" max="6198" width="15.85546875" style="1" customWidth="1"/>
    <col min="6199" max="6199" width="13.7109375" style="1" customWidth="1"/>
    <col min="6200" max="6200" width="13.42578125" style="1" customWidth="1"/>
    <col min="6201" max="6201" width="22.7109375" style="1" customWidth="1"/>
    <col min="6202" max="6209" width="20.85546875" style="1" customWidth="1"/>
    <col min="6210" max="6437" width="11.42578125" style="1"/>
    <col min="6438" max="6438" width="41.140625" style="1" customWidth="1"/>
    <col min="6439" max="6439" width="17.140625" style="1" customWidth="1"/>
    <col min="6440" max="6440" width="36.28515625" style="1" customWidth="1"/>
    <col min="6441" max="6441" width="76.5703125" style="1" customWidth="1"/>
    <col min="6442" max="6442" width="23.140625" style="1" customWidth="1"/>
    <col min="6443" max="6443" width="20.42578125" style="1" customWidth="1"/>
    <col min="6444" max="6444" width="21.5703125" style="1" bestFit="1" customWidth="1"/>
    <col min="6445" max="6447" width="18" style="1" customWidth="1"/>
    <col min="6448" max="6448" width="16.5703125" style="1" customWidth="1"/>
    <col min="6449" max="6449" width="16.140625" style="1" customWidth="1"/>
    <col min="6450" max="6450" width="17.42578125" style="1" bestFit="1" customWidth="1"/>
    <col min="6451" max="6451" width="15.42578125" style="1" bestFit="1" customWidth="1"/>
    <col min="6452" max="6452" width="14.5703125" style="1" bestFit="1" customWidth="1"/>
    <col min="6453" max="6453" width="15.42578125" style="1" bestFit="1" customWidth="1"/>
    <col min="6454" max="6454" width="15.85546875" style="1" customWidth="1"/>
    <col min="6455" max="6455" width="13.7109375" style="1" customWidth="1"/>
    <col min="6456" max="6456" width="13.42578125" style="1" customWidth="1"/>
    <col min="6457" max="6457" width="22.7109375" style="1" customWidth="1"/>
    <col min="6458" max="6465" width="20.85546875" style="1" customWidth="1"/>
    <col min="6466" max="6693" width="11.42578125" style="1"/>
    <col min="6694" max="6694" width="41.140625" style="1" customWidth="1"/>
    <col min="6695" max="6695" width="17.140625" style="1" customWidth="1"/>
    <col min="6696" max="6696" width="36.28515625" style="1" customWidth="1"/>
    <col min="6697" max="6697" width="76.5703125" style="1" customWidth="1"/>
    <col min="6698" max="6698" width="23.140625" style="1" customWidth="1"/>
    <col min="6699" max="6699" width="20.42578125" style="1" customWidth="1"/>
    <col min="6700" max="6700" width="21.5703125" style="1" bestFit="1" customWidth="1"/>
    <col min="6701" max="6703" width="18" style="1" customWidth="1"/>
    <col min="6704" max="6704" width="16.5703125" style="1" customWidth="1"/>
    <col min="6705" max="6705" width="16.140625" style="1" customWidth="1"/>
    <col min="6706" max="6706" width="17.42578125" style="1" bestFit="1" customWidth="1"/>
    <col min="6707" max="6707" width="15.42578125" style="1" bestFit="1" customWidth="1"/>
    <col min="6708" max="6708" width="14.5703125" style="1" bestFit="1" customWidth="1"/>
    <col min="6709" max="6709" width="15.42578125" style="1" bestFit="1" customWidth="1"/>
    <col min="6710" max="6710" width="15.85546875" style="1" customWidth="1"/>
    <col min="6711" max="6711" width="13.7109375" style="1" customWidth="1"/>
    <col min="6712" max="6712" width="13.42578125" style="1" customWidth="1"/>
    <col min="6713" max="6713" width="22.7109375" style="1" customWidth="1"/>
    <col min="6714" max="6721" width="20.85546875" style="1" customWidth="1"/>
    <col min="6722" max="6949" width="11.42578125" style="1"/>
    <col min="6950" max="6950" width="41.140625" style="1" customWidth="1"/>
    <col min="6951" max="6951" width="17.140625" style="1" customWidth="1"/>
    <col min="6952" max="6952" width="36.28515625" style="1" customWidth="1"/>
    <col min="6953" max="6953" width="76.5703125" style="1" customWidth="1"/>
    <col min="6954" max="6954" width="23.140625" style="1" customWidth="1"/>
    <col min="6955" max="6955" width="20.42578125" style="1" customWidth="1"/>
    <col min="6956" max="6956" width="21.5703125" style="1" bestFit="1" customWidth="1"/>
    <col min="6957" max="6959" width="18" style="1" customWidth="1"/>
    <col min="6960" max="6960" width="16.5703125" style="1" customWidth="1"/>
    <col min="6961" max="6961" width="16.140625" style="1" customWidth="1"/>
    <col min="6962" max="6962" width="17.42578125" style="1" bestFit="1" customWidth="1"/>
    <col min="6963" max="6963" width="15.42578125" style="1" bestFit="1" customWidth="1"/>
    <col min="6964" max="6964" width="14.5703125" style="1" bestFit="1" customWidth="1"/>
    <col min="6965" max="6965" width="15.42578125" style="1" bestFit="1" customWidth="1"/>
    <col min="6966" max="6966" width="15.85546875" style="1" customWidth="1"/>
    <col min="6967" max="6967" width="13.7109375" style="1" customWidth="1"/>
    <col min="6968" max="6968" width="13.42578125" style="1" customWidth="1"/>
    <col min="6969" max="6969" width="22.7109375" style="1" customWidth="1"/>
    <col min="6970" max="6977" width="20.85546875" style="1" customWidth="1"/>
    <col min="6978" max="7205" width="11.42578125" style="1"/>
    <col min="7206" max="7206" width="41.140625" style="1" customWidth="1"/>
    <col min="7207" max="7207" width="17.140625" style="1" customWidth="1"/>
    <col min="7208" max="7208" width="36.28515625" style="1" customWidth="1"/>
    <col min="7209" max="7209" width="76.5703125" style="1" customWidth="1"/>
    <col min="7210" max="7210" width="23.140625" style="1" customWidth="1"/>
    <col min="7211" max="7211" width="20.42578125" style="1" customWidth="1"/>
    <col min="7212" max="7212" width="21.5703125" style="1" bestFit="1" customWidth="1"/>
    <col min="7213" max="7215" width="18" style="1" customWidth="1"/>
    <col min="7216" max="7216" width="16.5703125" style="1" customWidth="1"/>
    <col min="7217" max="7217" width="16.140625" style="1" customWidth="1"/>
    <col min="7218" max="7218" width="17.42578125" style="1" bestFit="1" customWidth="1"/>
    <col min="7219" max="7219" width="15.42578125" style="1" bestFit="1" customWidth="1"/>
    <col min="7220" max="7220" width="14.5703125" style="1" bestFit="1" customWidth="1"/>
    <col min="7221" max="7221" width="15.42578125" style="1" bestFit="1" customWidth="1"/>
    <col min="7222" max="7222" width="15.85546875" style="1" customWidth="1"/>
    <col min="7223" max="7223" width="13.7109375" style="1" customWidth="1"/>
    <col min="7224" max="7224" width="13.42578125" style="1" customWidth="1"/>
    <col min="7225" max="7225" width="22.7109375" style="1" customWidth="1"/>
    <col min="7226" max="7233" width="20.85546875" style="1" customWidth="1"/>
    <col min="7234" max="7461" width="11.42578125" style="1"/>
    <col min="7462" max="7462" width="41.140625" style="1" customWidth="1"/>
    <col min="7463" max="7463" width="17.140625" style="1" customWidth="1"/>
    <col min="7464" max="7464" width="36.28515625" style="1" customWidth="1"/>
    <col min="7465" max="7465" width="76.5703125" style="1" customWidth="1"/>
    <col min="7466" max="7466" width="23.140625" style="1" customWidth="1"/>
    <col min="7467" max="7467" width="20.42578125" style="1" customWidth="1"/>
    <col min="7468" max="7468" width="21.5703125" style="1" bestFit="1" customWidth="1"/>
    <col min="7469" max="7471" width="18" style="1" customWidth="1"/>
    <col min="7472" max="7472" width="16.5703125" style="1" customWidth="1"/>
    <col min="7473" max="7473" width="16.140625" style="1" customWidth="1"/>
    <col min="7474" max="7474" width="17.42578125" style="1" bestFit="1" customWidth="1"/>
    <col min="7475" max="7475" width="15.42578125" style="1" bestFit="1" customWidth="1"/>
    <col min="7476" max="7476" width="14.5703125" style="1" bestFit="1" customWidth="1"/>
    <col min="7477" max="7477" width="15.42578125" style="1" bestFit="1" customWidth="1"/>
    <col min="7478" max="7478" width="15.85546875" style="1" customWidth="1"/>
    <col min="7479" max="7479" width="13.7109375" style="1" customWidth="1"/>
    <col min="7480" max="7480" width="13.42578125" style="1" customWidth="1"/>
    <col min="7481" max="7481" width="22.7109375" style="1" customWidth="1"/>
    <col min="7482" max="7489" width="20.85546875" style="1" customWidth="1"/>
    <col min="7490" max="7717" width="11.42578125" style="1"/>
    <col min="7718" max="7718" width="41.140625" style="1" customWidth="1"/>
    <col min="7719" max="7719" width="17.140625" style="1" customWidth="1"/>
    <col min="7720" max="7720" width="36.28515625" style="1" customWidth="1"/>
    <col min="7721" max="7721" width="76.5703125" style="1" customWidth="1"/>
    <col min="7722" max="7722" width="23.140625" style="1" customWidth="1"/>
    <col min="7723" max="7723" width="20.42578125" style="1" customWidth="1"/>
    <col min="7724" max="7724" width="21.5703125" style="1" bestFit="1" customWidth="1"/>
    <col min="7725" max="7727" width="18" style="1" customWidth="1"/>
    <col min="7728" max="7728" width="16.5703125" style="1" customWidth="1"/>
    <col min="7729" max="7729" width="16.140625" style="1" customWidth="1"/>
    <col min="7730" max="7730" width="17.42578125" style="1" bestFit="1" customWidth="1"/>
    <col min="7731" max="7731" width="15.42578125" style="1" bestFit="1" customWidth="1"/>
    <col min="7732" max="7732" width="14.5703125" style="1" bestFit="1" customWidth="1"/>
    <col min="7733" max="7733" width="15.42578125" style="1" bestFit="1" customWidth="1"/>
    <col min="7734" max="7734" width="15.85546875" style="1" customWidth="1"/>
    <col min="7735" max="7735" width="13.7109375" style="1" customWidth="1"/>
    <col min="7736" max="7736" width="13.42578125" style="1" customWidth="1"/>
    <col min="7737" max="7737" width="22.7109375" style="1" customWidth="1"/>
    <col min="7738" max="7745" width="20.85546875" style="1" customWidth="1"/>
    <col min="7746" max="7973" width="11.42578125" style="1"/>
    <col min="7974" max="7974" width="41.140625" style="1" customWidth="1"/>
    <col min="7975" max="7975" width="17.140625" style="1" customWidth="1"/>
    <col min="7976" max="7976" width="36.28515625" style="1" customWidth="1"/>
    <col min="7977" max="7977" width="76.5703125" style="1" customWidth="1"/>
    <col min="7978" max="7978" width="23.140625" style="1" customWidth="1"/>
    <col min="7979" max="7979" width="20.42578125" style="1" customWidth="1"/>
    <col min="7980" max="7980" width="21.5703125" style="1" bestFit="1" customWidth="1"/>
    <col min="7981" max="7983" width="18" style="1" customWidth="1"/>
    <col min="7984" max="7984" width="16.5703125" style="1" customWidth="1"/>
    <col min="7985" max="7985" width="16.140625" style="1" customWidth="1"/>
    <col min="7986" max="7986" width="17.42578125" style="1" bestFit="1" customWidth="1"/>
    <col min="7987" max="7987" width="15.42578125" style="1" bestFit="1" customWidth="1"/>
    <col min="7988" max="7988" width="14.5703125" style="1" bestFit="1" customWidth="1"/>
    <col min="7989" max="7989" width="15.42578125" style="1" bestFit="1" customWidth="1"/>
    <col min="7990" max="7990" width="15.85546875" style="1" customWidth="1"/>
    <col min="7991" max="7991" width="13.7109375" style="1" customWidth="1"/>
    <col min="7992" max="7992" width="13.42578125" style="1" customWidth="1"/>
    <col min="7993" max="7993" width="22.7109375" style="1" customWidth="1"/>
    <col min="7994" max="8001" width="20.85546875" style="1" customWidth="1"/>
    <col min="8002" max="8229" width="11.42578125" style="1"/>
    <col min="8230" max="8230" width="41.140625" style="1" customWidth="1"/>
    <col min="8231" max="8231" width="17.140625" style="1" customWidth="1"/>
    <col min="8232" max="8232" width="36.28515625" style="1" customWidth="1"/>
    <col min="8233" max="8233" width="76.5703125" style="1" customWidth="1"/>
    <col min="8234" max="8234" width="23.140625" style="1" customWidth="1"/>
    <col min="8235" max="8235" width="20.42578125" style="1" customWidth="1"/>
    <col min="8236" max="8236" width="21.5703125" style="1" bestFit="1" customWidth="1"/>
    <col min="8237" max="8239" width="18" style="1" customWidth="1"/>
    <col min="8240" max="8240" width="16.5703125" style="1" customWidth="1"/>
    <col min="8241" max="8241" width="16.140625" style="1" customWidth="1"/>
    <col min="8242" max="8242" width="17.42578125" style="1" bestFit="1" customWidth="1"/>
    <col min="8243" max="8243" width="15.42578125" style="1" bestFit="1" customWidth="1"/>
    <col min="8244" max="8244" width="14.5703125" style="1" bestFit="1" customWidth="1"/>
    <col min="8245" max="8245" width="15.42578125" style="1" bestFit="1" customWidth="1"/>
    <col min="8246" max="8246" width="15.85546875" style="1" customWidth="1"/>
    <col min="8247" max="8247" width="13.7109375" style="1" customWidth="1"/>
    <col min="8248" max="8248" width="13.42578125" style="1" customWidth="1"/>
    <col min="8249" max="8249" width="22.7109375" style="1" customWidth="1"/>
    <col min="8250" max="8257" width="20.85546875" style="1" customWidth="1"/>
    <col min="8258" max="8485" width="11.42578125" style="1"/>
    <col min="8486" max="8486" width="41.140625" style="1" customWidth="1"/>
    <col min="8487" max="8487" width="17.140625" style="1" customWidth="1"/>
    <col min="8488" max="8488" width="36.28515625" style="1" customWidth="1"/>
    <col min="8489" max="8489" width="76.5703125" style="1" customWidth="1"/>
    <col min="8490" max="8490" width="23.140625" style="1" customWidth="1"/>
    <col min="8491" max="8491" width="20.42578125" style="1" customWidth="1"/>
    <col min="8492" max="8492" width="21.5703125" style="1" bestFit="1" customWidth="1"/>
    <col min="8493" max="8495" width="18" style="1" customWidth="1"/>
    <col min="8496" max="8496" width="16.5703125" style="1" customWidth="1"/>
    <col min="8497" max="8497" width="16.140625" style="1" customWidth="1"/>
    <col min="8498" max="8498" width="17.42578125" style="1" bestFit="1" customWidth="1"/>
    <col min="8499" max="8499" width="15.42578125" style="1" bestFit="1" customWidth="1"/>
    <col min="8500" max="8500" width="14.5703125" style="1" bestFit="1" customWidth="1"/>
    <col min="8501" max="8501" width="15.42578125" style="1" bestFit="1" customWidth="1"/>
    <col min="8502" max="8502" width="15.85546875" style="1" customWidth="1"/>
    <col min="8503" max="8503" width="13.7109375" style="1" customWidth="1"/>
    <col min="8504" max="8504" width="13.42578125" style="1" customWidth="1"/>
    <col min="8505" max="8505" width="22.7109375" style="1" customWidth="1"/>
    <col min="8506" max="8513" width="20.85546875" style="1" customWidth="1"/>
    <col min="8514" max="8741" width="11.42578125" style="1"/>
    <col min="8742" max="8742" width="41.140625" style="1" customWidth="1"/>
    <col min="8743" max="8743" width="17.140625" style="1" customWidth="1"/>
    <col min="8744" max="8744" width="36.28515625" style="1" customWidth="1"/>
    <col min="8745" max="8745" width="76.5703125" style="1" customWidth="1"/>
    <col min="8746" max="8746" width="23.140625" style="1" customWidth="1"/>
    <col min="8747" max="8747" width="20.42578125" style="1" customWidth="1"/>
    <col min="8748" max="8748" width="21.5703125" style="1" bestFit="1" customWidth="1"/>
    <col min="8749" max="8751" width="18" style="1" customWidth="1"/>
    <col min="8752" max="8752" width="16.5703125" style="1" customWidth="1"/>
    <col min="8753" max="8753" width="16.140625" style="1" customWidth="1"/>
    <col min="8754" max="8754" width="17.42578125" style="1" bestFit="1" customWidth="1"/>
    <col min="8755" max="8755" width="15.42578125" style="1" bestFit="1" customWidth="1"/>
    <col min="8756" max="8756" width="14.5703125" style="1" bestFit="1" customWidth="1"/>
    <col min="8757" max="8757" width="15.42578125" style="1" bestFit="1" customWidth="1"/>
    <col min="8758" max="8758" width="15.85546875" style="1" customWidth="1"/>
    <col min="8759" max="8759" width="13.7109375" style="1" customWidth="1"/>
    <col min="8760" max="8760" width="13.42578125" style="1" customWidth="1"/>
    <col min="8761" max="8761" width="22.7109375" style="1" customWidth="1"/>
    <col min="8762" max="8769" width="20.85546875" style="1" customWidth="1"/>
    <col min="8770" max="8997" width="11.42578125" style="1"/>
    <col min="8998" max="8998" width="41.140625" style="1" customWidth="1"/>
    <col min="8999" max="8999" width="17.140625" style="1" customWidth="1"/>
    <col min="9000" max="9000" width="36.28515625" style="1" customWidth="1"/>
    <col min="9001" max="9001" width="76.5703125" style="1" customWidth="1"/>
    <col min="9002" max="9002" width="23.140625" style="1" customWidth="1"/>
    <col min="9003" max="9003" width="20.42578125" style="1" customWidth="1"/>
    <col min="9004" max="9004" width="21.5703125" style="1" bestFit="1" customWidth="1"/>
    <col min="9005" max="9007" width="18" style="1" customWidth="1"/>
    <col min="9008" max="9008" width="16.5703125" style="1" customWidth="1"/>
    <col min="9009" max="9009" width="16.140625" style="1" customWidth="1"/>
    <col min="9010" max="9010" width="17.42578125" style="1" bestFit="1" customWidth="1"/>
    <col min="9011" max="9011" width="15.42578125" style="1" bestFit="1" customWidth="1"/>
    <col min="9012" max="9012" width="14.5703125" style="1" bestFit="1" customWidth="1"/>
    <col min="9013" max="9013" width="15.42578125" style="1" bestFit="1" customWidth="1"/>
    <col min="9014" max="9014" width="15.85546875" style="1" customWidth="1"/>
    <col min="9015" max="9015" width="13.7109375" style="1" customWidth="1"/>
    <col min="9016" max="9016" width="13.42578125" style="1" customWidth="1"/>
    <col min="9017" max="9017" width="22.7109375" style="1" customWidth="1"/>
    <col min="9018" max="9025" width="20.85546875" style="1" customWidth="1"/>
    <col min="9026" max="9253" width="11.42578125" style="1"/>
    <col min="9254" max="9254" width="41.140625" style="1" customWidth="1"/>
    <col min="9255" max="9255" width="17.140625" style="1" customWidth="1"/>
    <col min="9256" max="9256" width="36.28515625" style="1" customWidth="1"/>
    <col min="9257" max="9257" width="76.5703125" style="1" customWidth="1"/>
    <col min="9258" max="9258" width="23.140625" style="1" customWidth="1"/>
    <col min="9259" max="9259" width="20.42578125" style="1" customWidth="1"/>
    <col min="9260" max="9260" width="21.5703125" style="1" bestFit="1" customWidth="1"/>
    <col min="9261" max="9263" width="18" style="1" customWidth="1"/>
    <col min="9264" max="9264" width="16.5703125" style="1" customWidth="1"/>
    <col min="9265" max="9265" width="16.140625" style="1" customWidth="1"/>
    <col min="9266" max="9266" width="17.42578125" style="1" bestFit="1" customWidth="1"/>
    <col min="9267" max="9267" width="15.42578125" style="1" bestFit="1" customWidth="1"/>
    <col min="9268" max="9268" width="14.5703125" style="1" bestFit="1" customWidth="1"/>
    <col min="9269" max="9269" width="15.42578125" style="1" bestFit="1" customWidth="1"/>
    <col min="9270" max="9270" width="15.85546875" style="1" customWidth="1"/>
    <col min="9271" max="9271" width="13.7109375" style="1" customWidth="1"/>
    <col min="9272" max="9272" width="13.42578125" style="1" customWidth="1"/>
    <col min="9273" max="9273" width="22.7109375" style="1" customWidth="1"/>
    <col min="9274" max="9281" width="20.85546875" style="1" customWidth="1"/>
    <col min="9282" max="9509" width="11.42578125" style="1"/>
    <col min="9510" max="9510" width="41.140625" style="1" customWidth="1"/>
    <col min="9511" max="9511" width="17.140625" style="1" customWidth="1"/>
    <col min="9512" max="9512" width="36.28515625" style="1" customWidth="1"/>
    <col min="9513" max="9513" width="76.5703125" style="1" customWidth="1"/>
    <col min="9514" max="9514" width="23.140625" style="1" customWidth="1"/>
    <col min="9515" max="9515" width="20.42578125" style="1" customWidth="1"/>
    <col min="9516" max="9516" width="21.5703125" style="1" bestFit="1" customWidth="1"/>
    <col min="9517" max="9519" width="18" style="1" customWidth="1"/>
    <col min="9520" max="9520" width="16.5703125" style="1" customWidth="1"/>
    <col min="9521" max="9521" width="16.140625" style="1" customWidth="1"/>
    <col min="9522" max="9522" width="17.42578125" style="1" bestFit="1" customWidth="1"/>
    <col min="9523" max="9523" width="15.42578125" style="1" bestFit="1" customWidth="1"/>
    <col min="9524" max="9524" width="14.5703125" style="1" bestFit="1" customWidth="1"/>
    <col min="9525" max="9525" width="15.42578125" style="1" bestFit="1" customWidth="1"/>
    <col min="9526" max="9526" width="15.85546875" style="1" customWidth="1"/>
    <col min="9527" max="9527" width="13.7109375" style="1" customWidth="1"/>
    <col min="9528" max="9528" width="13.42578125" style="1" customWidth="1"/>
    <col min="9529" max="9529" width="22.7109375" style="1" customWidth="1"/>
    <col min="9530" max="9537" width="20.85546875" style="1" customWidth="1"/>
    <col min="9538" max="9765" width="11.42578125" style="1"/>
    <col min="9766" max="9766" width="41.140625" style="1" customWidth="1"/>
    <col min="9767" max="9767" width="17.140625" style="1" customWidth="1"/>
    <col min="9768" max="9768" width="36.28515625" style="1" customWidth="1"/>
    <col min="9769" max="9769" width="76.5703125" style="1" customWidth="1"/>
    <col min="9770" max="9770" width="23.140625" style="1" customWidth="1"/>
    <col min="9771" max="9771" width="20.42578125" style="1" customWidth="1"/>
    <col min="9772" max="9772" width="21.5703125" style="1" bestFit="1" customWidth="1"/>
    <col min="9773" max="9775" width="18" style="1" customWidth="1"/>
    <col min="9776" max="9776" width="16.5703125" style="1" customWidth="1"/>
    <col min="9777" max="9777" width="16.140625" style="1" customWidth="1"/>
    <col min="9778" max="9778" width="17.42578125" style="1" bestFit="1" customWidth="1"/>
    <col min="9779" max="9779" width="15.42578125" style="1" bestFit="1" customWidth="1"/>
    <col min="9780" max="9780" width="14.5703125" style="1" bestFit="1" customWidth="1"/>
    <col min="9781" max="9781" width="15.42578125" style="1" bestFit="1" customWidth="1"/>
    <col min="9782" max="9782" width="15.85546875" style="1" customWidth="1"/>
    <col min="9783" max="9783" width="13.7109375" style="1" customWidth="1"/>
    <col min="9784" max="9784" width="13.42578125" style="1" customWidth="1"/>
    <col min="9785" max="9785" width="22.7109375" style="1" customWidth="1"/>
    <col min="9786" max="9793" width="20.85546875" style="1" customWidth="1"/>
    <col min="9794" max="10021" width="11.42578125" style="1"/>
    <col min="10022" max="10022" width="41.140625" style="1" customWidth="1"/>
    <col min="10023" max="10023" width="17.140625" style="1" customWidth="1"/>
    <col min="10024" max="10024" width="36.28515625" style="1" customWidth="1"/>
    <col min="10025" max="10025" width="76.5703125" style="1" customWidth="1"/>
    <col min="10026" max="10026" width="23.140625" style="1" customWidth="1"/>
    <col min="10027" max="10027" width="20.42578125" style="1" customWidth="1"/>
    <col min="10028" max="10028" width="21.5703125" style="1" bestFit="1" customWidth="1"/>
    <col min="10029" max="10031" width="18" style="1" customWidth="1"/>
    <col min="10032" max="10032" width="16.5703125" style="1" customWidth="1"/>
    <col min="10033" max="10033" width="16.140625" style="1" customWidth="1"/>
    <col min="10034" max="10034" width="17.42578125" style="1" bestFit="1" customWidth="1"/>
    <col min="10035" max="10035" width="15.42578125" style="1" bestFit="1" customWidth="1"/>
    <col min="10036" max="10036" width="14.5703125" style="1" bestFit="1" customWidth="1"/>
    <col min="10037" max="10037" width="15.42578125" style="1" bestFit="1" customWidth="1"/>
    <col min="10038" max="10038" width="15.85546875" style="1" customWidth="1"/>
    <col min="10039" max="10039" width="13.7109375" style="1" customWidth="1"/>
    <col min="10040" max="10040" width="13.42578125" style="1" customWidth="1"/>
    <col min="10041" max="10041" width="22.7109375" style="1" customWidth="1"/>
    <col min="10042" max="10049" width="20.85546875" style="1" customWidth="1"/>
    <col min="10050" max="10277" width="11.42578125" style="1"/>
    <col min="10278" max="10278" width="41.140625" style="1" customWidth="1"/>
    <col min="10279" max="10279" width="17.140625" style="1" customWidth="1"/>
    <col min="10280" max="10280" width="36.28515625" style="1" customWidth="1"/>
    <col min="10281" max="10281" width="76.5703125" style="1" customWidth="1"/>
    <col min="10282" max="10282" width="23.140625" style="1" customWidth="1"/>
    <col min="10283" max="10283" width="20.42578125" style="1" customWidth="1"/>
    <col min="10284" max="10284" width="21.5703125" style="1" bestFit="1" customWidth="1"/>
    <col min="10285" max="10287" width="18" style="1" customWidth="1"/>
    <col min="10288" max="10288" width="16.5703125" style="1" customWidth="1"/>
    <col min="10289" max="10289" width="16.140625" style="1" customWidth="1"/>
    <col min="10290" max="10290" width="17.42578125" style="1" bestFit="1" customWidth="1"/>
    <col min="10291" max="10291" width="15.42578125" style="1" bestFit="1" customWidth="1"/>
    <col min="10292" max="10292" width="14.5703125" style="1" bestFit="1" customWidth="1"/>
    <col min="10293" max="10293" width="15.42578125" style="1" bestFit="1" customWidth="1"/>
    <col min="10294" max="10294" width="15.85546875" style="1" customWidth="1"/>
    <col min="10295" max="10295" width="13.7109375" style="1" customWidth="1"/>
    <col min="10296" max="10296" width="13.42578125" style="1" customWidth="1"/>
    <col min="10297" max="10297" width="22.7109375" style="1" customWidth="1"/>
    <col min="10298" max="10305" width="20.85546875" style="1" customWidth="1"/>
    <col min="10306" max="10533" width="11.42578125" style="1"/>
    <col min="10534" max="10534" width="41.140625" style="1" customWidth="1"/>
    <col min="10535" max="10535" width="17.140625" style="1" customWidth="1"/>
    <col min="10536" max="10536" width="36.28515625" style="1" customWidth="1"/>
    <col min="10537" max="10537" width="76.5703125" style="1" customWidth="1"/>
    <col min="10538" max="10538" width="23.140625" style="1" customWidth="1"/>
    <col min="10539" max="10539" width="20.42578125" style="1" customWidth="1"/>
    <col min="10540" max="10540" width="21.5703125" style="1" bestFit="1" customWidth="1"/>
    <col min="10541" max="10543" width="18" style="1" customWidth="1"/>
    <col min="10544" max="10544" width="16.5703125" style="1" customWidth="1"/>
    <col min="10545" max="10545" width="16.140625" style="1" customWidth="1"/>
    <col min="10546" max="10546" width="17.42578125" style="1" bestFit="1" customWidth="1"/>
    <col min="10547" max="10547" width="15.42578125" style="1" bestFit="1" customWidth="1"/>
    <col min="10548" max="10548" width="14.5703125" style="1" bestFit="1" customWidth="1"/>
    <col min="10549" max="10549" width="15.42578125" style="1" bestFit="1" customWidth="1"/>
    <col min="10550" max="10550" width="15.85546875" style="1" customWidth="1"/>
    <col min="10551" max="10551" width="13.7109375" style="1" customWidth="1"/>
    <col min="10552" max="10552" width="13.42578125" style="1" customWidth="1"/>
    <col min="10553" max="10553" width="22.7109375" style="1" customWidth="1"/>
    <col min="10554" max="10561" width="20.85546875" style="1" customWidth="1"/>
    <col min="10562" max="10789" width="11.42578125" style="1"/>
    <col min="10790" max="10790" width="41.140625" style="1" customWidth="1"/>
    <col min="10791" max="10791" width="17.140625" style="1" customWidth="1"/>
    <col min="10792" max="10792" width="36.28515625" style="1" customWidth="1"/>
    <col min="10793" max="10793" width="76.5703125" style="1" customWidth="1"/>
    <col min="10794" max="10794" width="23.140625" style="1" customWidth="1"/>
    <col min="10795" max="10795" width="20.42578125" style="1" customWidth="1"/>
    <col min="10796" max="10796" width="21.5703125" style="1" bestFit="1" customWidth="1"/>
    <col min="10797" max="10799" width="18" style="1" customWidth="1"/>
    <col min="10800" max="10800" width="16.5703125" style="1" customWidth="1"/>
    <col min="10801" max="10801" width="16.140625" style="1" customWidth="1"/>
    <col min="10802" max="10802" width="17.42578125" style="1" bestFit="1" customWidth="1"/>
    <col min="10803" max="10803" width="15.42578125" style="1" bestFit="1" customWidth="1"/>
    <col min="10804" max="10804" width="14.5703125" style="1" bestFit="1" customWidth="1"/>
    <col min="10805" max="10805" width="15.42578125" style="1" bestFit="1" customWidth="1"/>
    <col min="10806" max="10806" width="15.85546875" style="1" customWidth="1"/>
    <col min="10807" max="10807" width="13.7109375" style="1" customWidth="1"/>
    <col min="10808" max="10808" width="13.42578125" style="1" customWidth="1"/>
    <col min="10809" max="10809" width="22.7109375" style="1" customWidth="1"/>
    <col min="10810" max="10817" width="20.85546875" style="1" customWidth="1"/>
    <col min="10818" max="11045" width="11.42578125" style="1"/>
    <col min="11046" max="11046" width="41.140625" style="1" customWidth="1"/>
    <col min="11047" max="11047" width="17.140625" style="1" customWidth="1"/>
    <col min="11048" max="11048" width="36.28515625" style="1" customWidth="1"/>
    <col min="11049" max="11049" width="76.5703125" style="1" customWidth="1"/>
    <col min="11050" max="11050" width="23.140625" style="1" customWidth="1"/>
    <col min="11051" max="11051" width="20.42578125" style="1" customWidth="1"/>
    <col min="11052" max="11052" width="21.5703125" style="1" bestFit="1" customWidth="1"/>
    <col min="11053" max="11055" width="18" style="1" customWidth="1"/>
    <col min="11056" max="11056" width="16.5703125" style="1" customWidth="1"/>
    <col min="11057" max="11057" width="16.140625" style="1" customWidth="1"/>
    <col min="11058" max="11058" width="17.42578125" style="1" bestFit="1" customWidth="1"/>
    <col min="11059" max="11059" width="15.42578125" style="1" bestFit="1" customWidth="1"/>
    <col min="11060" max="11060" width="14.5703125" style="1" bestFit="1" customWidth="1"/>
    <col min="11061" max="11061" width="15.42578125" style="1" bestFit="1" customWidth="1"/>
    <col min="11062" max="11062" width="15.85546875" style="1" customWidth="1"/>
    <col min="11063" max="11063" width="13.7109375" style="1" customWidth="1"/>
    <col min="11064" max="11064" width="13.42578125" style="1" customWidth="1"/>
    <col min="11065" max="11065" width="22.7109375" style="1" customWidth="1"/>
    <col min="11066" max="11073" width="20.85546875" style="1" customWidth="1"/>
    <col min="11074" max="11301" width="11.42578125" style="1"/>
    <col min="11302" max="11302" width="41.140625" style="1" customWidth="1"/>
    <col min="11303" max="11303" width="17.140625" style="1" customWidth="1"/>
    <col min="11304" max="11304" width="36.28515625" style="1" customWidth="1"/>
    <col min="11305" max="11305" width="76.5703125" style="1" customWidth="1"/>
    <col min="11306" max="11306" width="23.140625" style="1" customWidth="1"/>
    <col min="11307" max="11307" width="20.42578125" style="1" customWidth="1"/>
    <col min="11308" max="11308" width="21.5703125" style="1" bestFit="1" customWidth="1"/>
    <col min="11309" max="11311" width="18" style="1" customWidth="1"/>
    <col min="11312" max="11312" width="16.5703125" style="1" customWidth="1"/>
    <col min="11313" max="11313" width="16.140625" style="1" customWidth="1"/>
    <col min="11314" max="11314" width="17.42578125" style="1" bestFit="1" customWidth="1"/>
    <col min="11315" max="11315" width="15.42578125" style="1" bestFit="1" customWidth="1"/>
    <col min="11316" max="11316" width="14.5703125" style="1" bestFit="1" customWidth="1"/>
    <col min="11317" max="11317" width="15.42578125" style="1" bestFit="1" customWidth="1"/>
    <col min="11318" max="11318" width="15.85546875" style="1" customWidth="1"/>
    <col min="11319" max="11319" width="13.7109375" style="1" customWidth="1"/>
    <col min="11320" max="11320" width="13.42578125" style="1" customWidth="1"/>
    <col min="11321" max="11321" width="22.7109375" style="1" customWidth="1"/>
    <col min="11322" max="11329" width="20.85546875" style="1" customWidth="1"/>
    <col min="11330" max="11557" width="11.42578125" style="1"/>
    <col min="11558" max="11558" width="41.140625" style="1" customWidth="1"/>
    <col min="11559" max="11559" width="17.140625" style="1" customWidth="1"/>
    <col min="11560" max="11560" width="36.28515625" style="1" customWidth="1"/>
    <col min="11561" max="11561" width="76.5703125" style="1" customWidth="1"/>
    <col min="11562" max="11562" width="23.140625" style="1" customWidth="1"/>
    <col min="11563" max="11563" width="20.42578125" style="1" customWidth="1"/>
    <col min="11564" max="11564" width="21.5703125" style="1" bestFit="1" customWidth="1"/>
    <col min="11565" max="11567" width="18" style="1" customWidth="1"/>
    <col min="11568" max="11568" width="16.5703125" style="1" customWidth="1"/>
    <col min="11569" max="11569" width="16.140625" style="1" customWidth="1"/>
    <col min="11570" max="11570" width="17.42578125" style="1" bestFit="1" customWidth="1"/>
    <col min="11571" max="11571" width="15.42578125" style="1" bestFit="1" customWidth="1"/>
    <col min="11572" max="11572" width="14.5703125" style="1" bestFit="1" customWidth="1"/>
    <col min="11573" max="11573" width="15.42578125" style="1" bestFit="1" customWidth="1"/>
    <col min="11574" max="11574" width="15.85546875" style="1" customWidth="1"/>
    <col min="11575" max="11575" width="13.7109375" style="1" customWidth="1"/>
    <col min="11576" max="11576" width="13.42578125" style="1" customWidth="1"/>
    <col min="11577" max="11577" width="22.7109375" style="1" customWidth="1"/>
    <col min="11578" max="11585" width="20.85546875" style="1" customWidth="1"/>
    <col min="11586" max="11813" width="11.42578125" style="1"/>
    <col min="11814" max="11814" width="41.140625" style="1" customWidth="1"/>
    <col min="11815" max="11815" width="17.140625" style="1" customWidth="1"/>
    <col min="11816" max="11816" width="36.28515625" style="1" customWidth="1"/>
    <col min="11817" max="11817" width="76.5703125" style="1" customWidth="1"/>
    <col min="11818" max="11818" width="23.140625" style="1" customWidth="1"/>
    <col min="11819" max="11819" width="20.42578125" style="1" customWidth="1"/>
    <col min="11820" max="11820" width="21.5703125" style="1" bestFit="1" customWidth="1"/>
    <col min="11821" max="11823" width="18" style="1" customWidth="1"/>
    <col min="11824" max="11824" width="16.5703125" style="1" customWidth="1"/>
    <col min="11825" max="11825" width="16.140625" style="1" customWidth="1"/>
    <col min="11826" max="11826" width="17.42578125" style="1" bestFit="1" customWidth="1"/>
    <col min="11827" max="11827" width="15.42578125" style="1" bestFit="1" customWidth="1"/>
    <col min="11828" max="11828" width="14.5703125" style="1" bestFit="1" customWidth="1"/>
    <col min="11829" max="11829" width="15.42578125" style="1" bestFit="1" customWidth="1"/>
    <col min="11830" max="11830" width="15.85546875" style="1" customWidth="1"/>
    <col min="11831" max="11831" width="13.7109375" style="1" customWidth="1"/>
    <col min="11832" max="11832" width="13.42578125" style="1" customWidth="1"/>
    <col min="11833" max="11833" width="22.7109375" style="1" customWidth="1"/>
    <col min="11834" max="11841" width="20.85546875" style="1" customWidth="1"/>
    <col min="11842" max="12069" width="11.42578125" style="1"/>
    <col min="12070" max="12070" width="41.140625" style="1" customWidth="1"/>
    <col min="12071" max="12071" width="17.140625" style="1" customWidth="1"/>
    <col min="12072" max="12072" width="36.28515625" style="1" customWidth="1"/>
    <col min="12073" max="12073" width="76.5703125" style="1" customWidth="1"/>
    <col min="12074" max="12074" width="23.140625" style="1" customWidth="1"/>
    <col min="12075" max="12075" width="20.42578125" style="1" customWidth="1"/>
    <col min="12076" max="12076" width="21.5703125" style="1" bestFit="1" customWidth="1"/>
    <col min="12077" max="12079" width="18" style="1" customWidth="1"/>
    <col min="12080" max="12080" width="16.5703125" style="1" customWidth="1"/>
    <col min="12081" max="12081" width="16.140625" style="1" customWidth="1"/>
    <col min="12082" max="12082" width="17.42578125" style="1" bestFit="1" customWidth="1"/>
    <col min="12083" max="12083" width="15.42578125" style="1" bestFit="1" customWidth="1"/>
    <col min="12084" max="12084" width="14.5703125" style="1" bestFit="1" customWidth="1"/>
    <col min="12085" max="12085" width="15.42578125" style="1" bestFit="1" customWidth="1"/>
    <col min="12086" max="12086" width="15.85546875" style="1" customWidth="1"/>
    <col min="12087" max="12087" width="13.7109375" style="1" customWidth="1"/>
    <col min="12088" max="12088" width="13.42578125" style="1" customWidth="1"/>
    <col min="12089" max="12089" width="22.7109375" style="1" customWidth="1"/>
    <col min="12090" max="12097" width="20.85546875" style="1" customWidth="1"/>
    <col min="12098" max="12325" width="11.42578125" style="1"/>
    <col min="12326" max="12326" width="41.140625" style="1" customWidth="1"/>
    <col min="12327" max="12327" width="17.140625" style="1" customWidth="1"/>
    <col min="12328" max="12328" width="36.28515625" style="1" customWidth="1"/>
    <col min="12329" max="12329" width="76.5703125" style="1" customWidth="1"/>
    <col min="12330" max="12330" width="23.140625" style="1" customWidth="1"/>
    <col min="12331" max="12331" width="20.42578125" style="1" customWidth="1"/>
    <col min="12332" max="12332" width="21.5703125" style="1" bestFit="1" customWidth="1"/>
    <col min="12333" max="12335" width="18" style="1" customWidth="1"/>
    <col min="12336" max="12336" width="16.5703125" style="1" customWidth="1"/>
    <col min="12337" max="12337" width="16.140625" style="1" customWidth="1"/>
    <col min="12338" max="12338" width="17.42578125" style="1" bestFit="1" customWidth="1"/>
    <col min="12339" max="12339" width="15.42578125" style="1" bestFit="1" customWidth="1"/>
    <col min="12340" max="12340" width="14.5703125" style="1" bestFit="1" customWidth="1"/>
    <col min="12341" max="12341" width="15.42578125" style="1" bestFit="1" customWidth="1"/>
    <col min="12342" max="12342" width="15.85546875" style="1" customWidth="1"/>
    <col min="12343" max="12343" width="13.7109375" style="1" customWidth="1"/>
    <col min="12344" max="12344" width="13.42578125" style="1" customWidth="1"/>
    <col min="12345" max="12345" width="22.7109375" style="1" customWidth="1"/>
    <col min="12346" max="12353" width="20.85546875" style="1" customWidth="1"/>
    <col min="12354" max="12581" width="11.42578125" style="1"/>
    <col min="12582" max="12582" width="41.140625" style="1" customWidth="1"/>
    <col min="12583" max="12583" width="17.140625" style="1" customWidth="1"/>
    <col min="12584" max="12584" width="36.28515625" style="1" customWidth="1"/>
    <col min="12585" max="12585" width="76.5703125" style="1" customWidth="1"/>
    <col min="12586" max="12586" width="23.140625" style="1" customWidth="1"/>
    <col min="12587" max="12587" width="20.42578125" style="1" customWidth="1"/>
    <col min="12588" max="12588" width="21.5703125" style="1" bestFit="1" customWidth="1"/>
    <col min="12589" max="12591" width="18" style="1" customWidth="1"/>
    <col min="12592" max="12592" width="16.5703125" style="1" customWidth="1"/>
    <col min="12593" max="12593" width="16.140625" style="1" customWidth="1"/>
    <col min="12594" max="12594" width="17.42578125" style="1" bestFit="1" customWidth="1"/>
    <col min="12595" max="12595" width="15.42578125" style="1" bestFit="1" customWidth="1"/>
    <col min="12596" max="12596" width="14.5703125" style="1" bestFit="1" customWidth="1"/>
    <col min="12597" max="12597" width="15.42578125" style="1" bestFit="1" customWidth="1"/>
    <col min="12598" max="12598" width="15.85546875" style="1" customWidth="1"/>
    <col min="12599" max="12599" width="13.7109375" style="1" customWidth="1"/>
    <col min="12600" max="12600" width="13.42578125" style="1" customWidth="1"/>
    <col min="12601" max="12601" width="22.7109375" style="1" customWidth="1"/>
    <col min="12602" max="12609" width="20.85546875" style="1" customWidth="1"/>
    <col min="12610" max="12837" width="11.42578125" style="1"/>
    <col min="12838" max="12838" width="41.140625" style="1" customWidth="1"/>
    <col min="12839" max="12839" width="17.140625" style="1" customWidth="1"/>
    <col min="12840" max="12840" width="36.28515625" style="1" customWidth="1"/>
    <col min="12841" max="12841" width="76.5703125" style="1" customWidth="1"/>
    <col min="12842" max="12842" width="23.140625" style="1" customWidth="1"/>
    <col min="12843" max="12843" width="20.42578125" style="1" customWidth="1"/>
    <col min="12844" max="12844" width="21.5703125" style="1" bestFit="1" customWidth="1"/>
    <col min="12845" max="12847" width="18" style="1" customWidth="1"/>
    <col min="12848" max="12848" width="16.5703125" style="1" customWidth="1"/>
    <col min="12849" max="12849" width="16.140625" style="1" customWidth="1"/>
    <col min="12850" max="12850" width="17.42578125" style="1" bestFit="1" customWidth="1"/>
    <col min="12851" max="12851" width="15.42578125" style="1" bestFit="1" customWidth="1"/>
    <col min="12852" max="12852" width="14.5703125" style="1" bestFit="1" customWidth="1"/>
    <col min="12853" max="12853" width="15.42578125" style="1" bestFit="1" customWidth="1"/>
    <col min="12854" max="12854" width="15.85546875" style="1" customWidth="1"/>
    <col min="12855" max="12855" width="13.7109375" style="1" customWidth="1"/>
    <col min="12856" max="12856" width="13.42578125" style="1" customWidth="1"/>
    <col min="12857" max="12857" width="22.7109375" style="1" customWidth="1"/>
    <col min="12858" max="12865" width="20.85546875" style="1" customWidth="1"/>
    <col min="12866" max="13093" width="11.42578125" style="1"/>
    <col min="13094" max="13094" width="41.140625" style="1" customWidth="1"/>
    <col min="13095" max="13095" width="17.140625" style="1" customWidth="1"/>
    <col min="13096" max="13096" width="36.28515625" style="1" customWidth="1"/>
    <col min="13097" max="13097" width="76.5703125" style="1" customWidth="1"/>
    <col min="13098" max="13098" width="23.140625" style="1" customWidth="1"/>
    <col min="13099" max="13099" width="20.42578125" style="1" customWidth="1"/>
    <col min="13100" max="13100" width="21.5703125" style="1" bestFit="1" customWidth="1"/>
    <col min="13101" max="13103" width="18" style="1" customWidth="1"/>
    <col min="13104" max="13104" width="16.5703125" style="1" customWidth="1"/>
    <col min="13105" max="13105" width="16.140625" style="1" customWidth="1"/>
    <col min="13106" max="13106" width="17.42578125" style="1" bestFit="1" customWidth="1"/>
    <col min="13107" max="13107" width="15.42578125" style="1" bestFit="1" customWidth="1"/>
    <col min="13108" max="13108" width="14.5703125" style="1" bestFit="1" customWidth="1"/>
    <col min="13109" max="13109" width="15.42578125" style="1" bestFit="1" customWidth="1"/>
    <col min="13110" max="13110" width="15.85546875" style="1" customWidth="1"/>
    <col min="13111" max="13111" width="13.7109375" style="1" customWidth="1"/>
    <col min="13112" max="13112" width="13.42578125" style="1" customWidth="1"/>
    <col min="13113" max="13113" width="22.7109375" style="1" customWidth="1"/>
    <col min="13114" max="13121" width="20.85546875" style="1" customWidth="1"/>
    <col min="13122" max="13349" width="11.42578125" style="1"/>
    <col min="13350" max="13350" width="41.140625" style="1" customWidth="1"/>
    <col min="13351" max="13351" width="17.140625" style="1" customWidth="1"/>
    <col min="13352" max="13352" width="36.28515625" style="1" customWidth="1"/>
    <col min="13353" max="13353" width="76.5703125" style="1" customWidth="1"/>
    <col min="13354" max="13354" width="23.140625" style="1" customWidth="1"/>
    <col min="13355" max="13355" width="20.42578125" style="1" customWidth="1"/>
    <col min="13356" max="13356" width="21.5703125" style="1" bestFit="1" customWidth="1"/>
    <col min="13357" max="13359" width="18" style="1" customWidth="1"/>
    <col min="13360" max="13360" width="16.5703125" style="1" customWidth="1"/>
    <col min="13361" max="13361" width="16.140625" style="1" customWidth="1"/>
    <col min="13362" max="13362" width="17.42578125" style="1" bestFit="1" customWidth="1"/>
    <col min="13363" max="13363" width="15.42578125" style="1" bestFit="1" customWidth="1"/>
    <col min="13364" max="13364" width="14.5703125" style="1" bestFit="1" customWidth="1"/>
    <col min="13365" max="13365" width="15.42578125" style="1" bestFit="1" customWidth="1"/>
    <col min="13366" max="13366" width="15.85546875" style="1" customWidth="1"/>
    <col min="13367" max="13367" width="13.7109375" style="1" customWidth="1"/>
    <col min="13368" max="13368" width="13.42578125" style="1" customWidth="1"/>
    <col min="13369" max="13369" width="22.7109375" style="1" customWidth="1"/>
    <col min="13370" max="13377" width="20.85546875" style="1" customWidth="1"/>
    <col min="13378" max="13605" width="11.42578125" style="1"/>
    <col min="13606" max="13606" width="41.140625" style="1" customWidth="1"/>
    <col min="13607" max="13607" width="17.140625" style="1" customWidth="1"/>
    <col min="13608" max="13608" width="36.28515625" style="1" customWidth="1"/>
    <col min="13609" max="13609" width="76.5703125" style="1" customWidth="1"/>
    <col min="13610" max="13610" width="23.140625" style="1" customWidth="1"/>
    <col min="13611" max="13611" width="20.42578125" style="1" customWidth="1"/>
    <col min="13612" max="13612" width="21.5703125" style="1" bestFit="1" customWidth="1"/>
    <col min="13613" max="13615" width="18" style="1" customWidth="1"/>
    <col min="13616" max="13616" width="16.5703125" style="1" customWidth="1"/>
    <col min="13617" max="13617" width="16.140625" style="1" customWidth="1"/>
    <col min="13618" max="13618" width="17.42578125" style="1" bestFit="1" customWidth="1"/>
    <col min="13619" max="13619" width="15.42578125" style="1" bestFit="1" customWidth="1"/>
    <col min="13620" max="13620" width="14.5703125" style="1" bestFit="1" customWidth="1"/>
    <col min="13621" max="13621" width="15.42578125" style="1" bestFit="1" customWidth="1"/>
    <col min="13622" max="13622" width="15.85546875" style="1" customWidth="1"/>
    <col min="13623" max="13623" width="13.7109375" style="1" customWidth="1"/>
    <col min="13624" max="13624" width="13.42578125" style="1" customWidth="1"/>
    <col min="13625" max="13625" width="22.7109375" style="1" customWidth="1"/>
    <col min="13626" max="13633" width="20.85546875" style="1" customWidth="1"/>
    <col min="13634" max="13861" width="11.42578125" style="1"/>
    <col min="13862" max="13862" width="41.140625" style="1" customWidth="1"/>
    <col min="13863" max="13863" width="17.140625" style="1" customWidth="1"/>
    <col min="13864" max="13864" width="36.28515625" style="1" customWidth="1"/>
    <col min="13865" max="13865" width="76.5703125" style="1" customWidth="1"/>
    <col min="13866" max="13866" width="23.140625" style="1" customWidth="1"/>
    <col min="13867" max="13867" width="20.42578125" style="1" customWidth="1"/>
    <col min="13868" max="13868" width="21.5703125" style="1" bestFit="1" customWidth="1"/>
    <col min="13869" max="13871" width="18" style="1" customWidth="1"/>
    <col min="13872" max="13872" width="16.5703125" style="1" customWidth="1"/>
    <col min="13873" max="13873" width="16.140625" style="1" customWidth="1"/>
    <col min="13874" max="13874" width="17.42578125" style="1" bestFit="1" customWidth="1"/>
    <col min="13875" max="13875" width="15.42578125" style="1" bestFit="1" customWidth="1"/>
    <col min="13876" max="13876" width="14.5703125" style="1" bestFit="1" customWidth="1"/>
    <col min="13877" max="13877" width="15.42578125" style="1" bestFit="1" customWidth="1"/>
    <col min="13878" max="13878" width="15.85546875" style="1" customWidth="1"/>
    <col min="13879" max="13879" width="13.7109375" style="1" customWidth="1"/>
    <col min="13880" max="13880" width="13.42578125" style="1" customWidth="1"/>
    <col min="13881" max="13881" width="22.7109375" style="1" customWidth="1"/>
    <col min="13882" max="13889" width="20.85546875" style="1" customWidth="1"/>
    <col min="13890" max="14117" width="11.42578125" style="1"/>
    <col min="14118" max="14118" width="41.140625" style="1" customWidth="1"/>
    <col min="14119" max="14119" width="17.140625" style="1" customWidth="1"/>
    <col min="14120" max="14120" width="36.28515625" style="1" customWidth="1"/>
    <col min="14121" max="14121" width="76.5703125" style="1" customWidth="1"/>
    <col min="14122" max="14122" width="23.140625" style="1" customWidth="1"/>
    <col min="14123" max="14123" width="20.42578125" style="1" customWidth="1"/>
    <col min="14124" max="14124" width="21.5703125" style="1" bestFit="1" customWidth="1"/>
    <col min="14125" max="14127" width="18" style="1" customWidth="1"/>
    <col min="14128" max="14128" width="16.5703125" style="1" customWidth="1"/>
    <col min="14129" max="14129" width="16.140625" style="1" customWidth="1"/>
    <col min="14130" max="14130" width="17.42578125" style="1" bestFit="1" customWidth="1"/>
    <col min="14131" max="14131" width="15.42578125" style="1" bestFit="1" customWidth="1"/>
    <col min="14132" max="14132" width="14.5703125" style="1" bestFit="1" customWidth="1"/>
    <col min="14133" max="14133" width="15.42578125" style="1" bestFit="1" customWidth="1"/>
    <col min="14134" max="14134" width="15.85546875" style="1" customWidth="1"/>
    <col min="14135" max="14135" width="13.7109375" style="1" customWidth="1"/>
    <col min="14136" max="14136" width="13.42578125" style="1" customWidth="1"/>
    <col min="14137" max="14137" width="22.7109375" style="1" customWidth="1"/>
    <col min="14138" max="14145" width="20.85546875" style="1" customWidth="1"/>
    <col min="14146" max="14373" width="11.42578125" style="1"/>
    <col min="14374" max="14374" width="41.140625" style="1" customWidth="1"/>
    <col min="14375" max="14375" width="17.140625" style="1" customWidth="1"/>
    <col min="14376" max="14376" width="36.28515625" style="1" customWidth="1"/>
    <col min="14377" max="14377" width="76.5703125" style="1" customWidth="1"/>
    <col min="14378" max="14378" width="23.140625" style="1" customWidth="1"/>
    <col min="14379" max="14379" width="20.42578125" style="1" customWidth="1"/>
    <col min="14380" max="14380" width="21.5703125" style="1" bestFit="1" customWidth="1"/>
    <col min="14381" max="14383" width="18" style="1" customWidth="1"/>
    <col min="14384" max="14384" width="16.5703125" style="1" customWidth="1"/>
    <col min="14385" max="14385" width="16.140625" style="1" customWidth="1"/>
    <col min="14386" max="14386" width="17.42578125" style="1" bestFit="1" customWidth="1"/>
    <col min="14387" max="14387" width="15.42578125" style="1" bestFit="1" customWidth="1"/>
    <col min="14388" max="14388" width="14.5703125" style="1" bestFit="1" customWidth="1"/>
    <col min="14389" max="14389" width="15.42578125" style="1" bestFit="1" customWidth="1"/>
    <col min="14390" max="14390" width="15.85546875" style="1" customWidth="1"/>
    <col min="14391" max="14391" width="13.7109375" style="1" customWidth="1"/>
    <col min="14392" max="14392" width="13.42578125" style="1" customWidth="1"/>
    <col min="14393" max="14393" width="22.7109375" style="1" customWidth="1"/>
    <col min="14394" max="14401" width="20.85546875" style="1" customWidth="1"/>
    <col min="14402" max="14629" width="11.42578125" style="1"/>
    <col min="14630" max="14630" width="41.140625" style="1" customWidth="1"/>
    <col min="14631" max="14631" width="17.140625" style="1" customWidth="1"/>
    <col min="14632" max="14632" width="36.28515625" style="1" customWidth="1"/>
    <col min="14633" max="14633" width="76.5703125" style="1" customWidth="1"/>
    <col min="14634" max="14634" width="23.140625" style="1" customWidth="1"/>
    <col min="14635" max="14635" width="20.42578125" style="1" customWidth="1"/>
    <col min="14636" max="14636" width="21.5703125" style="1" bestFit="1" customWidth="1"/>
    <col min="14637" max="14639" width="18" style="1" customWidth="1"/>
    <col min="14640" max="14640" width="16.5703125" style="1" customWidth="1"/>
    <col min="14641" max="14641" width="16.140625" style="1" customWidth="1"/>
    <col min="14642" max="14642" width="17.42578125" style="1" bestFit="1" customWidth="1"/>
    <col min="14643" max="14643" width="15.42578125" style="1" bestFit="1" customWidth="1"/>
    <col min="14644" max="14644" width="14.5703125" style="1" bestFit="1" customWidth="1"/>
    <col min="14645" max="14645" width="15.42578125" style="1" bestFit="1" customWidth="1"/>
    <col min="14646" max="14646" width="15.85546875" style="1" customWidth="1"/>
    <col min="14647" max="14647" width="13.7109375" style="1" customWidth="1"/>
    <col min="14648" max="14648" width="13.42578125" style="1" customWidth="1"/>
    <col min="14649" max="14649" width="22.7109375" style="1" customWidth="1"/>
    <col min="14650" max="14657" width="20.85546875" style="1" customWidth="1"/>
    <col min="14658" max="14885" width="11.42578125" style="1"/>
    <col min="14886" max="14886" width="41.140625" style="1" customWidth="1"/>
    <col min="14887" max="14887" width="17.140625" style="1" customWidth="1"/>
    <col min="14888" max="14888" width="36.28515625" style="1" customWidth="1"/>
    <col min="14889" max="14889" width="76.5703125" style="1" customWidth="1"/>
    <col min="14890" max="14890" width="23.140625" style="1" customWidth="1"/>
    <col min="14891" max="14891" width="20.42578125" style="1" customWidth="1"/>
    <col min="14892" max="14892" width="21.5703125" style="1" bestFit="1" customWidth="1"/>
    <col min="14893" max="14895" width="18" style="1" customWidth="1"/>
    <col min="14896" max="14896" width="16.5703125" style="1" customWidth="1"/>
    <col min="14897" max="14897" width="16.140625" style="1" customWidth="1"/>
    <col min="14898" max="14898" width="17.42578125" style="1" bestFit="1" customWidth="1"/>
    <col min="14899" max="14899" width="15.42578125" style="1" bestFit="1" customWidth="1"/>
    <col min="14900" max="14900" width="14.5703125" style="1" bestFit="1" customWidth="1"/>
    <col min="14901" max="14901" width="15.42578125" style="1" bestFit="1" customWidth="1"/>
    <col min="14902" max="14902" width="15.85546875" style="1" customWidth="1"/>
    <col min="14903" max="14903" width="13.7109375" style="1" customWidth="1"/>
    <col min="14904" max="14904" width="13.42578125" style="1" customWidth="1"/>
    <col min="14905" max="14905" width="22.7109375" style="1" customWidth="1"/>
    <col min="14906" max="14913" width="20.85546875" style="1" customWidth="1"/>
    <col min="14914" max="15141" width="11.42578125" style="1"/>
    <col min="15142" max="15142" width="41.140625" style="1" customWidth="1"/>
    <col min="15143" max="15143" width="17.140625" style="1" customWidth="1"/>
    <col min="15144" max="15144" width="36.28515625" style="1" customWidth="1"/>
    <col min="15145" max="15145" width="76.5703125" style="1" customWidth="1"/>
    <col min="15146" max="15146" width="23.140625" style="1" customWidth="1"/>
    <col min="15147" max="15147" width="20.42578125" style="1" customWidth="1"/>
    <col min="15148" max="15148" width="21.5703125" style="1" bestFit="1" customWidth="1"/>
    <col min="15149" max="15151" width="18" style="1" customWidth="1"/>
    <col min="15152" max="15152" width="16.5703125" style="1" customWidth="1"/>
    <col min="15153" max="15153" width="16.140625" style="1" customWidth="1"/>
    <col min="15154" max="15154" width="17.42578125" style="1" bestFit="1" customWidth="1"/>
    <col min="15155" max="15155" width="15.42578125" style="1" bestFit="1" customWidth="1"/>
    <col min="15156" max="15156" width="14.5703125" style="1" bestFit="1" customWidth="1"/>
    <col min="15157" max="15157" width="15.42578125" style="1" bestFit="1" customWidth="1"/>
    <col min="15158" max="15158" width="15.85546875" style="1" customWidth="1"/>
    <col min="15159" max="15159" width="13.7109375" style="1" customWidth="1"/>
    <col min="15160" max="15160" width="13.42578125" style="1" customWidth="1"/>
    <col min="15161" max="15161" width="22.7109375" style="1" customWidth="1"/>
    <col min="15162" max="15169" width="20.85546875" style="1" customWidth="1"/>
    <col min="15170" max="15397" width="11.42578125" style="1"/>
    <col min="15398" max="15398" width="41.140625" style="1" customWidth="1"/>
    <col min="15399" max="15399" width="17.140625" style="1" customWidth="1"/>
    <col min="15400" max="15400" width="36.28515625" style="1" customWidth="1"/>
    <col min="15401" max="15401" width="76.5703125" style="1" customWidth="1"/>
    <col min="15402" max="15402" width="23.140625" style="1" customWidth="1"/>
    <col min="15403" max="15403" width="20.42578125" style="1" customWidth="1"/>
    <col min="15404" max="15404" width="21.5703125" style="1" bestFit="1" customWidth="1"/>
    <col min="15405" max="15407" width="18" style="1" customWidth="1"/>
    <col min="15408" max="15408" width="16.5703125" style="1" customWidth="1"/>
    <col min="15409" max="15409" width="16.140625" style="1" customWidth="1"/>
    <col min="15410" max="15410" width="17.42578125" style="1" bestFit="1" customWidth="1"/>
    <col min="15411" max="15411" width="15.42578125" style="1" bestFit="1" customWidth="1"/>
    <col min="15412" max="15412" width="14.5703125" style="1" bestFit="1" customWidth="1"/>
    <col min="15413" max="15413" width="15.42578125" style="1" bestFit="1" customWidth="1"/>
    <col min="15414" max="15414" width="15.85546875" style="1" customWidth="1"/>
    <col min="15415" max="15415" width="13.7109375" style="1" customWidth="1"/>
    <col min="15416" max="15416" width="13.42578125" style="1" customWidth="1"/>
    <col min="15417" max="15417" width="22.7109375" style="1" customWidth="1"/>
    <col min="15418" max="15425" width="20.85546875" style="1" customWidth="1"/>
    <col min="15426" max="15653" width="11.42578125" style="1"/>
    <col min="15654" max="15654" width="41.140625" style="1" customWidth="1"/>
    <col min="15655" max="15655" width="17.140625" style="1" customWidth="1"/>
    <col min="15656" max="15656" width="36.28515625" style="1" customWidth="1"/>
    <col min="15657" max="15657" width="76.5703125" style="1" customWidth="1"/>
    <col min="15658" max="15658" width="23.140625" style="1" customWidth="1"/>
    <col min="15659" max="15659" width="20.42578125" style="1" customWidth="1"/>
    <col min="15660" max="15660" width="21.5703125" style="1" bestFit="1" customWidth="1"/>
    <col min="15661" max="15663" width="18" style="1" customWidth="1"/>
    <col min="15664" max="15664" width="16.5703125" style="1" customWidth="1"/>
    <col min="15665" max="15665" width="16.140625" style="1" customWidth="1"/>
    <col min="15666" max="15666" width="17.42578125" style="1" bestFit="1" customWidth="1"/>
    <col min="15667" max="15667" width="15.42578125" style="1" bestFit="1" customWidth="1"/>
    <col min="15668" max="15668" width="14.5703125" style="1" bestFit="1" customWidth="1"/>
    <col min="15669" max="15669" width="15.42578125" style="1" bestFit="1" customWidth="1"/>
    <col min="15670" max="15670" width="15.85546875" style="1" customWidth="1"/>
    <col min="15671" max="15671" width="13.7109375" style="1" customWidth="1"/>
    <col min="15672" max="15672" width="13.42578125" style="1" customWidth="1"/>
    <col min="15673" max="15673" width="22.7109375" style="1" customWidth="1"/>
    <col min="15674" max="15681" width="20.85546875" style="1" customWidth="1"/>
    <col min="15682" max="15909" width="11.42578125" style="1"/>
    <col min="15910" max="15910" width="41.140625" style="1" customWidth="1"/>
    <col min="15911" max="15911" width="17.140625" style="1" customWidth="1"/>
    <col min="15912" max="15912" width="36.28515625" style="1" customWidth="1"/>
    <col min="15913" max="15913" width="76.5703125" style="1" customWidth="1"/>
    <col min="15914" max="15914" width="23.140625" style="1" customWidth="1"/>
    <col min="15915" max="15915" width="20.42578125" style="1" customWidth="1"/>
    <col min="15916" max="15916" width="21.5703125" style="1" bestFit="1" customWidth="1"/>
    <col min="15917" max="15919" width="18" style="1" customWidth="1"/>
    <col min="15920" max="15920" width="16.5703125" style="1" customWidth="1"/>
    <col min="15921" max="15921" width="16.140625" style="1" customWidth="1"/>
    <col min="15922" max="15922" width="17.42578125" style="1" bestFit="1" customWidth="1"/>
    <col min="15923" max="15923" width="15.42578125" style="1" bestFit="1" customWidth="1"/>
    <col min="15924" max="15924" width="14.5703125" style="1" bestFit="1" customWidth="1"/>
    <col min="15925" max="15925" width="15.42578125" style="1" bestFit="1" customWidth="1"/>
    <col min="15926" max="15926" width="15.85546875" style="1" customWidth="1"/>
    <col min="15927" max="15927" width="13.7109375" style="1" customWidth="1"/>
    <col min="15928" max="15928" width="13.42578125" style="1" customWidth="1"/>
    <col min="15929" max="15929" width="22.7109375" style="1" customWidth="1"/>
    <col min="15930" max="15937" width="20.85546875" style="1" customWidth="1"/>
    <col min="15938" max="16165" width="11.42578125" style="1"/>
    <col min="16166" max="16166" width="41.140625" style="1" customWidth="1"/>
    <col min="16167" max="16167" width="17.140625" style="1" customWidth="1"/>
    <col min="16168" max="16168" width="36.28515625" style="1" customWidth="1"/>
    <col min="16169" max="16169" width="76.5703125" style="1" customWidth="1"/>
    <col min="16170" max="16170" width="23.140625" style="1" customWidth="1"/>
    <col min="16171" max="16171" width="20.42578125" style="1" customWidth="1"/>
    <col min="16172" max="16172" width="21.5703125" style="1" bestFit="1" customWidth="1"/>
    <col min="16173" max="16175" width="18" style="1" customWidth="1"/>
    <col min="16176" max="16176" width="16.5703125" style="1" customWidth="1"/>
    <col min="16177" max="16177" width="16.140625" style="1" customWidth="1"/>
    <col min="16178" max="16178" width="17.42578125" style="1" bestFit="1" customWidth="1"/>
    <col min="16179" max="16179" width="15.42578125" style="1" bestFit="1" customWidth="1"/>
    <col min="16180" max="16180" width="14.5703125" style="1" bestFit="1" customWidth="1"/>
    <col min="16181" max="16181" width="15.42578125" style="1" bestFit="1" customWidth="1"/>
    <col min="16182" max="16182" width="15.85546875" style="1" customWidth="1"/>
    <col min="16183" max="16183" width="13.7109375" style="1" customWidth="1"/>
    <col min="16184" max="16184" width="13.42578125" style="1" customWidth="1"/>
    <col min="16185" max="16185" width="22.7109375" style="1" customWidth="1"/>
    <col min="16186" max="16193" width="20.85546875" style="1" customWidth="1"/>
    <col min="16194" max="16384" width="11.42578125" style="1"/>
  </cols>
  <sheetData>
    <row r="1" spans="1:61" ht="26.25" x14ac:dyDescent="0.25">
      <c r="A1" s="476" t="s">
        <v>0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 s="476"/>
      <c r="AV1" s="476"/>
      <c r="AW1" s="476"/>
      <c r="AX1" s="476"/>
      <c r="AY1" s="476"/>
      <c r="AZ1" s="476"/>
      <c r="BA1" s="476"/>
      <c r="BB1" s="476"/>
      <c r="BC1" s="476"/>
      <c r="BD1" s="476"/>
      <c r="BE1" s="476"/>
    </row>
    <row r="2" spans="1:61" ht="26.25" x14ac:dyDescent="0.25">
      <c r="A2" s="476" t="s">
        <v>1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  <c r="AD2" s="476"/>
      <c r="AE2" s="476"/>
      <c r="AF2" s="476"/>
      <c r="AG2" s="476"/>
      <c r="AH2" s="476"/>
      <c r="AI2" s="476"/>
      <c r="AJ2" s="476"/>
      <c r="AK2" s="476"/>
      <c r="AL2" s="476"/>
      <c r="AM2" s="476"/>
      <c r="AN2" s="476"/>
      <c r="AO2" s="476"/>
      <c r="AP2" s="476"/>
      <c r="AQ2" s="476"/>
      <c r="AR2" s="476"/>
      <c r="AS2" s="476"/>
      <c r="AT2" s="476"/>
      <c r="AU2" s="476"/>
      <c r="AV2" s="476"/>
      <c r="AW2" s="476"/>
      <c r="AX2" s="476"/>
      <c r="AY2" s="476"/>
      <c r="AZ2" s="476"/>
      <c r="BA2" s="476"/>
      <c r="BB2" s="476"/>
      <c r="BC2" s="476"/>
      <c r="BD2" s="476"/>
      <c r="BE2" s="476"/>
      <c r="BF2" s="2"/>
    </row>
    <row r="3" spans="1:61" ht="26.25" x14ac:dyDescent="0.25">
      <c r="A3" s="476" t="s">
        <v>2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476"/>
      <c r="U3" s="476"/>
      <c r="V3" s="476"/>
      <c r="W3" s="476"/>
      <c r="X3" s="476"/>
      <c r="Y3" s="476"/>
      <c r="Z3" s="476"/>
      <c r="AA3" s="476"/>
      <c r="AB3" s="476"/>
      <c r="AC3" s="476"/>
      <c r="AD3" s="476"/>
      <c r="AE3" s="476"/>
      <c r="AF3" s="476"/>
      <c r="AG3" s="476"/>
      <c r="AH3" s="476"/>
      <c r="AI3" s="476"/>
      <c r="AJ3" s="476"/>
      <c r="AK3" s="476"/>
      <c r="AL3" s="476"/>
      <c r="AM3" s="476"/>
      <c r="AN3" s="476"/>
      <c r="AO3" s="476"/>
      <c r="AP3" s="476"/>
      <c r="AQ3" s="476"/>
      <c r="AR3" s="476"/>
      <c r="AS3" s="476"/>
      <c r="AT3" s="476"/>
      <c r="AU3" s="476"/>
      <c r="AV3" s="476"/>
      <c r="AW3" s="476"/>
      <c r="AX3" s="476"/>
      <c r="AY3" s="476"/>
      <c r="AZ3" s="476"/>
      <c r="BA3" s="476"/>
      <c r="BB3" s="476"/>
      <c r="BC3" s="476"/>
      <c r="BD3" s="476"/>
      <c r="BE3" s="476"/>
      <c r="BF3" s="2"/>
    </row>
    <row r="4" spans="1:61" ht="18.7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</row>
    <row r="5" spans="1:61" ht="15.75" thickBot="1" x14ac:dyDescent="0.3"/>
    <row r="6" spans="1:61" x14ac:dyDescent="0.25">
      <c r="A6" s="477" t="s">
        <v>3</v>
      </c>
      <c r="B6" s="478"/>
      <c r="C6" s="479"/>
      <c r="D6" s="480"/>
      <c r="E6" s="3"/>
    </row>
    <row r="7" spans="1:61" x14ac:dyDescent="0.25">
      <c r="A7" s="4" t="s">
        <v>4</v>
      </c>
      <c r="B7" s="498" t="s">
        <v>5</v>
      </c>
      <c r="C7" s="499"/>
      <c r="D7" s="5" t="s">
        <v>6</v>
      </c>
      <c r="E7" s="3"/>
    </row>
    <row r="8" spans="1:61" ht="15.75" thickBot="1" x14ac:dyDescent="0.3">
      <c r="A8" s="8" t="s">
        <v>7</v>
      </c>
      <c r="B8" s="496" t="s">
        <v>31</v>
      </c>
      <c r="C8" s="497"/>
      <c r="D8" s="9" t="s">
        <v>148</v>
      </c>
    </row>
    <row r="9" spans="1:61" ht="15.75" thickBot="1" x14ac:dyDescent="0.3">
      <c r="U9" s="495"/>
      <c r="V9" s="495"/>
      <c r="W9" s="495"/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495"/>
      <c r="AM9" s="495"/>
      <c r="AN9" s="495"/>
      <c r="AO9" s="495"/>
      <c r="AP9" s="495"/>
      <c r="AQ9" s="495"/>
      <c r="AR9" s="495"/>
      <c r="AS9" s="495"/>
      <c r="AT9" s="495"/>
      <c r="AU9" s="495"/>
      <c r="AV9" s="495"/>
      <c r="AW9" s="495"/>
      <c r="AX9" s="495"/>
      <c r="AY9" s="495"/>
      <c r="AZ9" s="495"/>
      <c r="BA9" s="495"/>
      <c r="BB9" s="495"/>
      <c r="BC9" s="495"/>
      <c r="BD9" s="495"/>
      <c r="BE9" s="495"/>
    </row>
    <row r="10" spans="1:61" ht="30.75" customHeight="1" thickBot="1" x14ac:dyDescent="0.3">
      <c r="A10" s="484" t="s">
        <v>8</v>
      </c>
      <c r="B10" s="485"/>
      <c r="C10" s="485"/>
      <c r="D10" s="485"/>
      <c r="E10" s="485"/>
      <c r="F10" s="485"/>
      <c r="G10" s="485"/>
      <c r="H10" s="485"/>
      <c r="I10" s="485"/>
      <c r="J10" s="485"/>
      <c r="K10" s="485"/>
      <c r="L10" s="485"/>
      <c r="M10" s="485"/>
      <c r="N10" s="485"/>
      <c r="O10" s="485"/>
      <c r="P10" s="485"/>
      <c r="Q10" s="485"/>
      <c r="R10" s="485"/>
      <c r="S10" s="485"/>
      <c r="T10" s="485"/>
      <c r="U10" s="485"/>
      <c r="V10" s="485"/>
      <c r="W10" s="485"/>
      <c r="X10" s="485"/>
      <c r="Y10" s="485"/>
      <c r="Z10" s="485"/>
      <c r="AA10" s="485"/>
      <c r="AB10" s="485"/>
      <c r="AC10" s="485"/>
      <c r="AD10" s="485"/>
      <c r="AE10" s="485"/>
      <c r="AF10" s="485"/>
      <c r="AG10" s="485"/>
      <c r="AH10" s="485"/>
      <c r="AI10" s="485"/>
      <c r="AJ10" s="485"/>
      <c r="AK10" s="485"/>
      <c r="AL10" s="485"/>
      <c r="AM10" s="485"/>
      <c r="AN10" s="485"/>
      <c r="AO10" s="485"/>
      <c r="AP10" s="485"/>
      <c r="AQ10" s="485"/>
      <c r="AR10" s="485"/>
      <c r="AS10" s="485"/>
      <c r="AT10" s="485"/>
      <c r="AU10" s="485"/>
      <c r="AV10" s="485"/>
      <c r="AW10" s="485"/>
      <c r="AX10" s="485"/>
      <c r="AY10" s="485"/>
      <c r="AZ10" s="485"/>
      <c r="BA10" s="485"/>
      <c r="BB10" s="485"/>
      <c r="BC10" s="485"/>
      <c r="BD10" s="485"/>
      <c r="BE10" s="485"/>
      <c r="BF10" s="485"/>
      <c r="BG10" s="485"/>
      <c r="BH10" s="485"/>
      <c r="BI10" s="486"/>
    </row>
    <row r="11" spans="1:61" ht="27" thickBot="1" x14ac:dyDescent="0.3">
      <c r="A11" s="471" t="s">
        <v>9</v>
      </c>
      <c r="B11" s="471" t="s">
        <v>10</v>
      </c>
      <c r="C11" s="471" t="s">
        <v>11</v>
      </c>
      <c r="D11" s="471" t="s">
        <v>12</v>
      </c>
      <c r="E11" s="471" t="s">
        <v>13</v>
      </c>
      <c r="F11" s="471" t="s">
        <v>14</v>
      </c>
      <c r="G11" s="471" t="s">
        <v>27</v>
      </c>
      <c r="H11" s="471" t="s">
        <v>65</v>
      </c>
      <c r="I11" s="471" t="s">
        <v>66</v>
      </c>
      <c r="J11" s="444" t="s">
        <v>19</v>
      </c>
      <c r="K11" s="445"/>
      <c r="L11" s="445"/>
      <c r="M11" s="446"/>
      <c r="N11" s="444" t="s">
        <v>20</v>
      </c>
      <c r="O11" s="445"/>
      <c r="P11" s="445"/>
      <c r="Q11" s="446"/>
      <c r="R11" s="444" t="s">
        <v>21</v>
      </c>
      <c r="S11" s="445"/>
      <c r="T11" s="445"/>
      <c r="U11" s="446"/>
      <c r="V11" s="444" t="s">
        <v>22</v>
      </c>
      <c r="W11" s="445"/>
      <c r="X11" s="445"/>
      <c r="Y11" s="446"/>
      <c r="Z11" s="444" t="s">
        <v>23</v>
      </c>
      <c r="AA11" s="445"/>
      <c r="AB11" s="445"/>
      <c r="AC11" s="446"/>
      <c r="AD11" s="444" t="s">
        <v>24</v>
      </c>
      <c r="AE11" s="445"/>
      <c r="AF11" s="445"/>
      <c r="AG11" s="446"/>
      <c r="AH11" s="444" t="s">
        <v>25</v>
      </c>
      <c r="AI11" s="445"/>
      <c r="AJ11" s="445"/>
      <c r="AK11" s="446"/>
      <c r="AL11" s="444" t="s">
        <v>26</v>
      </c>
      <c r="AM11" s="445"/>
      <c r="AN11" s="445"/>
      <c r="AO11" s="446"/>
      <c r="AP11" s="444" t="s">
        <v>15</v>
      </c>
      <c r="AQ11" s="445"/>
      <c r="AR11" s="445"/>
      <c r="AS11" s="446"/>
      <c r="AT11" s="444" t="s">
        <v>16</v>
      </c>
      <c r="AU11" s="445"/>
      <c r="AV11" s="445"/>
      <c r="AW11" s="446"/>
      <c r="AX11" s="444" t="s">
        <v>17</v>
      </c>
      <c r="AY11" s="445"/>
      <c r="AZ11" s="445"/>
      <c r="BA11" s="446"/>
      <c r="BB11" s="444" t="s">
        <v>18</v>
      </c>
      <c r="BC11" s="445"/>
      <c r="BD11" s="445"/>
      <c r="BE11" s="446"/>
      <c r="BF11" s="444" t="s">
        <v>162</v>
      </c>
      <c r="BG11" s="445"/>
      <c r="BH11" s="445"/>
      <c r="BI11" s="446"/>
    </row>
    <row r="12" spans="1:61" ht="25.5" customHeight="1" x14ac:dyDescent="0.25">
      <c r="A12" s="472"/>
      <c r="B12" s="472"/>
      <c r="C12" s="472"/>
      <c r="D12" s="472"/>
      <c r="E12" s="472"/>
      <c r="F12" s="472"/>
      <c r="G12" s="472"/>
      <c r="H12" s="472"/>
      <c r="I12" s="472"/>
      <c r="J12" s="466" t="s">
        <v>70</v>
      </c>
      <c r="K12" s="466"/>
      <c r="L12" s="466"/>
      <c r="M12" s="467"/>
      <c r="N12" s="447" t="s">
        <v>70</v>
      </c>
      <c r="O12" s="448"/>
      <c r="P12" s="448"/>
      <c r="Q12" s="449"/>
      <c r="R12" s="447" t="s">
        <v>70</v>
      </c>
      <c r="S12" s="448"/>
      <c r="T12" s="448"/>
      <c r="U12" s="449"/>
      <c r="V12" s="447" t="s">
        <v>70</v>
      </c>
      <c r="W12" s="448"/>
      <c r="X12" s="448"/>
      <c r="Y12" s="449"/>
      <c r="Z12" s="447" t="s">
        <v>70</v>
      </c>
      <c r="AA12" s="448"/>
      <c r="AB12" s="448"/>
      <c r="AC12" s="449"/>
      <c r="AD12" s="447" t="s">
        <v>70</v>
      </c>
      <c r="AE12" s="448"/>
      <c r="AF12" s="448"/>
      <c r="AG12" s="449"/>
      <c r="AH12" s="447" t="s">
        <v>70</v>
      </c>
      <c r="AI12" s="448"/>
      <c r="AJ12" s="448"/>
      <c r="AK12" s="449"/>
      <c r="AL12" s="447" t="s">
        <v>70</v>
      </c>
      <c r="AM12" s="448"/>
      <c r="AN12" s="448"/>
      <c r="AO12" s="449"/>
      <c r="AP12" s="447" t="s">
        <v>70</v>
      </c>
      <c r="AQ12" s="448"/>
      <c r="AR12" s="448"/>
      <c r="AS12" s="449"/>
      <c r="AT12" s="447" t="s">
        <v>70</v>
      </c>
      <c r="AU12" s="448"/>
      <c r="AV12" s="448"/>
      <c r="AW12" s="449"/>
      <c r="AX12" s="447" t="s">
        <v>70</v>
      </c>
      <c r="AY12" s="448"/>
      <c r="AZ12" s="448"/>
      <c r="BA12" s="449"/>
      <c r="BB12" s="447" t="s">
        <v>70</v>
      </c>
      <c r="BC12" s="448"/>
      <c r="BD12" s="448"/>
      <c r="BE12" s="449"/>
      <c r="BF12" s="447" t="s">
        <v>70</v>
      </c>
      <c r="BG12" s="448"/>
      <c r="BH12" s="448"/>
      <c r="BI12" s="449"/>
    </row>
    <row r="13" spans="1:61" ht="15.75" thickBot="1" x14ac:dyDescent="0.3">
      <c r="A13" s="472"/>
      <c r="B13" s="472"/>
      <c r="C13" s="472"/>
      <c r="D13" s="472"/>
      <c r="E13" s="472"/>
      <c r="F13" s="472"/>
      <c r="G13" s="472"/>
      <c r="H13" s="472"/>
      <c r="I13" s="472"/>
      <c r="J13" s="18" t="s">
        <v>67</v>
      </c>
      <c r="K13" s="16" t="s">
        <v>68</v>
      </c>
      <c r="L13" s="17" t="s">
        <v>141</v>
      </c>
      <c r="M13" s="17" t="s">
        <v>69</v>
      </c>
      <c r="N13" s="16" t="s">
        <v>67</v>
      </c>
      <c r="O13" s="16" t="s">
        <v>68</v>
      </c>
      <c r="P13" s="17" t="s">
        <v>141</v>
      </c>
      <c r="Q13" s="17" t="s">
        <v>69</v>
      </c>
      <c r="R13" s="16" t="s">
        <v>67</v>
      </c>
      <c r="S13" s="16" t="s">
        <v>68</v>
      </c>
      <c r="T13" s="17" t="s">
        <v>141</v>
      </c>
      <c r="U13" s="17" t="s">
        <v>69</v>
      </c>
      <c r="V13" s="16" t="s">
        <v>67</v>
      </c>
      <c r="W13" s="16" t="s">
        <v>68</v>
      </c>
      <c r="X13" s="17" t="s">
        <v>141</v>
      </c>
      <c r="Y13" s="17" t="s">
        <v>69</v>
      </c>
      <c r="Z13" s="16" t="s">
        <v>67</v>
      </c>
      <c r="AA13" s="16" t="s">
        <v>68</v>
      </c>
      <c r="AB13" s="17" t="s">
        <v>141</v>
      </c>
      <c r="AC13" s="17" t="s">
        <v>69</v>
      </c>
      <c r="AD13" s="16" t="s">
        <v>67</v>
      </c>
      <c r="AE13" s="16" t="s">
        <v>68</v>
      </c>
      <c r="AF13" s="17" t="s">
        <v>141</v>
      </c>
      <c r="AG13" s="17" t="s">
        <v>69</v>
      </c>
      <c r="AH13" s="16" t="s">
        <v>67</v>
      </c>
      <c r="AI13" s="16" t="s">
        <v>68</v>
      </c>
      <c r="AJ13" s="17" t="s">
        <v>141</v>
      </c>
      <c r="AK13" s="17" t="s">
        <v>69</v>
      </c>
      <c r="AL13" s="16" t="s">
        <v>67</v>
      </c>
      <c r="AM13" s="16" t="s">
        <v>68</v>
      </c>
      <c r="AN13" s="17" t="s">
        <v>141</v>
      </c>
      <c r="AO13" s="17" t="s">
        <v>69</v>
      </c>
      <c r="AP13" s="16" t="s">
        <v>67</v>
      </c>
      <c r="AQ13" s="16" t="s">
        <v>68</v>
      </c>
      <c r="AR13" s="17" t="s">
        <v>141</v>
      </c>
      <c r="AS13" s="17" t="s">
        <v>69</v>
      </c>
      <c r="AT13" s="16" t="s">
        <v>67</v>
      </c>
      <c r="AU13" s="16" t="s">
        <v>68</v>
      </c>
      <c r="AV13" s="17" t="s">
        <v>141</v>
      </c>
      <c r="AW13" s="17" t="s">
        <v>69</v>
      </c>
      <c r="AX13" s="16" t="s">
        <v>67</v>
      </c>
      <c r="AY13" s="16" t="s">
        <v>68</v>
      </c>
      <c r="AZ13" s="17" t="s">
        <v>141</v>
      </c>
      <c r="BA13" s="17" t="s">
        <v>69</v>
      </c>
      <c r="BB13" s="16" t="s">
        <v>67</v>
      </c>
      <c r="BC13" s="16" t="s">
        <v>68</v>
      </c>
      <c r="BD13" s="17" t="s">
        <v>141</v>
      </c>
      <c r="BE13" s="17" t="s">
        <v>69</v>
      </c>
      <c r="BF13" s="16" t="s">
        <v>67</v>
      </c>
      <c r="BG13" s="16" t="s">
        <v>68</v>
      </c>
      <c r="BH13" s="17" t="s">
        <v>141</v>
      </c>
      <c r="BI13" s="355" t="s">
        <v>69</v>
      </c>
    </row>
    <row r="14" spans="1:61" ht="29.25" customHeight="1" x14ac:dyDescent="0.25">
      <c r="A14" s="490" t="s">
        <v>30</v>
      </c>
      <c r="B14" s="489">
        <v>14025</v>
      </c>
      <c r="C14" s="488" t="s">
        <v>49</v>
      </c>
      <c r="D14" s="487" t="s">
        <v>52</v>
      </c>
      <c r="E14" s="491" t="s">
        <v>108</v>
      </c>
      <c r="F14" s="462" t="s">
        <v>100</v>
      </c>
      <c r="G14" s="462" t="s">
        <v>133</v>
      </c>
      <c r="H14" s="462" t="s">
        <v>84</v>
      </c>
      <c r="I14" s="21" t="s">
        <v>74</v>
      </c>
      <c r="J14" s="71">
        <v>105</v>
      </c>
      <c r="K14" s="71">
        <v>131</v>
      </c>
      <c r="L14" s="71">
        <v>0</v>
      </c>
      <c r="M14" s="140">
        <f>SUM(J14:L14)</f>
        <v>236</v>
      </c>
      <c r="N14" s="93">
        <v>105</v>
      </c>
      <c r="O14" s="94">
        <v>131</v>
      </c>
      <c r="P14" s="95">
        <v>0</v>
      </c>
      <c r="Q14" s="140">
        <f>SUM(N14:P14)</f>
        <v>236</v>
      </c>
      <c r="R14" s="102">
        <v>102</v>
      </c>
      <c r="S14" s="94">
        <v>128</v>
      </c>
      <c r="T14" s="71">
        <v>0</v>
      </c>
      <c r="U14" s="140">
        <f>SUM(R14:T14)</f>
        <v>230</v>
      </c>
      <c r="V14" s="107">
        <v>101</v>
      </c>
      <c r="W14" s="107">
        <v>127</v>
      </c>
      <c r="X14" s="107">
        <v>0</v>
      </c>
      <c r="Y14" s="140">
        <f>SUM(V14:X14)</f>
        <v>228</v>
      </c>
      <c r="Z14" s="107">
        <v>101</v>
      </c>
      <c r="AA14" s="107">
        <v>124</v>
      </c>
      <c r="AB14" s="107">
        <v>0</v>
      </c>
      <c r="AC14" s="140">
        <f>SUM(Z14:AB14)</f>
        <v>225</v>
      </c>
      <c r="AD14" s="107">
        <v>98</v>
      </c>
      <c r="AE14" s="107">
        <v>125</v>
      </c>
      <c r="AF14" s="107">
        <v>0</v>
      </c>
      <c r="AG14" s="140">
        <f>SUM(AD14:AF14)</f>
        <v>223</v>
      </c>
      <c r="AH14" s="107">
        <v>97</v>
      </c>
      <c r="AI14" s="107">
        <v>123</v>
      </c>
      <c r="AJ14" s="107">
        <v>0</v>
      </c>
      <c r="AK14" s="140">
        <f>SUM(AH14:AJ14)</f>
        <v>220</v>
      </c>
      <c r="AL14" s="107">
        <v>97</v>
      </c>
      <c r="AM14" s="107">
        <v>123</v>
      </c>
      <c r="AN14" s="107">
        <v>0</v>
      </c>
      <c r="AO14" s="140">
        <f>SUM(AL14:AN14)</f>
        <v>220</v>
      </c>
      <c r="AP14" s="107">
        <v>48</v>
      </c>
      <c r="AQ14" s="107">
        <v>58</v>
      </c>
      <c r="AR14" s="107">
        <v>0</v>
      </c>
      <c r="AS14" s="140">
        <f>SUM(AP14:AR14)</f>
        <v>106</v>
      </c>
      <c r="AT14" s="107">
        <v>49</v>
      </c>
      <c r="AU14" s="107">
        <v>49</v>
      </c>
      <c r="AV14" s="107"/>
      <c r="AW14" s="140">
        <f>SUM(AT14:AV14)</f>
        <v>98</v>
      </c>
      <c r="AX14" s="107">
        <v>51</v>
      </c>
      <c r="AY14" s="107">
        <v>49</v>
      </c>
      <c r="AZ14" s="107">
        <v>0</v>
      </c>
      <c r="BA14" s="140">
        <f>SUM(AX14:AZ14)</f>
        <v>100</v>
      </c>
      <c r="BB14" s="107">
        <v>56</v>
      </c>
      <c r="BC14" s="107">
        <v>54</v>
      </c>
      <c r="BD14" s="71">
        <v>0</v>
      </c>
      <c r="BE14" s="263">
        <f>SUM(BB14:BD14)</f>
        <v>110</v>
      </c>
      <c r="BF14" s="127">
        <f>AVERAGE(J14,N14,R14,V14,Z14,AD14,AH14,AL14,AP14,AT14,AX14,BB14)</f>
        <v>84.166666666666671</v>
      </c>
      <c r="BG14" s="127">
        <f t="shared" ref="BG14:BG17" si="0">AVERAGE(K14,O14,S14,W14,AA14,AE14,AI14,AM14,AQ14,AU14,AY14,BC14)</f>
        <v>101.83333333333333</v>
      </c>
      <c r="BH14" s="127">
        <f t="shared" ref="BH14:BH17" si="1">AVERAGE(L14,P14,T14,X14,AB14,AF14,AJ14,AN14,AR14,AV14,AZ14,BD14)</f>
        <v>0</v>
      </c>
      <c r="BI14" s="301">
        <f t="shared" ref="BI14:BI17" si="2">SUM(BF14:BH14)</f>
        <v>186</v>
      </c>
    </row>
    <row r="15" spans="1:61" ht="29.25" customHeight="1" x14ac:dyDescent="0.25">
      <c r="A15" s="490"/>
      <c r="B15" s="489"/>
      <c r="C15" s="488"/>
      <c r="D15" s="487"/>
      <c r="E15" s="492"/>
      <c r="F15" s="463"/>
      <c r="G15" s="463"/>
      <c r="H15" s="463"/>
      <c r="I15" s="22" t="s">
        <v>75</v>
      </c>
      <c r="J15" s="87">
        <v>0</v>
      </c>
      <c r="K15" s="87">
        <v>0</v>
      </c>
      <c r="L15" s="87">
        <v>0</v>
      </c>
      <c r="M15" s="138">
        <f t="shared" ref="M15:M18" si="3">SUM(J15:L15)</f>
        <v>0</v>
      </c>
      <c r="N15" s="96">
        <v>0</v>
      </c>
      <c r="O15" s="97">
        <v>0</v>
      </c>
      <c r="P15" s="98">
        <v>0</v>
      </c>
      <c r="Q15" s="138">
        <f t="shared" ref="Q15:Q18" si="4">SUM(N15:P15)</f>
        <v>0</v>
      </c>
      <c r="R15" s="103">
        <v>0</v>
      </c>
      <c r="S15" s="97">
        <v>0</v>
      </c>
      <c r="T15" s="104">
        <v>0</v>
      </c>
      <c r="U15" s="138">
        <f t="shared" ref="U15:U18" si="5">SUM(R15:T15)</f>
        <v>0</v>
      </c>
      <c r="V15" s="108">
        <v>0</v>
      </c>
      <c r="W15" s="108">
        <v>0</v>
      </c>
      <c r="X15" s="108">
        <v>0</v>
      </c>
      <c r="Y15" s="138">
        <f t="shared" ref="Y15:Y18" si="6">SUM(V15:X15)</f>
        <v>0</v>
      </c>
      <c r="Z15" s="108">
        <v>0</v>
      </c>
      <c r="AA15" s="108">
        <v>0</v>
      </c>
      <c r="AB15" s="108">
        <v>0</v>
      </c>
      <c r="AC15" s="138">
        <f t="shared" ref="AC15:AC18" si="7">SUM(Z15:AB15)</f>
        <v>0</v>
      </c>
      <c r="AD15" s="108">
        <v>0</v>
      </c>
      <c r="AE15" s="108">
        <v>0</v>
      </c>
      <c r="AF15" s="108">
        <v>0</v>
      </c>
      <c r="AG15" s="138">
        <f t="shared" ref="AG15:AG18" si="8">SUM(AD15:AF15)</f>
        <v>0</v>
      </c>
      <c r="AH15" s="108">
        <v>0</v>
      </c>
      <c r="AI15" s="108">
        <v>0</v>
      </c>
      <c r="AJ15" s="108">
        <v>0</v>
      </c>
      <c r="AK15" s="138">
        <f t="shared" ref="AK15:AK18" si="9">SUM(AH15:AJ15)</f>
        <v>0</v>
      </c>
      <c r="AL15" s="108">
        <v>0</v>
      </c>
      <c r="AM15" s="108">
        <v>0</v>
      </c>
      <c r="AN15" s="108">
        <v>0</v>
      </c>
      <c r="AO15" s="138">
        <f t="shared" ref="AO15:AO18" si="10">SUM(AL15:AN15)</f>
        <v>0</v>
      </c>
      <c r="AP15" s="108">
        <v>0</v>
      </c>
      <c r="AQ15" s="108">
        <v>0</v>
      </c>
      <c r="AR15" s="108">
        <v>0</v>
      </c>
      <c r="AS15" s="138">
        <f t="shared" ref="AS15:AS18" si="11">SUM(AP15:AR15)</f>
        <v>0</v>
      </c>
      <c r="AT15" s="87">
        <v>0</v>
      </c>
      <c r="AU15" s="87">
        <v>0</v>
      </c>
      <c r="AV15" s="87">
        <v>0</v>
      </c>
      <c r="AW15" s="138">
        <f t="shared" ref="AW15:AW18" si="12">SUM(AT15:AV15)</f>
        <v>0</v>
      </c>
      <c r="AX15" s="108">
        <v>0</v>
      </c>
      <c r="AY15" s="108">
        <v>0</v>
      </c>
      <c r="AZ15" s="108">
        <v>0</v>
      </c>
      <c r="BA15" s="138">
        <f t="shared" ref="BA15:BA18" si="13">SUM(AX15:AZ15)</f>
        <v>0</v>
      </c>
      <c r="BB15" s="108">
        <v>0</v>
      </c>
      <c r="BC15" s="108">
        <v>0</v>
      </c>
      <c r="BD15" s="104">
        <v>0</v>
      </c>
      <c r="BE15" s="261">
        <f t="shared" ref="BE15:BE18" si="14">SUM(BB15:BD15)</f>
        <v>0</v>
      </c>
      <c r="BF15" s="127">
        <f t="shared" ref="BF15:BF17" si="15">AVERAGE(J15,N15,R15,V15,Z15,AD15,AH15,AL15,AP15,AT15,AX15,BB15)</f>
        <v>0</v>
      </c>
      <c r="BG15" s="127">
        <f t="shared" si="0"/>
        <v>0</v>
      </c>
      <c r="BH15" s="127">
        <f t="shared" si="1"/>
        <v>0</v>
      </c>
      <c r="BI15" s="301">
        <f t="shared" si="2"/>
        <v>0</v>
      </c>
    </row>
    <row r="16" spans="1:61" ht="29.25" customHeight="1" x14ac:dyDescent="0.25">
      <c r="A16" s="490"/>
      <c r="B16" s="489"/>
      <c r="C16" s="488"/>
      <c r="D16" s="487"/>
      <c r="E16" s="492"/>
      <c r="F16" s="463"/>
      <c r="G16" s="463"/>
      <c r="H16" s="463"/>
      <c r="I16" s="22" t="s">
        <v>76</v>
      </c>
      <c r="J16" s="87">
        <v>0</v>
      </c>
      <c r="K16" s="87">
        <v>0</v>
      </c>
      <c r="L16" s="87">
        <v>0</v>
      </c>
      <c r="M16" s="138">
        <f t="shared" si="3"/>
        <v>0</v>
      </c>
      <c r="N16" s="96">
        <v>0</v>
      </c>
      <c r="O16" s="97">
        <v>0</v>
      </c>
      <c r="P16" s="98">
        <v>0</v>
      </c>
      <c r="Q16" s="138">
        <f t="shared" si="4"/>
        <v>0</v>
      </c>
      <c r="R16" s="103">
        <v>0</v>
      </c>
      <c r="S16" s="97">
        <v>0</v>
      </c>
      <c r="T16" s="104">
        <v>0</v>
      </c>
      <c r="U16" s="138">
        <f t="shared" si="5"/>
        <v>0</v>
      </c>
      <c r="V16" s="108">
        <v>0</v>
      </c>
      <c r="W16" s="108">
        <v>0</v>
      </c>
      <c r="X16" s="108">
        <v>0</v>
      </c>
      <c r="Y16" s="138">
        <f t="shared" si="6"/>
        <v>0</v>
      </c>
      <c r="Z16" s="108">
        <v>0</v>
      </c>
      <c r="AA16" s="108">
        <v>0</v>
      </c>
      <c r="AB16" s="108">
        <v>0</v>
      </c>
      <c r="AC16" s="138">
        <f t="shared" si="7"/>
        <v>0</v>
      </c>
      <c r="AD16" s="108">
        <v>0</v>
      </c>
      <c r="AE16" s="108">
        <v>0</v>
      </c>
      <c r="AF16" s="108">
        <v>0</v>
      </c>
      <c r="AG16" s="138">
        <f t="shared" si="8"/>
        <v>0</v>
      </c>
      <c r="AH16" s="108">
        <v>0</v>
      </c>
      <c r="AI16" s="108">
        <v>0</v>
      </c>
      <c r="AJ16" s="108">
        <v>0</v>
      </c>
      <c r="AK16" s="138">
        <f t="shared" si="9"/>
        <v>0</v>
      </c>
      <c r="AL16" s="108">
        <v>0</v>
      </c>
      <c r="AM16" s="108">
        <v>0</v>
      </c>
      <c r="AN16" s="108">
        <v>0</v>
      </c>
      <c r="AO16" s="138">
        <f t="shared" si="10"/>
        <v>0</v>
      </c>
      <c r="AP16" s="108">
        <v>0</v>
      </c>
      <c r="AQ16" s="108">
        <v>0</v>
      </c>
      <c r="AR16" s="108">
        <v>0</v>
      </c>
      <c r="AS16" s="138">
        <f t="shared" si="11"/>
        <v>0</v>
      </c>
      <c r="AT16" s="87">
        <v>0</v>
      </c>
      <c r="AU16" s="87">
        <v>0</v>
      </c>
      <c r="AV16" s="87">
        <v>0</v>
      </c>
      <c r="AW16" s="138">
        <f t="shared" si="12"/>
        <v>0</v>
      </c>
      <c r="AX16" s="108">
        <v>0</v>
      </c>
      <c r="AY16" s="108">
        <v>0</v>
      </c>
      <c r="AZ16" s="108">
        <v>0</v>
      </c>
      <c r="BA16" s="138">
        <f t="shared" si="13"/>
        <v>0</v>
      </c>
      <c r="BB16" s="108">
        <v>0</v>
      </c>
      <c r="BC16" s="108">
        <v>0</v>
      </c>
      <c r="BD16" s="104">
        <v>0</v>
      </c>
      <c r="BE16" s="261">
        <f t="shared" si="14"/>
        <v>0</v>
      </c>
      <c r="BF16" s="127">
        <f t="shared" si="15"/>
        <v>0</v>
      </c>
      <c r="BG16" s="127">
        <f t="shared" si="0"/>
        <v>0</v>
      </c>
      <c r="BH16" s="127">
        <f t="shared" si="1"/>
        <v>0</v>
      </c>
      <c r="BI16" s="301">
        <f t="shared" si="2"/>
        <v>0</v>
      </c>
    </row>
    <row r="17" spans="1:61" ht="29.25" customHeight="1" x14ac:dyDescent="0.25">
      <c r="A17" s="490"/>
      <c r="B17" s="489"/>
      <c r="C17" s="488"/>
      <c r="D17" s="487"/>
      <c r="E17" s="492"/>
      <c r="F17" s="463"/>
      <c r="G17" s="463"/>
      <c r="H17" s="463"/>
      <c r="I17" s="22" t="s">
        <v>77</v>
      </c>
      <c r="J17" s="87">
        <v>0</v>
      </c>
      <c r="K17" s="87">
        <v>0</v>
      </c>
      <c r="L17" s="87">
        <v>0</v>
      </c>
      <c r="M17" s="138">
        <f t="shared" si="3"/>
        <v>0</v>
      </c>
      <c r="N17" s="96">
        <v>0</v>
      </c>
      <c r="O17" s="97">
        <v>0</v>
      </c>
      <c r="P17" s="98">
        <v>0</v>
      </c>
      <c r="Q17" s="138">
        <f t="shared" si="4"/>
        <v>0</v>
      </c>
      <c r="R17" s="103">
        <v>0</v>
      </c>
      <c r="S17" s="97">
        <v>0</v>
      </c>
      <c r="T17" s="104">
        <v>0</v>
      </c>
      <c r="U17" s="138">
        <f t="shared" si="5"/>
        <v>0</v>
      </c>
      <c r="V17" s="108">
        <v>0</v>
      </c>
      <c r="W17" s="108">
        <v>0</v>
      </c>
      <c r="X17" s="108">
        <v>0</v>
      </c>
      <c r="Y17" s="138">
        <f t="shared" si="6"/>
        <v>0</v>
      </c>
      <c r="Z17" s="108">
        <v>0</v>
      </c>
      <c r="AA17" s="108">
        <v>0</v>
      </c>
      <c r="AB17" s="108">
        <v>0</v>
      </c>
      <c r="AC17" s="138">
        <f t="shared" si="7"/>
        <v>0</v>
      </c>
      <c r="AD17" s="108">
        <v>0</v>
      </c>
      <c r="AE17" s="108">
        <v>0</v>
      </c>
      <c r="AF17" s="108">
        <v>0</v>
      </c>
      <c r="AG17" s="138">
        <f t="shared" si="8"/>
        <v>0</v>
      </c>
      <c r="AH17" s="108">
        <v>0</v>
      </c>
      <c r="AI17" s="108">
        <v>0</v>
      </c>
      <c r="AJ17" s="108">
        <v>0</v>
      </c>
      <c r="AK17" s="138">
        <f t="shared" si="9"/>
        <v>0</v>
      </c>
      <c r="AL17" s="108">
        <v>0</v>
      </c>
      <c r="AM17" s="108">
        <v>0</v>
      </c>
      <c r="AN17" s="108">
        <v>0</v>
      </c>
      <c r="AO17" s="138">
        <f t="shared" si="10"/>
        <v>0</v>
      </c>
      <c r="AP17" s="108">
        <v>0</v>
      </c>
      <c r="AQ17" s="108">
        <v>0</v>
      </c>
      <c r="AR17" s="108">
        <v>0</v>
      </c>
      <c r="AS17" s="138">
        <f t="shared" si="11"/>
        <v>0</v>
      </c>
      <c r="AT17" s="87">
        <v>0</v>
      </c>
      <c r="AU17" s="87">
        <v>0</v>
      </c>
      <c r="AV17" s="87">
        <v>0</v>
      </c>
      <c r="AW17" s="138">
        <f t="shared" si="12"/>
        <v>0</v>
      </c>
      <c r="AX17" s="108">
        <v>0</v>
      </c>
      <c r="AY17" s="108">
        <v>0</v>
      </c>
      <c r="AZ17" s="108">
        <v>0</v>
      </c>
      <c r="BA17" s="138">
        <f t="shared" si="13"/>
        <v>0</v>
      </c>
      <c r="BB17" s="108">
        <v>0</v>
      </c>
      <c r="BC17" s="108">
        <v>0</v>
      </c>
      <c r="BD17" s="104">
        <v>0</v>
      </c>
      <c r="BE17" s="261">
        <f t="shared" si="14"/>
        <v>0</v>
      </c>
      <c r="BF17" s="127">
        <f t="shared" si="15"/>
        <v>0</v>
      </c>
      <c r="BG17" s="127">
        <f t="shared" si="0"/>
        <v>0</v>
      </c>
      <c r="BH17" s="127">
        <f t="shared" si="1"/>
        <v>0</v>
      </c>
      <c r="BI17" s="301">
        <f t="shared" si="2"/>
        <v>0</v>
      </c>
    </row>
    <row r="18" spans="1:61" ht="29.25" customHeight="1" x14ac:dyDescent="0.25">
      <c r="A18" s="490"/>
      <c r="B18" s="489"/>
      <c r="C18" s="488"/>
      <c r="D18" s="487"/>
      <c r="E18" s="492"/>
      <c r="F18" s="463"/>
      <c r="G18" s="463"/>
      <c r="H18" s="463"/>
      <c r="I18" s="22" t="s">
        <v>78</v>
      </c>
      <c r="J18" s="87">
        <v>0</v>
      </c>
      <c r="K18" s="87">
        <v>0</v>
      </c>
      <c r="L18" s="87">
        <v>0</v>
      </c>
      <c r="M18" s="138">
        <f t="shared" si="3"/>
        <v>0</v>
      </c>
      <c r="N18" s="96">
        <v>0</v>
      </c>
      <c r="O18" s="97">
        <v>0</v>
      </c>
      <c r="P18" s="98">
        <v>0</v>
      </c>
      <c r="Q18" s="138">
        <f t="shared" si="4"/>
        <v>0</v>
      </c>
      <c r="R18" s="103">
        <v>0</v>
      </c>
      <c r="S18" s="97">
        <v>0</v>
      </c>
      <c r="T18" s="104">
        <v>0</v>
      </c>
      <c r="U18" s="138">
        <f t="shared" si="5"/>
        <v>0</v>
      </c>
      <c r="V18" s="108">
        <v>0</v>
      </c>
      <c r="W18" s="108">
        <v>0</v>
      </c>
      <c r="X18" s="108">
        <v>0</v>
      </c>
      <c r="Y18" s="138">
        <f t="shared" si="6"/>
        <v>0</v>
      </c>
      <c r="Z18" s="108">
        <v>0</v>
      </c>
      <c r="AA18" s="108">
        <v>0</v>
      </c>
      <c r="AB18" s="108">
        <v>0</v>
      </c>
      <c r="AC18" s="138">
        <f t="shared" si="7"/>
        <v>0</v>
      </c>
      <c r="AD18" s="108">
        <v>0</v>
      </c>
      <c r="AE18" s="108">
        <v>0</v>
      </c>
      <c r="AF18" s="108">
        <v>0</v>
      </c>
      <c r="AG18" s="138">
        <f t="shared" si="8"/>
        <v>0</v>
      </c>
      <c r="AH18" s="108">
        <v>0</v>
      </c>
      <c r="AI18" s="108">
        <v>0</v>
      </c>
      <c r="AJ18" s="108">
        <v>0</v>
      </c>
      <c r="AK18" s="138">
        <f t="shared" si="9"/>
        <v>0</v>
      </c>
      <c r="AL18" s="108">
        <v>0</v>
      </c>
      <c r="AM18" s="108">
        <v>0</v>
      </c>
      <c r="AN18" s="108">
        <v>0</v>
      </c>
      <c r="AO18" s="138">
        <f t="shared" si="10"/>
        <v>0</v>
      </c>
      <c r="AP18" s="108">
        <v>0</v>
      </c>
      <c r="AQ18" s="108">
        <v>0</v>
      </c>
      <c r="AR18" s="108">
        <v>0</v>
      </c>
      <c r="AS18" s="138">
        <f t="shared" si="11"/>
        <v>0</v>
      </c>
      <c r="AT18" s="87">
        <v>0</v>
      </c>
      <c r="AU18" s="87">
        <v>0</v>
      </c>
      <c r="AV18" s="87">
        <v>0</v>
      </c>
      <c r="AW18" s="138">
        <f t="shared" si="12"/>
        <v>0</v>
      </c>
      <c r="AX18" s="108">
        <v>0</v>
      </c>
      <c r="AY18" s="108">
        <v>0</v>
      </c>
      <c r="AZ18" s="108">
        <v>0</v>
      </c>
      <c r="BA18" s="138">
        <f t="shared" si="13"/>
        <v>0</v>
      </c>
      <c r="BB18" s="108">
        <v>0</v>
      </c>
      <c r="BC18" s="108">
        <v>0</v>
      </c>
      <c r="BD18" s="104">
        <v>0</v>
      </c>
      <c r="BE18" s="261">
        <f t="shared" si="14"/>
        <v>0</v>
      </c>
      <c r="BF18" s="127">
        <f t="shared" ref="BF18:BF24" si="16">AVERAGE(J18,N18,R18,V18,Z18,AD18,AH18,AL18,AP18,AT18,AX18,BB18)</f>
        <v>0</v>
      </c>
      <c r="BG18" s="127">
        <f t="shared" ref="BG18" si="17">AVERAGE(K18,O18,S18,W18,AA18,AE18,AI18,AM18,AQ18,AU18,AY18,BC18)</f>
        <v>0</v>
      </c>
      <c r="BH18" s="127">
        <f t="shared" ref="BH18" si="18">AVERAGE(L18,P18,T18,X18,AB18,AF18,AJ18,AN18,AR18,AV18,AZ18,BD18)</f>
        <v>0</v>
      </c>
      <c r="BI18" s="301">
        <f>SUM(BF18:BH18)</f>
        <v>0</v>
      </c>
    </row>
    <row r="19" spans="1:61" ht="29.25" customHeight="1" x14ac:dyDescent="0.25">
      <c r="A19" s="490"/>
      <c r="B19" s="489"/>
      <c r="C19" s="488"/>
      <c r="D19" s="487"/>
      <c r="E19" s="492"/>
      <c r="F19" s="463"/>
      <c r="G19" s="463"/>
      <c r="H19" s="464"/>
      <c r="I19" s="23" t="s">
        <v>79</v>
      </c>
      <c r="J19" s="139">
        <f>SUM(J14:J18)</f>
        <v>105</v>
      </c>
      <c r="K19" s="139">
        <f t="shared" ref="K19:L19" si="19">SUM(K14:K18)</f>
        <v>131</v>
      </c>
      <c r="L19" s="139">
        <f t="shared" si="19"/>
        <v>0</v>
      </c>
      <c r="M19" s="138">
        <f>SUM(M14:M18)</f>
        <v>236</v>
      </c>
      <c r="N19" s="139">
        <f>SUM(N14:N18)</f>
        <v>105</v>
      </c>
      <c r="O19" s="139">
        <f t="shared" ref="O19:P19" si="20">SUM(O14:O18)</f>
        <v>131</v>
      </c>
      <c r="P19" s="139">
        <f t="shared" si="20"/>
        <v>0</v>
      </c>
      <c r="Q19" s="138">
        <f>SUM(Q14:Q18)</f>
        <v>236</v>
      </c>
      <c r="R19" s="139">
        <f>SUM(R14:R18)</f>
        <v>102</v>
      </c>
      <c r="S19" s="139">
        <f t="shared" ref="S19:T19" si="21">SUM(S14:S18)</f>
        <v>128</v>
      </c>
      <c r="T19" s="139">
        <f t="shared" si="21"/>
        <v>0</v>
      </c>
      <c r="U19" s="138">
        <f>SUM(U14:U18)</f>
        <v>230</v>
      </c>
      <c r="V19" s="139">
        <f>SUM(V14:V18)</f>
        <v>101</v>
      </c>
      <c r="W19" s="139">
        <f t="shared" ref="W19:X19" si="22">SUM(W14:W18)</f>
        <v>127</v>
      </c>
      <c r="X19" s="139">
        <f t="shared" si="22"/>
        <v>0</v>
      </c>
      <c r="Y19" s="138">
        <f>SUM(Y14:Y18)</f>
        <v>228</v>
      </c>
      <c r="Z19" s="139">
        <f>SUM(Z14:Z18)</f>
        <v>101</v>
      </c>
      <c r="AA19" s="139">
        <f t="shared" ref="AA19:AB19" si="23">SUM(AA14:AA18)</f>
        <v>124</v>
      </c>
      <c r="AB19" s="139">
        <f t="shared" si="23"/>
        <v>0</v>
      </c>
      <c r="AC19" s="138">
        <f>SUM(AC14:AC18)</f>
        <v>225</v>
      </c>
      <c r="AD19" s="139">
        <f>SUM(AD14:AD18)</f>
        <v>98</v>
      </c>
      <c r="AE19" s="139">
        <f t="shared" ref="AE19:AF19" si="24">SUM(AE14:AE18)</f>
        <v>125</v>
      </c>
      <c r="AF19" s="139">
        <f t="shared" si="24"/>
        <v>0</v>
      </c>
      <c r="AG19" s="138">
        <f>SUM(AG14:AG18)</f>
        <v>223</v>
      </c>
      <c r="AH19" s="139">
        <f>SUM(AH14:AH18)</f>
        <v>97</v>
      </c>
      <c r="AI19" s="139">
        <f t="shared" ref="AI19:AJ19" si="25">SUM(AI14:AI18)</f>
        <v>123</v>
      </c>
      <c r="AJ19" s="139">
        <f t="shared" si="25"/>
        <v>0</v>
      </c>
      <c r="AK19" s="138">
        <f>SUM(AK14:AK18)</f>
        <v>220</v>
      </c>
      <c r="AL19" s="139">
        <f>SUM(AL14:AL18)</f>
        <v>97</v>
      </c>
      <c r="AM19" s="139">
        <f t="shared" ref="AM19:AN19" si="26">SUM(AM14:AM18)</f>
        <v>123</v>
      </c>
      <c r="AN19" s="139">
        <f t="shared" si="26"/>
        <v>0</v>
      </c>
      <c r="AO19" s="138">
        <f>SUM(AO14:AO18)</f>
        <v>220</v>
      </c>
      <c r="AP19" s="139">
        <f>SUM(AP14:AP18)</f>
        <v>48</v>
      </c>
      <c r="AQ19" s="139">
        <f t="shared" ref="AQ19:AR19" si="27">SUM(AQ14:AQ18)</f>
        <v>58</v>
      </c>
      <c r="AR19" s="139">
        <f t="shared" si="27"/>
        <v>0</v>
      </c>
      <c r="AS19" s="138">
        <f>SUM(AS14:AS18)</f>
        <v>106</v>
      </c>
      <c r="AT19" s="139">
        <f>SUM(AT14:AT18)</f>
        <v>49</v>
      </c>
      <c r="AU19" s="139">
        <f t="shared" ref="AU19:AV19" si="28">SUM(AU14:AU18)</f>
        <v>49</v>
      </c>
      <c r="AV19" s="139">
        <f t="shared" si="28"/>
        <v>0</v>
      </c>
      <c r="AW19" s="138">
        <f>SUM(AW14:AW18)</f>
        <v>98</v>
      </c>
      <c r="AX19" s="139">
        <f>SUM(AX14:AX18)</f>
        <v>51</v>
      </c>
      <c r="AY19" s="139">
        <f t="shared" ref="AY19:AZ19" si="29">SUM(AY14:AY18)</f>
        <v>49</v>
      </c>
      <c r="AZ19" s="139">
        <f t="shared" si="29"/>
        <v>0</v>
      </c>
      <c r="BA19" s="138">
        <f>SUM(BA14:BA18)</f>
        <v>100</v>
      </c>
      <c r="BB19" s="139">
        <f>SUM(BB14:BB18)</f>
        <v>56</v>
      </c>
      <c r="BC19" s="139">
        <f t="shared" ref="BC19:BD19" si="30">SUM(BC14:BC18)</f>
        <v>54</v>
      </c>
      <c r="BD19" s="139">
        <f t="shared" si="30"/>
        <v>0</v>
      </c>
      <c r="BE19" s="261">
        <f>SUM(BE14:BE18)</f>
        <v>110</v>
      </c>
      <c r="BF19" s="139">
        <f>SUM(BF14:BF18)</f>
        <v>84.166666666666671</v>
      </c>
      <c r="BG19" s="139">
        <f t="shared" ref="BG19:BH19" si="31">SUM(BG14:BG18)</f>
        <v>101.83333333333333</v>
      </c>
      <c r="BH19" s="139">
        <f t="shared" si="31"/>
        <v>0</v>
      </c>
      <c r="BI19" s="261">
        <f>SUM(BI14:BI18)</f>
        <v>186</v>
      </c>
    </row>
    <row r="20" spans="1:61" ht="29.25" customHeight="1" x14ac:dyDescent="0.25">
      <c r="A20" s="490"/>
      <c r="B20" s="489"/>
      <c r="C20" s="488"/>
      <c r="D20" s="487"/>
      <c r="E20" s="492"/>
      <c r="F20" s="463"/>
      <c r="G20" s="463"/>
      <c r="H20" s="465" t="s">
        <v>146</v>
      </c>
      <c r="I20" s="22" t="s">
        <v>80</v>
      </c>
      <c r="J20" s="87">
        <v>100</v>
      </c>
      <c r="K20" s="87">
        <v>129</v>
      </c>
      <c r="L20" s="88">
        <v>0</v>
      </c>
      <c r="M20" s="138">
        <f>SUM(J20:L20)</f>
        <v>229</v>
      </c>
      <c r="N20" s="96">
        <v>100</v>
      </c>
      <c r="O20" s="97">
        <v>129</v>
      </c>
      <c r="P20" s="98">
        <v>0</v>
      </c>
      <c r="Q20" s="138">
        <f>SUM(N20:P20)</f>
        <v>229</v>
      </c>
      <c r="R20" s="103">
        <v>97</v>
      </c>
      <c r="S20" s="97">
        <v>127</v>
      </c>
      <c r="T20" s="104">
        <v>0</v>
      </c>
      <c r="U20" s="138">
        <f>SUM(R20:T20)</f>
        <v>224</v>
      </c>
      <c r="V20" s="108">
        <v>96</v>
      </c>
      <c r="W20" s="108">
        <v>126</v>
      </c>
      <c r="X20" s="108">
        <v>0</v>
      </c>
      <c r="Y20" s="138">
        <f>SUM(V20:X20)</f>
        <v>222</v>
      </c>
      <c r="Z20" s="108">
        <v>96</v>
      </c>
      <c r="AA20" s="108">
        <v>123</v>
      </c>
      <c r="AB20" s="108">
        <v>0</v>
      </c>
      <c r="AC20" s="138">
        <f>SUM(Z20:AB20)</f>
        <v>219</v>
      </c>
      <c r="AD20" s="108">
        <v>93</v>
      </c>
      <c r="AE20" s="108">
        <v>123</v>
      </c>
      <c r="AF20" s="108">
        <v>0</v>
      </c>
      <c r="AG20" s="138">
        <f>SUM(AD20:AF20)</f>
        <v>216</v>
      </c>
      <c r="AH20" s="108">
        <v>94</v>
      </c>
      <c r="AI20" s="108">
        <v>122</v>
      </c>
      <c r="AJ20" s="108">
        <v>0</v>
      </c>
      <c r="AK20" s="138">
        <f>SUM(AH20:AJ20)</f>
        <v>216</v>
      </c>
      <c r="AL20" s="108">
        <v>94</v>
      </c>
      <c r="AM20" s="108">
        <v>122</v>
      </c>
      <c r="AN20" s="108">
        <v>0</v>
      </c>
      <c r="AO20" s="138">
        <f>SUM(AL20:AN20)</f>
        <v>216</v>
      </c>
      <c r="AP20" s="108">
        <v>47</v>
      </c>
      <c r="AQ20" s="108">
        <v>56</v>
      </c>
      <c r="AR20" s="108">
        <v>0</v>
      </c>
      <c r="AS20" s="138">
        <f>SUM(AP20:AR20)</f>
        <v>103</v>
      </c>
      <c r="AT20" s="108">
        <v>48</v>
      </c>
      <c r="AU20" s="108">
        <v>48</v>
      </c>
      <c r="AV20" s="108">
        <v>0</v>
      </c>
      <c r="AW20" s="138">
        <f>SUM(AT20:AV20)</f>
        <v>96</v>
      </c>
      <c r="AX20" s="108">
        <v>50</v>
      </c>
      <c r="AY20" s="108">
        <v>49</v>
      </c>
      <c r="AZ20" s="108">
        <v>0</v>
      </c>
      <c r="BA20" s="138">
        <f>SUM(AX20:AZ20)</f>
        <v>99</v>
      </c>
      <c r="BB20" s="108">
        <v>55</v>
      </c>
      <c r="BC20" s="108">
        <v>52</v>
      </c>
      <c r="BD20" s="104">
        <v>0</v>
      </c>
      <c r="BE20" s="261">
        <f>SUM(BB20:BD20)</f>
        <v>107</v>
      </c>
      <c r="BF20" s="127">
        <f t="shared" si="16"/>
        <v>80.833333333333329</v>
      </c>
      <c r="BG20" s="127">
        <f t="shared" ref="BF20:BG24" si="32">AVERAGE(K20,O20,S20,W20,AA20,AE20,AI20,AM20,AQ20,AU20,AY20,BC20)</f>
        <v>100.5</v>
      </c>
      <c r="BH20" s="127">
        <f t="shared" ref="BH20:BH24" si="33">AVERAGE(L20,P20,T20,X20,AB20,AF20,AJ20,AN20,AR20,AV20,AZ20,BD20)</f>
        <v>0</v>
      </c>
      <c r="BI20" s="301">
        <f>SUM(BF20:BH20)</f>
        <v>181.33333333333331</v>
      </c>
    </row>
    <row r="21" spans="1:61" ht="29.25" customHeight="1" x14ac:dyDescent="0.25">
      <c r="A21" s="490"/>
      <c r="B21" s="489"/>
      <c r="C21" s="488"/>
      <c r="D21" s="487"/>
      <c r="E21" s="492"/>
      <c r="F21" s="463"/>
      <c r="G21" s="463"/>
      <c r="H21" s="464"/>
      <c r="I21" s="22" t="s">
        <v>81</v>
      </c>
      <c r="J21" s="89">
        <v>5</v>
      </c>
      <c r="K21" s="89">
        <v>2</v>
      </c>
      <c r="L21" s="90">
        <v>0</v>
      </c>
      <c r="M21" s="138">
        <f>SUM(J21:L21)</f>
        <v>7</v>
      </c>
      <c r="N21" s="96">
        <v>5</v>
      </c>
      <c r="O21" s="97">
        <v>2</v>
      </c>
      <c r="P21" s="98">
        <v>0</v>
      </c>
      <c r="Q21" s="138">
        <f t="shared" ref="Q21:Q23" si="34">SUM(N21:P21)</f>
        <v>7</v>
      </c>
      <c r="R21" s="103">
        <v>5</v>
      </c>
      <c r="S21" s="97">
        <v>1</v>
      </c>
      <c r="T21" s="104">
        <v>0</v>
      </c>
      <c r="U21" s="138">
        <f t="shared" ref="U21:U23" si="35">SUM(R21:T21)</f>
        <v>6</v>
      </c>
      <c r="V21" s="108">
        <v>5</v>
      </c>
      <c r="W21" s="108">
        <v>1</v>
      </c>
      <c r="X21" s="108">
        <v>0</v>
      </c>
      <c r="Y21" s="138">
        <f t="shared" ref="Y21:Y23" si="36">SUM(V21:X21)</f>
        <v>6</v>
      </c>
      <c r="Z21" s="108">
        <v>5</v>
      </c>
      <c r="AA21" s="108">
        <v>1</v>
      </c>
      <c r="AB21" s="108">
        <v>0</v>
      </c>
      <c r="AC21" s="138">
        <f t="shared" ref="AC21:AC23" si="37">SUM(Z21:AB21)</f>
        <v>6</v>
      </c>
      <c r="AD21" s="108">
        <v>5</v>
      </c>
      <c r="AE21" s="108">
        <v>2</v>
      </c>
      <c r="AF21" s="108">
        <v>0</v>
      </c>
      <c r="AG21" s="138">
        <f t="shared" ref="AG21:AG23" si="38">SUM(AD21:AF21)</f>
        <v>7</v>
      </c>
      <c r="AH21" s="108">
        <v>3</v>
      </c>
      <c r="AI21" s="108">
        <v>1</v>
      </c>
      <c r="AJ21" s="108">
        <v>0</v>
      </c>
      <c r="AK21" s="138">
        <f t="shared" ref="AK21:AK23" si="39">SUM(AH21:AJ21)</f>
        <v>4</v>
      </c>
      <c r="AL21" s="108">
        <v>3</v>
      </c>
      <c r="AM21" s="108">
        <v>1</v>
      </c>
      <c r="AN21" s="108">
        <v>0</v>
      </c>
      <c r="AO21" s="138">
        <f t="shared" ref="AO21:AO23" si="40">SUM(AL21:AN21)</f>
        <v>4</v>
      </c>
      <c r="AP21" s="108">
        <v>1</v>
      </c>
      <c r="AQ21" s="108">
        <v>2</v>
      </c>
      <c r="AR21" s="108">
        <v>0</v>
      </c>
      <c r="AS21" s="138">
        <f t="shared" ref="AS21:AS23" si="41">SUM(AP21:AR21)</f>
        <v>3</v>
      </c>
      <c r="AT21" s="108">
        <v>1</v>
      </c>
      <c r="AU21" s="108">
        <v>1</v>
      </c>
      <c r="AV21" s="108">
        <v>0</v>
      </c>
      <c r="AW21" s="138">
        <f t="shared" ref="AW21:AW23" si="42">SUM(AT21:AV21)</f>
        <v>2</v>
      </c>
      <c r="AX21" s="108">
        <v>1</v>
      </c>
      <c r="AY21" s="108">
        <v>0</v>
      </c>
      <c r="AZ21" s="108">
        <v>0</v>
      </c>
      <c r="BA21" s="138">
        <f t="shared" ref="BA21:BA23" si="43">SUM(AX21:AZ21)</f>
        <v>1</v>
      </c>
      <c r="BB21" s="108">
        <v>2</v>
      </c>
      <c r="BC21" s="108">
        <v>1</v>
      </c>
      <c r="BD21" s="104">
        <v>0</v>
      </c>
      <c r="BE21" s="261">
        <f t="shared" ref="BE21:BE23" si="44">SUM(BB21:BD21)</f>
        <v>3</v>
      </c>
      <c r="BF21" s="127">
        <f t="shared" si="16"/>
        <v>3.4166666666666665</v>
      </c>
      <c r="BG21" s="127">
        <f t="shared" si="32"/>
        <v>1.25</v>
      </c>
      <c r="BH21" s="127">
        <f t="shared" si="33"/>
        <v>0</v>
      </c>
      <c r="BI21" s="301">
        <f>SUM(BF21:BH21)</f>
        <v>4.6666666666666661</v>
      </c>
    </row>
    <row r="22" spans="1:61" ht="29.25" customHeight="1" x14ac:dyDescent="0.25">
      <c r="A22" s="490"/>
      <c r="B22" s="489"/>
      <c r="C22" s="488"/>
      <c r="D22" s="487"/>
      <c r="E22" s="492"/>
      <c r="F22" s="463"/>
      <c r="G22" s="463"/>
      <c r="H22" s="465" t="s">
        <v>86</v>
      </c>
      <c r="I22" s="22" t="s">
        <v>82</v>
      </c>
      <c r="J22" s="89">
        <v>1</v>
      </c>
      <c r="K22" s="89">
        <v>3</v>
      </c>
      <c r="L22" s="90">
        <v>0</v>
      </c>
      <c r="M22" s="138">
        <f t="shared" ref="M22:M23" si="45">SUM(J22:L22)</f>
        <v>4</v>
      </c>
      <c r="N22" s="96">
        <v>1</v>
      </c>
      <c r="O22" s="97">
        <v>3</v>
      </c>
      <c r="P22" s="98">
        <v>0</v>
      </c>
      <c r="Q22" s="138">
        <f t="shared" si="34"/>
        <v>4</v>
      </c>
      <c r="R22" s="103">
        <v>1</v>
      </c>
      <c r="S22" s="97">
        <v>3</v>
      </c>
      <c r="T22" s="104">
        <v>0</v>
      </c>
      <c r="U22" s="138">
        <f t="shared" si="35"/>
        <v>4</v>
      </c>
      <c r="V22" s="108">
        <v>1</v>
      </c>
      <c r="W22" s="108">
        <v>3</v>
      </c>
      <c r="X22" s="108">
        <v>0</v>
      </c>
      <c r="Y22" s="138">
        <f t="shared" si="36"/>
        <v>4</v>
      </c>
      <c r="Z22" s="108">
        <v>2</v>
      </c>
      <c r="AA22" s="108">
        <v>3</v>
      </c>
      <c r="AB22" s="108">
        <v>0</v>
      </c>
      <c r="AC22" s="138">
        <f t="shared" si="37"/>
        <v>5</v>
      </c>
      <c r="AD22" s="108">
        <v>2</v>
      </c>
      <c r="AE22" s="108">
        <v>3</v>
      </c>
      <c r="AF22" s="108">
        <v>0</v>
      </c>
      <c r="AG22" s="138">
        <f t="shared" si="38"/>
        <v>5</v>
      </c>
      <c r="AH22" s="108">
        <v>2</v>
      </c>
      <c r="AI22" s="108">
        <v>3</v>
      </c>
      <c r="AJ22" s="108">
        <v>0</v>
      </c>
      <c r="AK22" s="138">
        <f t="shared" si="39"/>
        <v>5</v>
      </c>
      <c r="AL22" s="108">
        <v>2</v>
      </c>
      <c r="AM22" s="108">
        <v>3</v>
      </c>
      <c r="AN22" s="108">
        <v>0</v>
      </c>
      <c r="AO22" s="138">
        <f t="shared" si="40"/>
        <v>5</v>
      </c>
      <c r="AP22" s="108">
        <v>0</v>
      </c>
      <c r="AQ22" s="108">
        <v>0</v>
      </c>
      <c r="AR22" s="108">
        <v>0</v>
      </c>
      <c r="AS22" s="138">
        <f t="shared" si="41"/>
        <v>0</v>
      </c>
      <c r="AT22" s="108">
        <v>1</v>
      </c>
      <c r="AU22" s="108">
        <v>1</v>
      </c>
      <c r="AV22" s="108">
        <v>0</v>
      </c>
      <c r="AW22" s="138">
        <f t="shared" si="42"/>
        <v>2</v>
      </c>
      <c r="AX22" s="108">
        <v>1</v>
      </c>
      <c r="AY22" s="108">
        <v>1</v>
      </c>
      <c r="AZ22" s="108">
        <v>0</v>
      </c>
      <c r="BA22" s="138">
        <f t="shared" si="43"/>
        <v>2</v>
      </c>
      <c r="BB22" s="108">
        <v>1</v>
      </c>
      <c r="BC22" s="108">
        <v>1</v>
      </c>
      <c r="BD22" s="104">
        <v>0</v>
      </c>
      <c r="BE22" s="261">
        <f t="shared" si="44"/>
        <v>2</v>
      </c>
      <c r="BF22" s="127">
        <f t="shared" si="16"/>
        <v>1.25</v>
      </c>
      <c r="BG22" s="127">
        <f t="shared" si="32"/>
        <v>2.25</v>
      </c>
      <c r="BH22" s="127">
        <f t="shared" si="33"/>
        <v>0</v>
      </c>
      <c r="BI22" s="301">
        <f>SUM(BF22:BH22)</f>
        <v>3.5</v>
      </c>
    </row>
    <row r="23" spans="1:61" ht="29.25" customHeight="1" thickBot="1" x14ac:dyDescent="0.3">
      <c r="A23" s="490"/>
      <c r="B23" s="489"/>
      <c r="C23" s="488"/>
      <c r="D23" s="487"/>
      <c r="E23" s="493"/>
      <c r="F23" s="494"/>
      <c r="G23" s="494"/>
      <c r="H23" s="494"/>
      <c r="I23" s="49" t="s">
        <v>83</v>
      </c>
      <c r="J23" s="91">
        <v>1</v>
      </c>
      <c r="K23" s="91">
        <v>0</v>
      </c>
      <c r="L23" s="92">
        <v>0</v>
      </c>
      <c r="M23" s="141">
        <f t="shared" si="45"/>
        <v>1</v>
      </c>
      <c r="N23" s="99">
        <v>1</v>
      </c>
      <c r="O23" s="100">
        <v>0</v>
      </c>
      <c r="P23" s="101">
        <v>0</v>
      </c>
      <c r="Q23" s="141">
        <f t="shared" si="34"/>
        <v>1</v>
      </c>
      <c r="R23" s="105">
        <v>1</v>
      </c>
      <c r="S23" s="100">
        <v>0</v>
      </c>
      <c r="T23" s="106">
        <v>0</v>
      </c>
      <c r="U23" s="141">
        <f t="shared" si="35"/>
        <v>1</v>
      </c>
      <c r="V23" s="109">
        <v>1</v>
      </c>
      <c r="W23" s="109">
        <v>0</v>
      </c>
      <c r="X23" s="109">
        <v>0</v>
      </c>
      <c r="Y23" s="141">
        <f t="shared" si="36"/>
        <v>1</v>
      </c>
      <c r="Z23" s="109">
        <v>1</v>
      </c>
      <c r="AA23" s="109">
        <v>0</v>
      </c>
      <c r="AB23" s="109">
        <v>0</v>
      </c>
      <c r="AC23" s="141">
        <f t="shared" si="37"/>
        <v>1</v>
      </c>
      <c r="AD23" s="109">
        <v>1</v>
      </c>
      <c r="AE23" s="109">
        <v>0</v>
      </c>
      <c r="AF23" s="109">
        <v>0</v>
      </c>
      <c r="AG23" s="141">
        <f t="shared" si="38"/>
        <v>1</v>
      </c>
      <c r="AH23" s="109">
        <v>0</v>
      </c>
      <c r="AI23" s="109">
        <v>0</v>
      </c>
      <c r="AJ23" s="109">
        <v>0</v>
      </c>
      <c r="AK23" s="141">
        <f t="shared" si="39"/>
        <v>0</v>
      </c>
      <c r="AL23" s="109">
        <v>0</v>
      </c>
      <c r="AM23" s="109">
        <v>0</v>
      </c>
      <c r="AN23" s="109">
        <v>0</v>
      </c>
      <c r="AO23" s="141">
        <f t="shared" si="40"/>
        <v>0</v>
      </c>
      <c r="AP23" s="109">
        <v>0</v>
      </c>
      <c r="AQ23" s="109">
        <v>0</v>
      </c>
      <c r="AR23" s="109">
        <v>0</v>
      </c>
      <c r="AS23" s="141">
        <f t="shared" si="41"/>
        <v>0</v>
      </c>
      <c r="AT23" s="109">
        <v>0</v>
      </c>
      <c r="AU23" s="109">
        <v>0</v>
      </c>
      <c r="AV23" s="109">
        <v>0</v>
      </c>
      <c r="AW23" s="141">
        <f t="shared" si="42"/>
        <v>0</v>
      </c>
      <c r="AX23" s="109">
        <v>0</v>
      </c>
      <c r="AY23" s="109">
        <v>0</v>
      </c>
      <c r="AZ23" s="109">
        <v>0</v>
      </c>
      <c r="BA23" s="141">
        <f t="shared" si="43"/>
        <v>0</v>
      </c>
      <c r="BB23" s="109">
        <v>0</v>
      </c>
      <c r="BC23" s="109">
        <v>0</v>
      </c>
      <c r="BD23" s="106">
        <v>0</v>
      </c>
      <c r="BE23" s="302">
        <f t="shared" si="44"/>
        <v>0</v>
      </c>
      <c r="BF23" s="382">
        <f t="shared" si="32"/>
        <v>0.5</v>
      </c>
      <c r="BG23" s="129">
        <f t="shared" si="32"/>
        <v>0</v>
      </c>
      <c r="BH23" s="266">
        <f t="shared" si="33"/>
        <v>0</v>
      </c>
      <c r="BI23" s="141">
        <f>SUM(BF23:BH23)</f>
        <v>0.5</v>
      </c>
    </row>
    <row r="24" spans="1:61" ht="29.25" customHeight="1" x14ac:dyDescent="0.25">
      <c r="A24" s="490"/>
      <c r="B24" s="489"/>
      <c r="C24" s="488"/>
      <c r="D24" s="487"/>
      <c r="E24" s="491" t="s">
        <v>108</v>
      </c>
      <c r="F24" s="462" t="s">
        <v>101</v>
      </c>
      <c r="G24" s="462" t="s">
        <v>133</v>
      </c>
      <c r="H24" s="462" t="s">
        <v>84</v>
      </c>
      <c r="I24" s="21" t="s">
        <v>74</v>
      </c>
      <c r="J24" s="110">
        <v>0</v>
      </c>
      <c r="K24" s="110">
        <v>0</v>
      </c>
      <c r="L24" s="110">
        <v>0</v>
      </c>
      <c r="M24" s="140">
        <f>SUM(J24:L24)</f>
        <v>0</v>
      </c>
      <c r="N24" s="115">
        <v>0</v>
      </c>
      <c r="O24" s="116">
        <v>0</v>
      </c>
      <c r="P24" s="117">
        <v>0</v>
      </c>
      <c r="Q24" s="140">
        <f>SUM(N24:P24)</f>
        <v>0</v>
      </c>
      <c r="R24" s="124">
        <v>0</v>
      </c>
      <c r="S24" s="116">
        <v>0</v>
      </c>
      <c r="T24" s="125">
        <v>0</v>
      </c>
      <c r="U24" s="140">
        <f>SUM(R24:T24)</f>
        <v>0</v>
      </c>
      <c r="V24" s="130">
        <v>0</v>
      </c>
      <c r="W24" s="130">
        <v>0</v>
      </c>
      <c r="X24" s="130">
        <v>0</v>
      </c>
      <c r="Y24" s="140">
        <f>SUM(V24:X24)</f>
        <v>0</v>
      </c>
      <c r="Z24" s="130">
        <v>0</v>
      </c>
      <c r="AA24" s="130">
        <v>0</v>
      </c>
      <c r="AB24" s="130">
        <v>0</v>
      </c>
      <c r="AC24" s="140">
        <f>SUM(Z24:AB24)</f>
        <v>0</v>
      </c>
      <c r="AD24" s="130">
        <v>0</v>
      </c>
      <c r="AE24" s="130">
        <v>0</v>
      </c>
      <c r="AF24" s="130">
        <v>0</v>
      </c>
      <c r="AG24" s="140">
        <f>SUM(AD24:AF24)</f>
        <v>0</v>
      </c>
      <c r="AH24" s="130">
        <v>0</v>
      </c>
      <c r="AI24" s="130">
        <v>0</v>
      </c>
      <c r="AJ24" s="314">
        <v>0</v>
      </c>
      <c r="AK24" s="311">
        <f>SUM(AH24:AJ24)</f>
        <v>0</v>
      </c>
      <c r="AL24" s="133">
        <v>0</v>
      </c>
      <c r="AM24" s="133">
        <v>0</v>
      </c>
      <c r="AN24" s="133">
        <v>0</v>
      </c>
      <c r="AO24" s="301">
        <f>SUM(AL24:AN24)</f>
        <v>0</v>
      </c>
      <c r="AP24" s="133">
        <v>0</v>
      </c>
      <c r="AQ24" s="133">
        <v>0</v>
      </c>
      <c r="AR24" s="133">
        <v>0</v>
      </c>
      <c r="AS24" s="301">
        <f>SUM(AP24:AR24)</f>
        <v>0</v>
      </c>
      <c r="AT24" s="133">
        <v>0</v>
      </c>
      <c r="AU24" s="133">
        <v>0</v>
      </c>
      <c r="AV24" s="133">
        <v>0</v>
      </c>
      <c r="AW24" s="301">
        <f>SUM(AT24:AV24)</f>
        <v>0</v>
      </c>
      <c r="AX24" s="133">
        <v>0</v>
      </c>
      <c r="AY24" s="133">
        <v>0</v>
      </c>
      <c r="AZ24" s="133">
        <v>0</v>
      </c>
      <c r="BA24" s="301">
        <f>SUM(AX24:AZ24)</f>
        <v>0</v>
      </c>
      <c r="BB24" s="133">
        <v>0</v>
      </c>
      <c r="BC24" s="133">
        <v>0</v>
      </c>
      <c r="BD24" s="134">
        <v>0</v>
      </c>
      <c r="BE24" s="301">
        <f>SUM(BB24:BD24)</f>
        <v>0</v>
      </c>
      <c r="BF24" s="381">
        <f t="shared" si="16"/>
        <v>0</v>
      </c>
      <c r="BG24" s="381">
        <f t="shared" si="32"/>
        <v>0</v>
      </c>
      <c r="BH24" s="381">
        <f t="shared" si="33"/>
        <v>0</v>
      </c>
      <c r="BI24" s="301">
        <f>SUM(BF24:BH24)</f>
        <v>0</v>
      </c>
    </row>
    <row r="25" spans="1:61" ht="29.25" customHeight="1" x14ac:dyDescent="0.25">
      <c r="A25" s="490"/>
      <c r="B25" s="489"/>
      <c r="C25" s="488"/>
      <c r="D25" s="487"/>
      <c r="E25" s="492"/>
      <c r="F25" s="463"/>
      <c r="G25" s="463"/>
      <c r="H25" s="463"/>
      <c r="I25" s="22" t="s">
        <v>75</v>
      </c>
      <c r="J25" s="111">
        <v>1</v>
      </c>
      <c r="K25" s="111">
        <v>0</v>
      </c>
      <c r="L25" s="111">
        <v>0</v>
      </c>
      <c r="M25" s="138">
        <f t="shared" ref="M25:M27" si="46">SUM(J25:L25)</f>
        <v>1</v>
      </c>
      <c r="N25" s="113">
        <v>1</v>
      </c>
      <c r="O25" s="118">
        <v>0</v>
      </c>
      <c r="P25" s="119">
        <v>0</v>
      </c>
      <c r="Q25" s="138">
        <f t="shared" ref="Q25:Q28" si="47">SUM(N25:P25)</f>
        <v>1</v>
      </c>
      <c r="R25" s="126">
        <v>1</v>
      </c>
      <c r="S25" s="118">
        <v>0</v>
      </c>
      <c r="T25" s="127">
        <v>0</v>
      </c>
      <c r="U25" s="138">
        <f t="shared" ref="U25:U28" si="48">SUM(R25:T25)</f>
        <v>1</v>
      </c>
      <c r="V25" s="131">
        <v>1</v>
      </c>
      <c r="W25" s="131">
        <v>0</v>
      </c>
      <c r="X25" s="131">
        <v>0</v>
      </c>
      <c r="Y25" s="138">
        <f t="shared" ref="Y25:Y28" si="49">SUM(V25:X25)</f>
        <v>1</v>
      </c>
      <c r="Z25" s="131">
        <v>1</v>
      </c>
      <c r="AA25" s="131">
        <v>0</v>
      </c>
      <c r="AB25" s="131">
        <v>0</v>
      </c>
      <c r="AC25" s="138">
        <f t="shared" ref="AC25:AC28" si="50">SUM(Z25:AB25)</f>
        <v>1</v>
      </c>
      <c r="AD25" s="131">
        <v>1</v>
      </c>
      <c r="AE25" s="131">
        <v>0</v>
      </c>
      <c r="AF25" s="131">
        <v>0</v>
      </c>
      <c r="AG25" s="138">
        <f t="shared" ref="AG25:AG28" si="51">SUM(AD25:AF25)</f>
        <v>1</v>
      </c>
      <c r="AH25" s="131">
        <v>1</v>
      </c>
      <c r="AI25" s="131">
        <v>0</v>
      </c>
      <c r="AJ25" s="315">
        <v>0</v>
      </c>
      <c r="AK25" s="310">
        <f t="shared" ref="AK25:AK28" si="52">SUM(AH25:AJ25)</f>
        <v>1</v>
      </c>
      <c r="AL25" s="131">
        <v>1</v>
      </c>
      <c r="AM25" s="131">
        <v>0</v>
      </c>
      <c r="AN25" s="131">
        <v>0</v>
      </c>
      <c r="AO25" s="138">
        <f t="shared" ref="AO25:AO28" si="53">SUM(AL25:AN25)</f>
        <v>1</v>
      </c>
      <c r="AP25" s="131">
        <v>1</v>
      </c>
      <c r="AQ25" s="131">
        <v>0</v>
      </c>
      <c r="AR25" s="131">
        <v>0</v>
      </c>
      <c r="AS25" s="138">
        <f t="shared" ref="AS25:AS28" si="54">SUM(AP25:AR25)</f>
        <v>1</v>
      </c>
      <c r="AT25" s="133">
        <v>1</v>
      </c>
      <c r="AU25" s="133">
        <v>0</v>
      </c>
      <c r="AV25" s="133">
        <v>0</v>
      </c>
      <c r="AW25" s="138">
        <f t="shared" ref="AW25:AW28" si="55">SUM(AT25:AV25)</f>
        <v>1</v>
      </c>
      <c r="AX25" s="131">
        <v>1</v>
      </c>
      <c r="AY25" s="131">
        <v>0</v>
      </c>
      <c r="AZ25" s="131">
        <v>0</v>
      </c>
      <c r="BA25" s="138">
        <f t="shared" ref="BA25:BA28" si="56">SUM(AX25:AZ25)</f>
        <v>1</v>
      </c>
      <c r="BB25" s="131">
        <v>0</v>
      </c>
      <c r="BC25" s="131">
        <v>0</v>
      </c>
      <c r="BD25" s="127">
        <v>0</v>
      </c>
      <c r="BE25" s="138">
        <f t="shared" ref="BE25:BE28" si="57">SUM(BB25:BD25)</f>
        <v>0</v>
      </c>
      <c r="BF25" s="127">
        <f>AVERAGE(J25,N25,R25,V25,Z25,AD25,AH25,AL25,AP25,AT25,AX25,BB25)</f>
        <v>0.91666666666666663</v>
      </c>
      <c r="BG25" s="127">
        <f t="shared" ref="BG25:BH25" si="58">AVERAGE(K25,O25,S25,W25,AA25,AE25,AI25,AM25,AQ25,AU25,AY25,BC25)</f>
        <v>0</v>
      </c>
      <c r="BH25" s="127">
        <f t="shared" si="58"/>
        <v>0</v>
      </c>
      <c r="BI25" s="301">
        <f t="shared" ref="BI25:BI33" si="59">SUM(BF25:BH25)</f>
        <v>0.91666666666666663</v>
      </c>
    </row>
    <row r="26" spans="1:61" ht="29.25" customHeight="1" x14ac:dyDescent="0.25">
      <c r="A26" s="490"/>
      <c r="B26" s="489"/>
      <c r="C26" s="488"/>
      <c r="D26" s="487"/>
      <c r="E26" s="492"/>
      <c r="F26" s="463"/>
      <c r="G26" s="463"/>
      <c r="H26" s="463"/>
      <c r="I26" s="22" t="s">
        <v>76</v>
      </c>
      <c r="J26" s="111">
        <v>99</v>
      </c>
      <c r="K26" s="111">
        <v>59</v>
      </c>
      <c r="L26" s="111">
        <v>0</v>
      </c>
      <c r="M26" s="138">
        <f t="shared" si="46"/>
        <v>158</v>
      </c>
      <c r="N26" s="113">
        <v>99</v>
      </c>
      <c r="O26" s="118">
        <v>59</v>
      </c>
      <c r="P26" s="119">
        <v>0</v>
      </c>
      <c r="Q26" s="138">
        <f t="shared" si="47"/>
        <v>158</v>
      </c>
      <c r="R26" s="126">
        <v>97</v>
      </c>
      <c r="S26" s="118">
        <v>55</v>
      </c>
      <c r="T26" s="127">
        <v>0</v>
      </c>
      <c r="U26" s="138">
        <f t="shared" si="48"/>
        <v>152</v>
      </c>
      <c r="V26" s="131">
        <v>96</v>
      </c>
      <c r="W26" s="131">
        <v>60</v>
      </c>
      <c r="X26" s="131">
        <v>0</v>
      </c>
      <c r="Y26" s="138">
        <f t="shared" si="49"/>
        <v>156</v>
      </c>
      <c r="Z26" s="131">
        <v>97</v>
      </c>
      <c r="AA26" s="131">
        <v>59</v>
      </c>
      <c r="AB26" s="131">
        <v>0</v>
      </c>
      <c r="AC26" s="138">
        <f t="shared" si="50"/>
        <v>156</v>
      </c>
      <c r="AD26" s="131">
        <v>96</v>
      </c>
      <c r="AE26" s="131">
        <v>58</v>
      </c>
      <c r="AF26" s="131">
        <v>0</v>
      </c>
      <c r="AG26" s="138">
        <f t="shared" si="51"/>
        <v>154</v>
      </c>
      <c r="AH26" s="131">
        <v>94</v>
      </c>
      <c r="AI26" s="131">
        <v>59</v>
      </c>
      <c r="AJ26" s="315">
        <v>0</v>
      </c>
      <c r="AK26" s="310">
        <f t="shared" si="52"/>
        <v>153</v>
      </c>
      <c r="AL26" s="315">
        <v>94</v>
      </c>
      <c r="AM26" s="131">
        <v>59</v>
      </c>
      <c r="AN26" s="131">
        <v>0</v>
      </c>
      <c r="AO26" s="138">
        <f t="shared" si="53"/>
        <v>153</v>
      </c>
      <c r="AP26" s="131">
        <v>38</v>
      </c>
      <c r="AQ26" s="131">
        <v>25</v>
      </c>
      <c r="AR26" s="131">
        <v>0</v>
      </c>
      <c r="AS26" s="138">
        <f t="shared" si="54"/>
        <v>63</v>
      </c>
      <c r="AT26" s="131">
        <v>37</v>
      </c>
      <c r="AU26" s="131">
        <v>27</v>
      </c>
      <c r="AV26" s="131">
        <v>0</v>
      </c>
      <c r="AW26" s="138">
        <f t="shared" si="55"/>
        <v>64</v>
      </c>
      <c r="AX26" s="131">
        <v>40</v>
      </c>
      <c r="AY26" s="131">
        <v>27</v>
      </c>
      <c r="AZ26" s="131">
        <v>0</v>
      </c>
      <c r="BA26" s="138">
        <f t="shared" si="56"/>
        <v>67</v>
      </c>
      <c r="BB26" s="131">
        <v>43</v>
      </c>
      <c r="BC26" s="131">
        <v>29</v>
      </c>
      <c r="BD26" s="127">
        <v>0</v>
      </c>
      <c r="BE26" s="138">
        <f t="shared" si="57"/>
        <v>72</v>
      </c>
      <c r="BF26" s="127">
        <f t="shared" ref="BF26:BF33" si="60">AVERAGE(J26,N26,R26,V26,Z26,AD26,AH26,AL26,AP26,AT26,AX26,BB26)</f>
        <v>77.5</v>
      </c>
      <c r="BG26" s="127">
        <f t="shared" ref="BG26:BG28" si="61">AVERAGE(K26,O26,S26,W26,AA26,AE26,AI26,AM26,AQ26,AU26,AY26,BC26)</f>
        <v>48</v>
      </c>
      <c r="BH26" s="127">
        <f t="shared" ref="BH26:BH28" si="62">AVERAGE(L26,P26,T26,X26,AB26,AF26,AJ26,AN26,AR26,AV26,AZ26,BD26)</f>
        <v>0</v>
      </c>
      <c r="BI26" s="301">
        <f t="shared" si="59"/>
        <v>125.5</v>
      </c>
    </row>
    <row r="27" spans="1:61" ht="29.25" customHeight="1" x14ac:dyDescent="0.25">
      <c r="A27" s="490"/>
      <c r="B27" s="489"/>
      <c r="C27" s="488"/>
      <c r="D27" s="487"/>
      <c r="E27" s="492"/>
      <c r="F27" s="463"/>
      <c r="G27" s="463"/>
      <c r="H27" s="463"/>
      <c r="I27" s="22" t="s">
        <v>77</v>
      </c>
      <c r="J27" s="111">
        <v>135</v>
      </c>
      <c r="K27" s="111">
        <v>152</v>
      </c>
      <c r="L27" s="111">
        <v>0</v>
      </c>
      <c r="M27" s="138">
        <f t="shared" si="46"/>
        <v>287</v>
      </c>
      <c r="N27" s="113">
        <v>135</v>
      </c>
      <c r="O27" s="118">
        <v>152</v>
      </c>
      <c r="P27" s="119">
        <v>0</v>
      </c>
      <c r="Q27" s="138">
        <f t="shared" si="47"/>
        <v>287</v>
      </c>
      <c r="R27" s="126">
        <v>131</v>
      </c>
      <c r="S27" s="118">
        <v>149</v>
      </c>
      <c r="T27" s="127">
        <v>0</v>
      </c>
      <c r="U27" s="138">
        <f t="shared" si="48"/>
        <v>280</v>
      </c>
      <c r="V27" s="131">
        <v>130</v>
      </c>
      <c r="W27" s="131">
        <v>144</v>
      </c>
      <c r="X27" s="131">
        <v>0</v>
      </c>
      <c r="Y27" s="138">
        <f t="shared" si="49"/>
        <v>274</v>
      </c>
      <c r="Z27" s="131">
        <v>126</v>
      </c>
      <c r="AA27" s="131">
        <v>142</v>
      </c>
      <c r="AB27" s="131">
        <v>0</v>
      </c>
      <c r="AC27" s="138">
        <f t="shared" si="50"/>
        <v>268</v>
      </c>
      <c r="AD27" s="131">
        <v>125</v>
      </c>
      <c r="AE27" s="131">
        <v>140</v>
      </c>
      <c r="AF27" s="131">
        <v>0</v>
      </c>
      <c r="AG27" s="138">
        <f t="shared" si="51"/>
        <v>265</v>
      </c>
      <c r="AH27" s="131">
        <v>124</v>
      </c>
      <c r="AI27" s="131">
        <v>138</v>
      </c>
      <c r="AJ27" s="315">
        <v>0</v>
      </c>
      <c r="AK27" s="310">
        <f t="shared" si="52"/>
        <v>262</v>
      </c>
      <c r="AL27" s="131">
        <v>124</v>
      </c>
      <c r="AM27" s="131">
        <v>138</v>
      </c>
      <c r="AN27" s="131">
        <v>0</v>
      </c>
      <c r="AO27" s="138">
        <f t="shared" si="53"/>
        <v>262</v>
      </c>
      <c r="AP27" s="131">
        <v>66</v>
      </c>
      <c r="AQ27" s="131">
        <v>75</v>
      </c>
      <c r="AR27" s="131">
        <v>0</v>
      </c>
      <c r="AS27" s="138">
        <f t="shared" si="54"/>
        <v>141</v>
      </c>
      <c r="AT27" s="131">
        <v>59</v>
      </c>
      <c r="AU27" s="131">
        <v>59</v>
      </c>
      <c r="AV27" s="131">
        <v>0</v>
      </c>
      <c r="AW27" s="138">
        <f t="shared" si="55"/>
        <v>118</v>
      </c>
      <c r="AX27" s="131">
        <v>58</v>
      </c>
      <c r="AY27" s="131">
        <v>62</v>
      </c>
      <c r="AZ27" s="131">
        <v>0</v>
      </c>
      <c r="BA27" s="138">
        <f t="shared" si="56"/>
        <v>120</v>
      </c>
      <c r="BB27" s="131">
        <v>66</v>
      </c>
      <c r="BC27" s="131">
        <v>68</v>
      </c>
      <c r="BD27" s="127">
        <v>0</v>
      </c>
      <c r="BE27" s="138">
        <f t="shared" si="57"/>
        <v>134</v>
      </c>
      <c r="BF27" s="127">
        <f t="shared" si="60"/>
        <v>106.58333333333333</v>
      </c>
      <c r="BG27" s="127">
        <f t="shared" si="61"/>
        <v>118.25</v>
      </c>
      <c r="BH27" s="127">
        <f t="shared" si="62"/>
        <v>0</v>
      </c>
      <c r="BI27" s="301">
        <f t="shared" si="59"/>
        <v>224.83333333333331</v>
      </c>
    </row>
    <row r="28" spans="1:61" ht="29.25" customHeight="1" x14ac:dyDescent="0.25">
      <c r="A28" s="490"/>
      <c r="B28" s="489"/>
      <c r="C28" s="488"/>
      <c r="D28" s="487"/>
      <c r="E28" s="492"/>
      <c r="F28" s="463"/>
      <c r="G28" s="463"/>
      <c r="H28" s="463"/>
      <c r="I28" s="22" t="s">
        <v>78</v>
      </c>
      <c r="J28" s="111">
        <v>1</v>
      </c>
      <c r="K28" s="111">
        <v>0</v>
      </c>
      <c r="L28" s="111">
        <v>0</v>
      </c>
      <c r="M28" s="138">
        <f>SUM(J28:L28)</f>
        <v>1</v>
      </c>
      <c r="N28" s="113">
        <v>1</v>
      </c>
      <c r="O28" s="118">
        <v>0</v>
      </c>
      <c r="P28" s="119">
        <v>0</v>
      </c>
      <c r="Q28" s="138">
        <f t="shared" si="47"/>
        <v>1</v>
      </c>
      <c r="R28" s="126">
        <v>1</v>
      </c>
      <c r="S28" s="118">
        <v>0</v>
      </c>
      <c r="T28" s="127">
        <v>0</v>
      </c>
      <c r="U28" s="138">
        <f t="shared" si="48"/>
        <v>1</v>
      </c>
      <c r="V28" s="131">
        <v>1</v>
      </c>
      <c r="W28" s="131">
        <v>0</v>
      </c>
      <c r="X28" s="131">
        <v>0</v>
      </c>
      <c r="Y28" s="138">
        <f t="shared" si="49"/>
        <v>1</v>
      </c>
      <c r="Z28" s="131">
        <v>1</v>
      </c>
      <c r="AA28" s="131">
        <v>0</v>
      </c>
      <c r="AB28" s="131">
        <v>0</v>
      </c>
      <c r="AC28" s="138">
        <f t="shared" si="50"/>
        <v>1</v>
      </c>
      <c r="AD28" s="131">
        <v>1</v>
      </c>
      <c r="AE28" s="131">
        <v>0</v>
      </c>
      <c r="AF28" s="131">
        <v>0</v>
      </c>
      <c r="AG28" s="138">
        <f t="shared" si="51"/>
        <v>1</v>
      </c>
      <c r="AH28" s="131">
        <v>1</v>
      </c>
      <c r="AI28" s="131">
        <v>0</v>
      </c>
      <c r="AJ28" s="315">
        <v>0</v>
      </c>
      <c r="AK28" s="310">
        <f t="shared" si="52"/>
        <v>1</v>
      </c>
      <c r="AL28" s="131">
        <v>1</v>
      </c>
      <c r="AM28" s="131">
        <v>0</v>
      </c>
      <c r="AN28" s="131">
        <v>0</v>
      </c>
      <c r="AO28" s="138">
        <f t="shared" si="53"/>
        <v>1</v>
      </c>
      <c r="AP28" s="131">
        <v>1</v>
      </c>
      <c r="AQ28" s="131">
        <v>0</v>
      </c>
      <c r="AR28" s="131">
        <v>0</v>
      </c>
      <c r="AS28" s="138">
        <f t="shared" si="54"/>
        <v>1</v>
      </c>
      <c r="AT28" s="131">
        <v>1</v>
      </c>
      <c r="AU28" s="131">
        <v>0</v>
      </c>
      <c r="AV28" s="131">
        <v>0</v>
      </c>
      <c r="AW28" s="138">
        <f t="shared" si="55"/>
        <v>1</v>
      </c>
      <c r="AX28" s="131">
        <v>1</v>
      </c>
      <c r="AY28" s="131">
        <v>0</v>
      </c>
      <c r="AZ28" s="131">
        <v>0</v>
      </c>
      <c r="BA28" s="138">
        <f t="shared" si="56"/>
        <v>1</v>
      </c>
      <c r="BB28" s="131">
        <v>1</v>
      </c>
      <c r="BC28" s="131">
        <v>0</v>
      </c>
      <c r="BD28" s="127">
        <v>0</v>
      </c>
      <c r="BE28" s="138">
        <f t="shared" si="57"/>
        <v>1</v>
      </c>
      <c r="BF28" s="127">
        <f t="shared" si="60"/>
        <v>1</v>
      </c>
      <c r="BG28" s="127">
        <f t="shared" si="61"/>
        <v>0</v>
      </c>
      <c r="BH28" s="127">
        <f t="shared" si="62"/>
        <v>0</v>
      </c>
      <c r="BI28" s="301">
        <f t="shared" si="59"/>
        <v>1</v>
      </c>
    </row>
    <row r="29" spans="1:61" ht="29.25" customHeight="1" x14ac:dyDescent="0.25">
      <c r="A29" s="490"/>
      <c r="B29" s="489"/>
      <c r="C29" s="488"/>
      <c r="D29" s="487"/>
      <c r="E29" s="492"/>
      <c r="F29" s="463"/>
      <c r="G29" s="463"/>
      <c r="H29" s="464"/>
      <c r="I29" s="23" t="s">
        <v>79</v>
      </c>
      <c r="J29" s="139">
        <f>SUM(J24:J28)</f>
        <v>236</v>
      </c>
      <c r="K29" s="139">
        <f t="shared" ref="K29:L29" si="63">SUM(K24:K28)</f>
        <v>211</v>
      </c>
      <c r="L29" s="139">
        <f t="shared" si="63"/>
        <v>0</v>
      </c>
      <c r="M29" s="138">
        <f>SUM(M24:M28)</f>
        <v>447</v>
      </c>
      <c r="N29" s="139">
        <f>SUM(N24:N28)</f>
        <v>236</v>
      </c>
      <c r="O29" s="139">
        <f t="shared" ref="O29:P29" si="64">SUM(O24:O28)</f>
        <v>211</v>
      </c>
      <c r="P29" s="139">
        <f t="shared" si="64"/>
        <v>0</v>
      </c>
      <c r="Q29" s="138">
        <f>SUM(Q24:Q28)</f>
        <v>447</v>
      </c>
      <c r="R29" s="139">
        <f>SUM(R24:R28)</f>
        <v>230</v>
      </c>
      <c r="S29" s="139">
        <f t="shared" ref="S29:T29" si="65">SUM(S24:S28)</f>
        <v>204</v>
      </c>
      <c r="T29" s="139">
        <f t="shared" si="65"/>
        <v>0</v>
      </c>
      <c r="U29" s="138">
        <f>SUM(U24:U28)</f>
        <v>434</v>
      </c>
      <c r="V29" s="139">
        <f>SUM(V24:V28)</f>
        <v>228</v>
      </c>
      <c r="W29" s="139">
        <f t="shared" ref="W29:X29" si="66">SUM(W24:W28)</f>
        <v>204</v>
      </c>
      <c r="X29" s="139">
        <f t="shared" si="66"/>
        <v>0</v>
      </c>
      <c r="Y29" s="138">
        <f>SUM(Y24:Y28)</f>
        <v>432</v>
      </c>
      <c r="Z29" s="139">
        <f>SUM(Z24:Z28)</f>
        <v>225</v>
      </c>
      <c r="AA29" s="139">
        <f t="shared" ref="AA29:AB29" si="67">SUM(AA24:AA28)</f>
        <v>201</v>
      </c>
      <c r="AB29" s="139">
        <f t="shared" si="67"/>
        <v>0</v>
      </c>
      <c r="AC29" s="138">
        <f>SUM(AC24:AC28)</f>
        <v>426</v>
      </c>
      <c r="AD29" s="139">
        <f>SUM(AD24:AD28)</f>
        <v>223</v>
      </c>
      <c r="AE29" s="139">
        <f t="shared" ref="AE29:AF29" si="68">SUM(AE24:AE28)</f>
        <v>198</v>
      </c>
      <c r="AF29" s="139">
        <f t="shared" si="68"/>
        <v>0</v>
      </c>
      <c r="AG29" s="138">
        <f>SUM(AG24:AG28)</f>
        <v>421</v>
      </c>
      <c r="AH29" s="139">
        <f>SUM(AH24:AH28)</f>
        <v>220</v>
      </c>
      <c r="AI29" s="313">
        <f t="shared" ref="AI29:AJ29" si="69">SUM(AI24:AI28)</f>
        <v>197</v>
      </c>
      <c r="AJ29" s="139">
        <f t="shared" si="69"/>
        <v>0</v>
      </c>
      <c r="AK29" s="310">
        <f>SUM(AK24:AK28)</f>
        <v>417</v>
      </c>
      <c r="AL29" s="139">
        <f>SUM(AL24:AL28)</f>
        <v>220</v>
      </c>
      <c r="AM29" s="139">
        <f t="shared" ref="AM29:AN29" si="70">SUM(AM24:AM28)</f>
        <v>197</v>
      </c>
      <c r="AN29" s="139">
        <f t="shared" si="70"/>
        <v>0</v>
      </c>
      <c r="AO29" s="138">
        <f>SUM(AO24:AO28)</f>
        <v>417</v>
      </c>
      <c r="AP29" s="139">
        <f>SUM(AP24:AP28)</f>
        <v>106</v>
      </c>
      <c r="AQ29" s="139">
        <f t="shared" ref="AQ29:AR29" si="71">SUM(AQ24:AQ28)</f>
        <v>100</v>
      </c>
      <c r="AR29" s="139">
        <f t="shared" si="71"/>
        <v>0</v>
      </c>
      <c r="AS29" s="138">
        <f>SUM(AS24:AS28)</f>
        <v>206</v>
      </c>
      <c r="AT29" s="139">
        <f>SUM(AT24:AT28)</f>
        <v>98</v>
      </c>
      <c r="AU29" s="139">
        <f t="shared" ref="AU29:AV29" si="72">SUM(AU24:AU28)</f>
        <v>86</v>
      </c>
      <c r="AV29" s="139">
        <f t="shared" si="72"/>
        <v>0</v>
      </c>
      <c r="AW29" s="138">
        <f>SUM(AW24:AW28)</f>
        <v>184</v>
      </c>
      <c r="AX29" s="139">
        <f>SUM(AX24:AX28)</f>
        <v>100</v>
      </c>
      <c r="AY29" s="139">
        <f t="shared" ref="AY29:AZ29" si="73">SUM(AY24:AY28)</f>
        <v>89</v>
      </c>
      <c r="AZ29" s="139">
        <f t="shared" si="73"/>
        <v>0</v>
      </c>
      <c r="BA29" s="138">
        <f>SUM(BA24:BA28)</f>
        <v>189</v>
      </c>
      <c r="BB29" s="139">
        <f>SUM(BB24:BB28)</f>
        <v>110</v>
      </c>
      <c r="BC29" s="139">
        <f t="shared" ref="BC29:BD29" si="74">SUM(BC24:BC28)</f>
        <v>97</v>
      </c>
      <c r="BD29" s="139">
        <f t="shared" si="74"/>
        <v>0</v>
      </c>
      <c r="BE29" s="138">
        <f>SUM(BE24:BE28)</f>
        <v>207</v>
      </c>
      <c r="BF29" s="139">
        <f>SUM(BF24:BF28)</f>
        <v>186</v>
      </c>
      <c r="BG29" s="139">
        <f t="shared" ref="BG29" si="75">SUM(BG24:BG28)</f>
        <v>166.25</v>
      </c>
      <c r="BH29" s="139">
        <f t="shared" ref="BH29" si="76">SUM(BH24:BH28)</f>
        <v>0</v>
      </c>
      <c r="BI29" s="261">
        <f>SUM(BI24:BI28)</f>
        <v>352.25</v>
      </c>
    </row>
    <row r="30" spans="1:61" ht="29.25" customHeight="1" x14ac:dyDescent="0.25">
      <c r="A30" s="490"/>
      <c r="B30" s="489"/>
      <c r="C30" s="488"/>
      <c r="D30" s="487"/>
      <c r="E30" s="492"/>
      <c r="F30" s="463"/>
      <c r="G30" s="463"/>
      <c r="H30" s="465" t="s">
        <v>146</v>
      </c>
      <c r="I30" s="22" t="s">
        <v>80</v>
      </c>
      <c r="J30" s="112">
        <v>229</v>
      </c>
      <c r="K30" s="113">
        <v>204</v>
      </c>
      <c r="L30" s="111">
        <v>0</v>
      </c>
      <c r="M30" s="138">
        <f>SUM(J30:L30)</f>
        <v>433</v>
      </c>
      <c r="N30" s="120">
        <v>229</v>
      </c>
      <c r="O30" s="118">
        <v>204</v>
      </c>
      <c r="P30" s="119">
        <v>0</v>
      </c>
      <c r="Q30" s="138">
        <f>SUM(N30:P30)</f>
        <v>433</v>
      </c>
      <c r="R30" s="126">
        <v>224</v>
      </c>
      <c r="S30" s="118">
        <v>201</v>
      </c>
      <c r="T30" s="127">
        <v>0</v>
      </c>
      <c r="U30" s="138">
        <f>SUM(R30:T30)</f>
        <v>425</v>
      </c>
      <c r="V30" s="131">
        <v>220</v>
      </c>
      <c r="W30" s="131">
        <v>196</v>
      </c>
      <c r="X30" s="131">
        <v>0</v>
      </c>
      <c r="Y30" s="138">
        <f>SUM(V30:X30)</f>
        <v>416</v>
      </c>
      <c r="Z30" s="131">
        <v>216</v>
      </c>
      <c r="AA30" s="131">
        <v>193</v>
      </c>
      <c r="AB30" s="131">
        <v>0</v>
      </c>
      <c r="AC30" s="138">
        <f>SUM(Z30:AB30)</f>
        <v>409</v>
      </c>
      <c r="AD30" s="131">
        <v>214</v>
      </c>
      <c r="AE30" s="131">
        <v>192</v>
      </c>
      <c r="AF30" s="131">
        <v>0</v>
      </c>
      <c r="AG30" s="138">
        <f>SUM(AD30:AF30)</f>
        <v>406</v>
      </c>
      <c r="AH30" s="131">
        <v>212</v>
      </c>
      <c r="AI30" s="131">
        <v>190</v>
      </c>
      <c r="AJ30" s="315">
        <v>0</v>
      </c>
      <c r="AK30" s="310">
        <f>SUM(AH30:AJ30)</f>
        <v>402</v>
      </c>
      <c r="AL30" s="131">
        <v>212</v>
      </c>
      <c r="AM30" s="131">
        <v>190</v>
      </c>
      <c r="AN30" s="131">
        <v>0</v>
      </c>
      <c r="AO30" s="138">
        <f>SUM(AL30:AN30)</f>
        <v>402</v>
      </c>
      <c r="AP30" s="131">
        <v>102</v>
      </c>
      <c r="AQ30" s="131">
        <v>98</v>
      </c>
      <c r="AR30" s="131">
        <v>0</v>
      </c>
      <c r="AS30" s="138">
        <f>SUM(AP30:AR30)</f>
        <v>200</v>
      </c>
      <c r="AT30" s="131">
        <v>96</v>
      </c>
      <c r="AU30" s="131">
        <v>85</v>
      </c>
      <c r="AV30" s="131">
        <v>0</v>
      </c>
      <c r="AW30" s="138">
        <f>SUM(AT30:AV30)</f>
        <v>181</v>
      </c>
      <c r="AX30" s="131">
        <v>98</v>
      </c>
      <c r="AY30" s="131">
        <v>88</v>
      </c>
      <c r="AZ30" s="131">
        <v>0</v>
      </c>
      <c r="BA30" s="138">
        <f>SUM(AX30:AZ30)</f>
        <v>186</v>
      </c>
      <c r="BB30" s="131">
        <v>106</v>
      </c>
      <c r="BC30" s="131">
        <v>95</v>
      </c>
      <c r="BD30" s="127">
        <v>0</v>
      </c>
      <c r="BE30" s="138">
        <f>SUM(BB30:BD30)</f>
        <v>201</v>
      </c>
      <c r="BF30" s="127">
        <f t="shared" si="60"/>
        <v>179.83333333333334</v>
      </c>
      <c r="BG30" s="127">
        <f t="shared" ref="BG30:BG33" si="77">AVERAGE(K30,O30,S30,W30,AA30,AE30,AI30,AM30,AQ30,AU30,AY30,BC30)</f>
        <v>161.33333333333334</v>
      </c>
      <c r="BH30" s="127">
        <f t="shared" ref="BH30:BH33" si="78">AVERAGE(L30,P30,T30,X30,AB30,AF30,AJ30,AN30,AR30,AV30,AZ30,BD30)</f>
        <v>0</v>
      </c>
      <c r="BI30" s="301">
        <f t="shared" si="59"/>
        <v>341.16666666666669</v>
      </c>
    </row>
    <row r="31" spans="1:61" ht="29.25" customHeight="1" x14ac:dyDescent="0.25">
      <c r="A31" s="490"/>
      <c r="B31" s="489"/>
      <c r="C31" s="488"/>
      <c r="D31" s="487"/>
      <c r="E31" s="492"/>
      <c r="F31" s="463"/>
      <c r="G31" s="463"/>
      <c r="H31" s="464"/>
      <c r="I31" s="22" t="s">
        <v>81</v>
      </c>
      <c r="J31" s="112">
        <v>7</v>
      </c>
      <c r="K31" s="113">
        <v>7</v>
      </c>
      <c r="L31" s="111">
        <v>0</v>
      </c>
      <c r="M31" s="138">
        <f>SUM(J31:L31)</f>
        <v>14</v>
      </c>
      <c r="N31" s="120">
        <v>7</v>
      </c>
      <c r="O31" s="118">
        <v>7</v>
      </c>
      <c r="P31" s="119">
        <v>0</v>
      </c>
      <c r="Q31" s="138">
        <f t="shared" ref="Q31:Q33" si="79">SUM(N31:P31)</f>
        <v>14</v>
      </c>
      <c r="R31" s="126">
        <v>6</v>
      </c>
      <c r="S31" s="118">
        <v>7</v>
      </c>
      <c r="T31" s="127">
        <v>0</v>
      </c>
      <c r="U31" s="138">
        <f t="shared" ref="U31:U33" si="80">SUM(R31:T31)</f>
        <v>13</v>
      </c>
      <c r="V31" s="131">
        <v>8</v>
      </c>
      <c r="W31" s="131">
        <v>8</v>
      </c>
      <c r="X31" s="131">
        <v>0</v>
      </c>
      <c r="Y31" s="138">
        <f t="shared" ref="Y31:Y33" si="81">SUM(V31:X31)</f>
        <v>16</v>
      </c>
      <c r="Z31" s="131">
        <v>9</v>
      </c>
      <c r="AA31" s="131">
        <v>8</v>
      </c>
      <c r="AB31" s="131">
        <v>0</v>
      </c>
      <c r="AC31" s="138">
        <f t="shared" ref="AC31:AC33" si="82">SUM(Z31:AB31)</f>
        <v>17</v>
      </c>
      <c r="AD31" s="131">
        <v>9</v>
      </c>
      <c r="AE31" s="131">
        <v>6</v>
      </c>
      <c r="AF31" s="131">
        <v>0</v>
      </c>
      <c r="AG31" s="138">
        <f t="shared" ref="AG31:AG33" si="83">SUM(AD31:AF31)</f>
        <v>15</v>
      </c>
      <c r="AH31" s="131">
        <v>8</v>
      </c>
      <c r="AI31" s="131">
        <v>7</v>
      </c>
      <c r="AJ31" s="315">
        <v>0</v>
      </c>
      <c r="AK31" s="310">
        <f t="shared" ref="AK31:AK33" si="84">SUM(AH31:AJ31)</f>
        <v>15</v>
      </c>
      <c r="AL31" s="131">
        <v>8</v>
      </c>
      <c r="AM31" s="131">
        <v>7</v>
      </c>
      <c r="AN31" s="131">
        <v>0</v>
      </c>
      <c r="AO31" s="138">
        <f t="shared" ref="AO31:AO33" si="85">SUM(AL31:AN31)</f>
        <v>15</v>
      </c>
      <c r="AP31" s="131">
        <v>4</v>
      </c>
      <c r="AQ31" s="131">
        <v>2</v>
      </c>
      <c r="AR31" s="131">
        <v>0</v>
      </c>
      <c r="AS31" s="138">
        <f t="shared" ref="AS31:AS33" si="86">SUM(AP31:AR31)</f>
        <v>6</v>
      </c>
      <c r="AT31" s="131">
        <v>2</v>
      </c>
      <c r="AU31" s="131">
        <v>1</v>
      </c>
      <c r="AV31" s="131">
        <v>0</v>
      </c>
      <c r="AW31" s="138">
        <f t="shared" ref="AW31:AW33" si="87">SUM(AT31:AV31)</f>
        <v>3</v>
      </c>
      <c r="AX31" s="131">
        <v>2</v>
      </c>
      <c r="AY31" s="131">
        <v>1</v>
      </c>
      <c r="AZ31" s="131">
        <v>0</v>
      </c>
      <c r="BA31" s="138">
        <f t="shared" ref="BA31:BA33" si="88">SUM(AX31:AZ31)</f>
        <v>3</v>
      </c>
      <c r="BB31" s="131">
        <v>4</v>
      </c>
      <c r="BC31" s="131">
        <v>2</v>
      </c>
      <c r="BD31" s="127">
        <v>0</v>
      </c>
      <c r="BE31" s="138">
        <f t="shared" ref="BE31:BE33" si="89">SUM(BB31:BD31)</f>
        <v>6</v>
      </c>
      <c r="BF31" s="127">
        <f t="shared" si="60"/>
        <v>6.166666666666667</v>
      </c>
      <c r="BG31" s="127">
        <f t="shared" si="77"/>
        <v>5.25</v>
      </c>
      <c r="BH31" s="127">
        <f t="shared" si="78"/>
        <v>0</v>
      </c>
      <c r="BI31" s="301">
        <f t="shared" si="59"/>
        <v>11.416666666666668</v>
      </c>
    </row>
    <row r="32" spans="1:61" ht="29.25" customHeight="1" x14ac:dyDescent="0.25">
      <c r="A32" s="490"/>
      <c r="B32" s="489"/>
      <c r="C32" s="488"/>
      <c r="D32" s="487"/>
      <c r="E32" s="492"/>
      <c r="F32" s="463"/>
      <c r="G32" s="463"/>
      <c r="H32" s="465" t="s">
        <v>86</v>
      </c>
      <c r="I32" s="22" t="s">
        <v>82</v>
      </c>
      <c r="J32" s="111">
        <v>2</v>
      </c>
      <c r="K32" s="111">
        <v>0</v>
      </c>
      <c r="L32" s="111">
        <v>0</v>
      </c>
      <c r="M32" s="138">
        <f t="shared" ref="M32:M33" si="90">SUM(J32:L32)</f>
        <v>2</v>
      </c>
      <c r="N32" s="120">
        <v>2</v>
      </c>
      <c r="O32" s="118">
        <v>0</v>
      </c>
      <c r="P32" s="119">
        <v>0</v>
      </c>
      <c r="Q32" s="138">
        <f t="shared" si="79"/>
        <v>2</v>
      </c>
      <c r="R32" s="126">
        <v>1</v>
      </c>
      <c r="S32" s="118">
        <v>0</v>
      </c>
      <c r="T32" s="127">
        <v>0</v>
      </c>
      <c r="U32" s="138">
        <f t="shared" si="80"/>
        <v>1</v>
      </c>
      <c r="V32" s="131">
        <v>1</v>
      </c>
      <c r="W32" s="131">
        <v>0</v>
      </c>
      <c r="X32" s="131">
        <v>0</v>
      </c>
      <c r="Y32" s="138">
        <f t="shared" si="81"/>
        <v>1</v>
      </c>
      <c r="Z32" s="131">
        <v>1</v>
      </c>
      <c r="AA32" s="131">
        <v>0</v>
      </c>
      <c r="AB32" s="131">
        <v>0</v>
      </c>
      <c r="AC32" s="138">
        <f t="shared" si="82"/>
        <v>1</v>
      </c>
      <c r="AD32" s="131">
        <v>1</v>
      </c>
      <c r="AE32" s="131">
        <v>0</v>
      </c>
      <c r="AF32" s="131">
        <v>0</v>
      </c>
      <c r="AG32" s="138">
        <f t="shared" si="83"/>
        <v>1</v>
      </c>
      <c r="AH32" s="131">
        <v>1</v>
      </c>
      <c r="AI32" s="131">
        <v>0</v>
      </c>
      <c r="AJ32" s="315">
        <v>0</v>
      </c>
      <c r="AK32" s="310">
        <f t="shared" si="84"/>
        <v>1</v>
      </c>
      <c r="AL32" s="131">
        <v>1</v>
      </c>
      <c r="AM32" s="131">
        <v>0</v>
      </c>
      <c r="AN32" s="131">
        <v>0</v>
      </c>
      <c r="AO32" s="138">
        <f t="shared" si="85"/>
        <v>1</v>
      </c>
      <c r="AP32" s="131">
        <v>1</v>
      </c>
      <c r="AQ32" s="131">
        <v>0</v>
      </c>
      <c r="AR32" s="131">
        <v>0</v>
      </c>
      <c r="AS32" s="138">
        <f t="shared" si="86"/>
        <v>1</v>
      </c>
      <c r="AT32" s="131">
        <v>1</v>
      </c>
      <c r="AU32" s="131">
        <v>0</v>
      </c>
      <c r="AV32" s="131">
        <v>0</v>
      </c>
      <c r="AW32" s="138">
        <f t="shared" si="87"/>
        <v>1</v>
      </c>
      <c r="AX32" s="131">
        <v>1</v>
      </c>
      <c r="AY32" s="131">
        <v>0</v>
      </c>
      <c r="AZ32" s="131">
        <v>0</v>
      </c>
      <c r="BA32" s="138">
        <f t="shared" si="88"/>
        <v>1</v>
      </c>
      <c r="BB32" s="131">
        <v>1</v>
      </c>
      <c r="BC32" s="131">
        <v>0</v>
      </c>
      <c r="BD32" s="127">
        <v>0</v>
      </c>
      <c r="BE32" s="138">
        <f t="shared" si="89"/>
        <v>1</v>
      </c>
      <c r="BF32" s="127">
        <f t="shared" si="60"/>
        <v>1.1666666666666667</v>
      </c>
      <c r="BG32" s="127">
        <f t="shared" si="77"/>
        <v>0</v>
      </c>
      <c r="BH32" s="127">
        <f t="shared" si="78"/>
        <v>0</v>
      </c>
      <c r="BI32" s="301">
        <f t="shared" si="59"/>
        <v>1.1666666666666667</v>
      </c>
    </row>
    <row r="33" spans="1:61" ht="29.25" customHeight="1" thickBot="1" x14ac:dyDescent="0.3">
      <c r="A33" s="490"/>
      <c r="B33" s="489"/>
      <c r="C33" s="488"/>
      <c r="D33" s="487"/>
      <c r="E33" s="493"/>
      <c r="F33" s="494"/>
      <c r="G33" s="494"/>
      <c r="H33" s="494"/>
      <c r="I33" s="49" t="s">
        <v>83</v>
      </c>
      <c r="J33" s="114">
        <v>21</v>
      </c>
      <c r="K33" s="114">
        <v>11</v>
      </c>
      <c r="L33" s="114">
        <v>0</v>
      </c>
      <c r="M33" s="141">
        <f t="shared" si="90"/>
        <v>32</v>
      </c>
      <c r="N33" s="121">
        <v>21</v>
      </c>
      <c r="O33" s="122">
        <v>11</v>
      </c>
      <c r="P33" s="123">
        <v>0</v>
      </c>
      <c r="Q33" s="141">
        <f t="shared" si="79"/>
        <v>32</v>
      </c>
      <c r="R33" s="128">
        <v>21</v>
      </c>
      <c r="S33" s="122">
        <v>11</v>
      </c>
      <c r="T33" s="129">
        <v>0</v>
      </c>
      <c r="U33" s="141">
        <f t="shared" si="80"/>
        <v>32</v>
      </c>
      <c r="V33" s="132">
        <v>21</v>
      </c>
      <c r="W33" s="132">
        <v>11</v>
      </c>
      <c r="X33" s="132">
        <v>0</v>
      </c>
      <c r="Y33" s="141">
        <f t="shared" si="81"/>
        <v>32</v>
      </c>
      <c r="Z33" s="132">
        <v>21</v>
      </c>
      <c r="AA33" s="132">
        <v>11</v>
      </c>
      <c r="AB33" s="132">
        <v>0</v>
      </c>
      <c r="AC33" s="141">
        <f t="shared" si="82"/>
        <v>32</v>
      </c>
      <c r="AD33" s="132">
        <v>21</v>
      </c>
      <c r="AE33" s="132">
        <v>14</v>
      </c>
      <c r="AF33" s="132">
        <v>0</v>
      </c>
      <c r="AG33" s="141">
        <f t="shared" si="83"/>
        <v>35</v>
      </c>
      <c r="AH33" s="132">
        <v>21</v>
      </c>
      <c r="AI33" s="132">
        <v>11</v>
      </c>
      <c r="AJ33" s="315">
        <v>0</v>
      </c>
      <c r="AK33" s="310">
        <f t="shared" si="84"/>
        <v>32</v>
      </c>
      <c r="AL33" s="131">
        <v>21</v>
      </c>
      <c r="AM33" s="131">
        <v>11</v>
      </c>
      <c r="AN33" s="131">
        <v>0</v>
      </c>
      <c r="AO33" s="138">
        <f t="shared" si="85"/>
        <v>32</v>
      </c>
      <c r="AP33" s="131">
        <v>10</v>
      </c>
      <c r="AQ33" s="131">
        <v>1</v>
      </c>
      <c r="AR33" s="131">
        <v>0</v>
      </c>
      <c r="AS33" s="138">
        <f t="shared" si="86"/>
        <v>11</v>
      </c>
      <c r="AT33" s="131">
        <v>9</v>
      </c>
      <c r="AU33" s="131">
        <v>1</v>
      </c>
      <c r="AV33" s="131">
        <v>0</v>
      </c>
      <c r="AW33" s="138">
        <f t="shared" si="87"/>
        <v>10</v>
      </c>
      <c r="AX33" s="131">
        <v>5</v>
      </c>
      <c r="AY33" s="131">
        <v>2</v>
      </c>
      <c r="AZ33" s="131">
        <v>0</v>
      </c>
      <c r="BA33" s="138">
        <f t="shared" si="88"/>
        <v>7</v>
      </c>
      <c r="BB33" s="131">
        <v>5</v>
      </c>
      <c r="BC33" s="131">
        <v>0</v>
      </c>
      <c r="BD33" s="127">
        <v>0</v>
      </c>
      <c r="BE33" s="138">
        <f t="shared" si="89"/>
        <v>5</v>
      </c>
      <c r="BF33" s="127">
        <f t="shared" si="60"/>
        <v>16.416666666666668</v>
      </c>
      <c r="BG33" s="127">
        <f t="shared" si="77"/>
        <v>7.916666666666667</v>
      </c>
      <c r="BH33" s="127">
        <f t="shared" si="78"/>
        <v>0</v>
      </c>
      <c r="BI33" s="301">
        <f t="shared" si="59"/>
        <v>24.333333333333336</v>
      </c>
    </row>
    <row r="107" spans="13:61" x14ac:dyDescent="0.25">
      <c r="M107" s="356">
        <f>SUM(M20:M21)</f>
        <v>236</v>
      </c>
      <c r="Q107" s="356">
        <f>SUM(Q20:Q21)</f>
        <v>236</v>
      </c>
      <c r="U107" s="356">
        <f>SUM(U20:U21)</f>
        <v>230</v>
      </c>
      <c r="Y107" s="356">
        <f>SUM(Y20:Y21)</f>
        <v>228</v>
      </c>
      <c r="AC107" s="356">
        <f>SUM(AC20:AC21)</f>
        <v>225</v>
      </c>
      <c r="AG107" s="356">
        <f>SUM(AG20:AG21)</f>
        <v>223</v>
      </c>
      <c r="AK107" s="356">
        <f>SUM(AK20:AK21)</f>
        <v>220</v>
      </c>
      <c r="AO107" s="356">
        <f>SUM(AO20:AO21)</f>
        <v>220</v>
      </c>
      <c r="AS107" s="356">
        <f>SUM(AS20:AS21)</f>
        <v>106</v>
      </c>
      <c r="AW107" s="356">
        <f>SUM(AW20:AW21)</f>
        <v>98</v>
      </c>
      <c r="BA107" s="356">
        <f>SUM(BA20:BA21)</f>
        <v>100</v>
      </c>
      <c r="BE107" s="356">
        <f>SUM(BE20:BE21)</f>
        <v>110</v>
      </c>
      <c r="BI107" s="356">
        <f>SUM(BI20:BI21)</f>
        <v>185.99999999999997</v>
      </c>
    </row>
    <row r="108" spans="13:61" x14ac:dyDescent="0.25">
      <c r="M108" s="356">
        <f>SUM(M30:M31)</f>
        <v>447</v>
      </c>
      <c r="Q108" s="356">
        <f>SUM(Q30:Q31)</f>
        <v>447</v>
      </c>
      <c r="U108" s="356">
        <f>SUM(U30:U31)</f>
        <v>438</v>
      </c>
      <c r="Y108" s="356">
        <f>SUM(Y30:Y31)</f>
        <v>432</v>
      </c>
      <c r="AC108" s="356">
        <f>SUM(AC30:AC31)</f>
        <v>426</v>
      </c>
      <c r="AG108" s="356">
        <f>SUM(AG30:AG31)</f>
        <v>421</v>
      </c>
      <c r="AK108" s="356">
        <f>SUM(AK30:AK31)</f>
        <v>417</v>
      </c>
      <c r="AO108" s="356">
        <f>SUM(AO30:AO31)</f>
        <v>417</v>
      </c>
      <c r="AS108" s="356">
        <f>SUM(AS30:AS31)</f>
        <v>206</v>
      </c>
      <c r="AW108" s="356">
        <f>SUM(AW30:AW31)</f>
        <v>184</v>
      </c>
      <c r="BA108" s="356">
        <f>SUM(BA30:BA31)</f>
        <v>189</v>
      </c>
      <c r="BE108" s="356">
        <f>SUM(BE30:BE31)</f>
        <v>207</v>
      </c>
      <c r="BI108" s="356">
        <f>SUM(BI30:BI31)</f>
        <v>352.58333333333337</v>
      </c>
    </row>
  </sheetData>
  <sheetProtection formatCells="0" formatColumns="0" formatRows="0"/>
  <protectedRanges>
    <protectedRange sqref="AD30:AF33 G14:G33 V14:X18 V20:X28 V30:X33 Z14:AB18 Z20:AB28 Z30:AB33 AD14:AF18 AD20:AF28 AH15:AJ18 AH24:AI24 AJ20:AJ28 AJ30:AJ33" name="Rango1"/>
    <protectedRange sqref="J14:L18" name="Rango1_1"/>
    <protectedRange sqref="J20:L28" name="Rango1_2"/>
    <protectedRange sqref="J30:L33" name="Rango1_3"/>
    <protectedRange sqref="N14:P18" name="Rango1_4"/>
    <protectedRange sqref="N20:P28" name="Rango1_5"/>
    <protectedRange sqref="N30:P33" name="Rango1_6"/>
    <protectedRange sqref="R14:T18" name="Rango1_7"/>
    <protectedRange sqref="R20:T28" name="Rango1_8"/>
    <protectedRange sqref="R30:T33" name="Rango1_9"/>
    <protectedRange sqref="AT15:AV18" name="Rango1_1_1"/>
  </protectedRanges>
  <mergeCells count="59">
    <mergeCell ref="B8:C8"/>
    <mergeCell ref="A1:BE1"/>
    <mergeCell ref="A2:BE2"/>
    <mergeCell ref="A3:BE3"/>
    <mergeCell ref="A6:D6"/>
    <mergeCell ref="B7:C7"/>
    <mergeCell ref="U9:BE9"/>
    <mergeCell ref="A11:A13"/>
    <mergeCell ref="B11:B13"/>
    <mergeCell ref="C11:C13"/>
    <mergeCell ref="D11:D13"/>
    <mergeCell ref="E11:E13"/>
    <mergeCell ref="F11:F13"/>
    <mergeCell ref="G11:G13"/>
    <mergeCell ref="H11:H13"/>
    <mergeCell ref="I11:I13"/>
    <mergeCell ref="J11:M11"/>
    <mergeCell ref="N11:Q11"/>
    <mergeCell ref="R11:U11"/>
    <mergeCell ref="AX11:BA11"/>
    <mergeCell ref="BB11:BE11"/>
    <mergeCell ref="Z11:AC11"/>
    <mergeCell ref="AD11:AG11"/>
    <mergeCell ref="AH11:AK11"/>
    <mergeCell ref="J12:M12"/>
    <mergeCell ref="N12:Q12"/>
    <mergeCell ref="R12:U12"/>
    <mergeCell ref="V12:Y12"/>
    <mergeCell ref="Z12:AC12"/>
    <mergeCell ref="V11:Y11"/>
    <mergeCell ref="AL11:AO11"/>
    <mergeCell ref="AP11:AS11"/>
    <mergeCell ref="AT11:AW11"/>
    <mergeCell ref="AL12:AO12"/>
    <mergeCell ref="AP12:AS12"/>
    <mergeCell ref="BB12:BE12"/>
    <mergeCell ref="F14:F23"/>
    <mergeCell ref="G14:G23"/>
    <mergeCell ref="H14:H19"/>
    <mergeCell ref="H20:H21"/>
    <mergeCell ref="H22:H23"/>
    <mergeCell ref="AD12:AG12"/>
    <mergeCell ref="AH12:AK12"/>
    <mergeCell ref="BF11:BI11"/>
    <mergeCell ref="BF12:BI12"/>
    <mergeCell ref="A10:BI10"/>
    <mergeCell ref="D14:D33"/>
    <mergeCell ref="C14:C33"/>
    <mergeCell ref="B14:B33"/>
    <mergeCell ref="A14:A33"/>
    <mergeCell ref="E24:E33"/>
    <mergeCell ref="E14:E23"/>
    <mergeCell ref="F24:F33"/>
    <mergeCell ref="G24:G33"/>
    <mergeCell ref="H24:H29"/>
    <mergeCell ref="H30:H31"/>
    <mergeCell ref="H32:H33"/>
    <mergeCell ref="AT12:AW12"/>
    <mergeCell ref="AX12:BA12"/>
  </mergeCells>
  <conditionalFormatting sqref="M19">
    <cfRule type="cellIs" dxfId="372" priority="26" operator="notEqual">
      <formula>$M$107</formula>
    </cfRule>
  </conditionalFormatting>
  <conditionalFormatting sqref="M29">
    <cfRule type="cellIs" dxfId="371" priority="25" operator="notEqual">
      <formula>$M$108</formula>
    </cfRule>
  </conditionalFormatting>
  <conditionalFormatting sqref="Q29">
    <cfRule type="cellIs" dxfId="370" priority="24" operator="notEqual">
      <formula>$Q$108</formula>
    </cfRule>
  </conditionalFormatting>
  <conditionalFormatting sqref="U29">
    <cfRule type="cellIs" dxfId="369" priority="23" operator="notEqual">
      <formula>$U$108</formula>
    </cfRule>
  </conditionalFormatting>
  <conditionalFormatting sqref="Q19">
    <cfRule type="cellIs" dxfId="368" priority="22" operator="notEqual">
      <formula>$Q$107</formula>
    </cfRule>
  </conditionalFormatting>
  <conditionalFormatting sqref="U19">
    <cfRule type="cellIs" dxfId="367" priority="21" operator="notEqual">
      <formula>$U$107</formula>
    </cfRule>
  </conditionalFormatting>
  <conditionalFormatting sqref="Y19">
    <cfRule type="cellIs" dxfId="366" priority="20" operator="notEqual">
      <formula>$Y$107</formula>
    </cfRule>
  </conditionalFormatting>
  <conditionalFormatting sqref="Y29">
    <cfRule type="cellIs" dxfId="365" priority="19" operator="notEqual">
      <formula>$Y$108</formula>
    </cfRule>
  </conditionalFormatting>
  <conditionalFormatting sqref="AC19">
    <cfRule type="cellIs" dxfId="364" priority="18" operator="notEqual">
      <formula>$AC$107</formula>
    </cfRule>
  </conditionalFormatting>
  <conditionalFormatting sqref="AC29">
    <cfRule type="cellIs" dxfId="363" priority="17" operator="notEqual">
      <formula>$AC$108</formula>
    </cfRule>
  </conditionalFormatting>
  <conditionalFormatting sqref="AG19">
    <cfRule type="cellIs" dxfId="362" priority="16" operator="notEqual">
      <formula>$AG$107</formula>
    </cfRule>
  </conditionalFormatting>
  <conditionalFormatting sqref="AG29">
    <cfRule type="cellIs" dxfId="361" priority="15" operator="notEqual">
      <formula>$AG$108</formula>
    </cfRule>
  </conditionalFormatting>
  <conditionalFormatting sqref="AK19">
    <cfRule type="cellIs" dxfId="360" priority="14" operator="notEqual">
      <formula>AK$107</formula>
    </cfRule>
  </conditionalFormatting>
  <conditionalFormatting sqref="AK29">
    <cfRule type="cellIs" dxfId="359" priority="13" operator="notEqual">
      <formula>$AK$108</formula>
    </cfRule>
  </conditionalFormatting>
  <conditionalFormatting sqref="AO19">
    <cfRule type="cellIs" dxfId="358" priority="12" operator="notEqual">
      <formula>$AO$107</formula>
    </cfRule>
  </conditionalFormatting>
  <conditionalFormatting sqref="AO29">
    <cfRule type="cellIs" dxfId="357" priority="11" operator="notEqual">
      <formula>$AO$108</formula>
    </cfRule>
  </conditionalFormatting>
  <conditionalFormatting sqref="AS19">
    <cfRule type="cellIs" dxfId="356" priority="10" operator="notEqual">
      <formula>$AS$107</formula>
    </cfRule>
  </conditionalFormatting>
  <conditionalFormatting sqref="AS29">
    <cfRule type="cellIs" dxfId="355" priority="9" operator="notEqual">
      <formula>$AS$108</formula>
    </cfRule>
  </conditionalFormatting>
  <conditionalFormatting sqref="AW19">
    <cfRule type="cellIs" dxfId="354" priority="8" operator="notEqual">
      <formula>$AW$107</formula>
    </cfRule>
  </conditionalFormatting>
  <conditionalFormatting sqref="AW29">
    <cfRule type="cellIs" dxfId="353" priority="7" operator="notEqual">
      <formula>$AW$108</formula>
    </cfRule>
  </conditionalFormatting>
  <conditionalFormatting sqref="BA19">
    <cfRule type="cellIs" dxfId="352" priority="6" operator="notEqual">
      <formula>$BA$107</formula>
    </cfRule>
  </conditionalFormatting>
  <conditionalFormatting sqref="BA29">
    <cfRule type="cellIs" dxfId="351" priority="5" operator="notEqual">
      <formula>$BA$108</formula>
    </cfRule>
  </conditionalFormatting>
  <conditionalFormatting sqref="BE19">
    <cfRule type="cellIs" dxfId="350" priority="4" operator="notEqual">
      <formula>$BE$107</formula>
    </cfRule>
  </conditionalFormatting>
  <conditionalFormatting sqref="BE29">
    <cfRule type="cellIs" dxfId="349" priority="3" operator="notEqual">
      <formula>$BE$108</formula>
    </cfRule>
  </conditionalFormatting>
  <conditionalFormatting sqref="BI19">
    <cfRule type="cellIs" dxfId="348" priority="2" operator="notEqual">
      <formula>$BI$107</formula>
    </cfRule>
  </conditionalFormatting>
  <conditionalFormatting sqref="BI29">
    <cfRule type="cellIs" dxfId="347" priority="1" operator="notEqual">
      <formula>$BI$108</formula>
    </cfRule>
  </conditionalFormatting>
  <pageMargins left="0.70866141732283472" right="0.70866141732283472" top="0.74803149606299213" bottom="0.74803149606299213" header="0.31496062992125984" footer="0.31496062992125984"/>
  <pageSetup scale="60" orientation="landscape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17ED8"/>
  </sheetPr>
  <dimension ref="A1:X113"/>
  <sheetViews>
    <sheetView topLeftCell="A121" zoomScaleNormal="100" workbookViewId="0">
      <selection activeCell="E37" sqref="E37"/>
    </sheetView>
  </sheetViews>
  <sheetFormatPr baseColWidth="10" defaultRowHeight="15" x14ac:dyDescent="0.25"/>
  <sheetData>
    <row r="1" spans="1:24" x14ac:dyDescent="0.25">
      <c r="A1" s="483" t="s">
        <v>100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</row>
    <row r="2" spans="1:24" x14ac:dyDescent="0.25">
      <c r="A2" s="483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X2" s="356">
        <f>(CENDIS!BI19-(CENDIS!BI22+CENDIS!BI23))</f>
        <v>182</v>
      </c>
    </row>
    <row r="3" spans="1:24" x14ac:dyDescent="0.25">
      <c r="X3" s="356">
        <f>SUM(CENDIS!BF22:BH22)</f>
        <v>3.5</v>
      </c>
    </row>
    <row r="4" spans="1:24" x14ac:dyDescent="0.25">
      <c r="X4" s="357">
        <f>SUM(CENDIS!BF23:BH23)</f>
        <v>0.5</v>
      </c>
    </row>
    <row r="23" spans="3:10" x14ac:dyDescent="0.25">
      <c r="C23" s="356">
        <f>(CENDIS!BI19-CENDIS!BI22)</f>
        <v>182.5</v>
      </c>
      <c r="J23" s="356">
        <f>(CENDIS!BI19-CENDIS!BI23)</f>
        <v>185.5</v>
      </c>
    </row>
    <row r="24" spans="3:10" x14ac:dyDescent="0.25">
      <c r="C24" s="356">
        <f>SUM(CENDIS!BF22:BH22)</f>
        <v>3.5</v>
      </c>
      <c r="J24" s="356">
        <f>SUM(CENDIS!BF23:BH23)</f>
        <v>0.5</v>
      </c>
    </row>
    <row r="38" spans="23:24" x14ac:dyDescent="0.25">
      <c r="W38" s="358"/>
    </row>
    <row r="39" spans="23:24" x14ac:dyDescent="0.25">
      <c r="W39" s="1"/>
      <c r="X39" s="356"/>
    </row>
    <row r="40" spans="23:24" x14ac:dyDescent="0.25">
      <c r="W40" s="1"/>
      <c r="X40" s="356"/>
    </row>
    <row r="41" spans="23:24" x14ac:dyDescent="0.25">
      <c r="X41" s="356"/>
    </row>
    <row r="56" spans="1:13" x14ac:dyDescent="0.25">
      <c r="A56" s="483" t="s">
        <v>101</v>
      </c>
      <c r="B56" s="483"/>
      <c r="C56" s="483"/>
      <c r="D56" s="483"/>
      <c r="E56" s="483"/>
      <c r="F56" s="483"/>
      <c r="G56" s="483"/>
      <c r="H56" s="483"/>
      <c r="I56" s="483"/>
      <c r="J56" s="483"/>
      <c r="K56" s="483"/>
      <c r="L56" s="483"/>
      <c r="M56" s="483"/>
    </row>
    <row r="57" spans="1:13" x14ac:dyDescent="0.25">
      <c r="A57" s="483"/>
      <c r="B57" s="483"/>
      <c r="C57" s="483"/>
      <c r="D57" s="483"/>
      <c r="E57" s="483"/>
      <c r="F57" s="483"/>
      <c r="G57" s="483"/>
      <c r="H57" s="483"/>
      <c r="I57" s="483"/>
      <c r="J57" s="483"/>
      <c r="K57" s="483"/>
      <c r="L57" s="483"/>
      <c r="M57" s="483"/>
    </row>
    <row r="96" spans="10:10" x14ac:dyDescent="0.25">
      <c r="J96" s="356">
        <f>(CENDIS!BI29-CENDIS!BI32)</f>
        <v>351.08333333333331</v>
      </c>
    </row>
    <row r="97" spans="3:10" x14ac:dyDescent="0.25">
      <c r="J97" s="356">
        <f>SUM(CENDIS!BF32:BH32)</f>
        <v>1.1666666666666667</v>
      </c>
    </row>
    <row r="112" spans="3:10" x14ac:dyDescent="0.25">
      <c r="C112" s="356">
        <f>(CENDIS!BI29-CENDIS!BI33)</f>
        <v>327.91666666666669</v>
      </c>
    </row>
    <row r="113" spans="3:3" x14ac:dyDescent="0.25">
      <c r="C113" s="356">
        <f>SUM(CENDIS!BF33:BH33)</f>
        <v>24.333333333333336</v>
      </c>
    </row>
  </sheetData>
  <mergeCells count="2">
    <mergeCell ref="A1:M2"/>
    <mergeCell ref="A56:M5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BM136"/>
  <sheetViews>
    <sheetView topLeftCell="F7" zoomScale="70" zoomScaleNormal="70" workbookViewId="0">
      <pane xSplit="4" ySplit="7" topLeftCell="AW47" activePane="bottomRight" state="frozen"/>
      <selection activeCell="F7" sqref="F7"/>
      <selection pane="topRight" activeCell="J7" sqref="J7"/>
      <selection pane="bottomLeft" activeCell="F14" sqref="F14"/>
      <selection pane="bottomRight" activeCell="BB60" sqref="BB60:BD63"/>
    </sheetView>
  </sheetViews>
  <sheetFormatPr baseColWidth="10" defaultColWidth="10.85546875" defaultRowHeight="15" x14ac:dyDescent="0.25"/>
  <cols>
    <col min="1" max="1" width="41.140625" style="1" customWidth="1"/>
    <col min="2" max="2" width="17.140625" style="1" customWidth="1"/>
    <col min="3" max="3" width="36.28515625" style="1" customWidth="1"/>
    <col min="4" max="4" width="76.5703125" style="1" customWidth="1"/>
    <col min="5" max="5" width="23.140625" style="1" customWidth="1"/>
    <col min="6" max="6" width="21.5703125" style="1" bestFit="1" customWidth="1"/>
    <col min="7" max="8" width="21.5703125" style="1" customWidth="1"/>
    <col min="9" max="9" width="24" style="1" customWidth="1"/>
    <col min="10" max="61" width="13.28515625" style="1" customWidth="1"/>
    <col min="62" max="65" width="20.85546875" style="1" customWidth="1"/>
    <col min="66" max="293" width="10.85546875" style="1"/>
    <col min="294" max="294" width="41.140625" style="1" customWidth="1"/>
    <col min="295" max="295" width="17.140625" style="1" customWidth="1"/>
    <col min="296" max="296" width="36.28515625" style="1" customWidth="1"/>
    <col min="297" max="297" width="76.5703125" style="1" customWidth="1"/>
    <col min="298" max="298" width="23.140625" style="1" customWidth="1"/>
    <col min="299" max="299" width="20.42578125" style="1" customWidth="1"/>
    <col min="300" max="300" width="21.5703125" style="1" bestFit="1" customWidth="1"/>
    <col min="301" max="303" width="18" style="1" customWidth="1"/>
    <col min="304" max="304" width="16.5703125" style="1" customWidth="1"/>
    <col min="305" max="305" width="16.140625" style="1" customWidth="1"/>
    <col min="306" max="306" width="17.42578125" style="1" bestFit="1" customWidth="1"/>
    <col min="307" max="307" width="15.42578125" style="1" bestFit="1" customWidth="1"/>
    <col min="308" max="308" width="14.5703125" style="1" bestFit="1" customWidth="1"/>
    <col min="309" max="309" width="15.42578125" style="1" bestFit="1" customWidth="1"/>
    <col min="310" max="310" width="15.85546875" style="1" customWidth="1"/>
    <col min="311" max="311" width="13.7109375" style="1" customWidth="1"/>
    <col min="312" max="312" width="13.42578125" style="1" customWidth="1"/>
    <col min="313" max="313" width="22.7109375" style="1" customWidth="1"/>
    <col min="314" max="321" width="20.85546875" style="1" customWidth="1"/>
    <col min="322" max="549" width="10.85546875" style="1"/>
    <col min="550" max="550" width="41.140625" style="1" customWidth="1"/>
    <col min="551" max="551" width="17.140625" style="1" customWidth="1"/>
    <col min="552" max="552" width="36.28515625" style="1" customWidth="1"/>
    <col min="553" max="553" width="76.5703125" style="1" customWidth="1"/>
    <col min="554" max="554" width="23.140625" style="1" customWidth="1"/>
    <col min="555" max="555" width="20.42578125" style="1" customWidth="1"/>
    <col min="556" max="556" width="21.5703125" style="1" bestFit="1" customWidth="1"/>
    <col min="557" max="559" width="18" style="1" customWidth="1"/>
    <col min="560" max="560" width="16.5703125" style="1" customWidth="1"/>
    <col min="561" max="561" width="16.140625" style="1" customWidth="1"/>
    <col min="562" max="562" width="17.42578125" style="1" bestFit="1" customWidth="1"/>
    <col min="563" max="563" width="15.42578125" style="1" bestFit="1" customWidth="1"/>
    <col min="564" max="564" width="14.5703125" style="1" bestFit="1" customWidth="1"/>
    <col min="565" max="565" width="15.42578125" style="1" bestFit="1" customWidth="1"/>
    <col min="566" max="566" width="15.85546875" style="1" customWidth="1"/>
    <col min="567" max="567" width="13.7109375" style="1" customWidth="1"/>
    <col min="568" max="568" width="13.42578125" style="1" customWidth="1"/>
    <col min="569" max="569" width="22.7109375" style="1" customWidth="1"/>
    <col min="570" max="577" width="20.85546875" style="1" customWidth="1"/>
    <col min="578" max="805" width="10.85546875" style="1"/>
    <col min="806" max="806" width="41.140625" style="1" customWidth="1"/>
    <col min="807" max="807" width="17.140625" style="1" customWidth="1"/>
    <col min="808" max="808" width="36.28515625" style="1" customWidth="1"/>
    <col min="809" max="809" width="76.5703125" style="1" customWidth="1"/>
    <col min="810" max="810" width="23.140625" style="1" customWidth="1"/>
    <col min="811" max="811" width="20.42578125" style="1" customWidth="1"/>
    <col min="812" max="812" width="21.5703125" style="1" bestFit="1" customWidth="1"/>
    <col min="813" max="815" width="18" style="1" customWidth="1"/>
    <col min="816" max="816" width="16.5703125" style="1" customWidth="1"/>
    <col min="817" max="817" width="16.140625" style="1" customWidth="1"/>
    <col min="818" max="818" width="17.42578125" style="1" bestFit="1" customWidth="1"/>
    <col min="819" max="819" width="15.42578125" style="1" bestFit="1" customWidth="1"/>
    <col min="820" max="820" width="14.5703125" style="1" bestFit="1" customWidth="1"/>
    <col min="821" max="821" width="15.42578125" style="1" bestFit="1" customWidth="1"/>
    <col min="822" max="822" width="15.85546875" style="1" customWidth="1"/>
    <col min="823" max="823" width="13.7109375" style="1" customWidth="1"/>
    <col min="824" max="824" width="13.42578125" style="1" customWidth="1"/>
    <col min="825" max="825" width="22.7109375" style="1" customWidth="1"/>
    <col min="826" max="833" width="20.85546875" style="1" customWidth="1"/>
    <col min="834" max="1061" width="10.85546875" style="1"/>
    <col min="1062" max="1062" width="41.140625" style="1" customWidth="1"/>
    <col min="1063" max="1063" width="17.140625" style="1" customWidth="1"/>
    <col min="1064" max="1064" width="36.28515625" style="1" customWidth="1"/>
    <col min="1065" max="1065" width="76.5703125" style="1" customWidth="1"/>
    <col min="1066" max="1066" width="23.140625" style="1" customWidth="1"/>
    <col min="1067" max="1067" width="20.42578125" style="1" customWidth="1"/>
    <col min="1068" max="1068" width="21.5703125" style="1" bestFit="1" customWidth="1"/>
    <col min="1069" max="1071" width="18" style="1" customWidth="1"/>
    <col min="1072" max="1072" width="16.5703125" style="1" customWidth="1"/>
    <col min="1073" max="1073" width="16.140625" style="1" customWidth="1"/>
    <col min="1074" max="1074" width="17.42578125" style="1" bestFit="1" customWidth="1"/>
    <col min="1075" max="1075" width="15.42578125" style="1" bestFit="1" customWidth="1"/>
    <col min="1076" max="1076" width="14.5703125" style="1" bestFit="1" customWidth="1"/>
    <col min="1077" max="1077" width="15.42578125" style="1" bestFit="1" customWidth="1"/>
    <col min="1078" max="1078" width="15.85546875" style="1" customWidth="1"/>
    <col min="1079" max="1079" width="13.7109375" style="1" customWidth="1"/>
    <col min="1080" max="1080" width="13.42578125" style="1" customWidth="1"/>
    <col min="1081" max="1081" width="22.7109375" style="1" customWidth="1"/>
    <col min="1082" max="1089" width="20.85546875" style="1" customWidth="1"/>
    <col min="1090" max="1317" width="10.85546875" style="1"/>
    <col min="1318" max="1318" width="41.140625" style="1" customWidth="1"/>
    <col min="1319" max="1319" width="17.140625" style="1" customWidth="1"/>
    <col min="1320" max="1320" width="36.28515625" style="1" customWidth="1"/>
    <col min="1321" max="1321" width="76.5703125" style="1" customWidth="1"/>
    <col min="1322" max="1322" width="23.140625" style="1" customWidth="1"/>
    <col min="1323" max="1323" width="20.42578125" style="1" customWidth="1"/>
    <col min="1324" max="1324" width="21.5703125" style="1" bestFit="1" customWidth="1"/>
    <col min="1325" max="1327" width="18" style="1" customWidth="1"/>
    <col min="1328" max="1328" width="16.5703125" style="1" customWidth="1"/>
    <col min="1329" max="1329" width="16.140625" style="1" customWidth="1"/>
    <col min="1330" max="1330" width="17.42578125" style="1" bestFit="1" customWidth="1"/>
    <col min="1331" max="1331" width="15.42578125" style="1" bestFit="1" customWidth="1"/>
    <col min="1332" max="1332" width="14.5703125" style="1" bestFit="1" customWidth="1"/>
    <col min="1333" max="1333" width="15.42578125" style="1" bestFit="1" customWidth="1"/>
    <col min="1334" max="1334" width="15.85546875" style="1" customWidth="1"/>
    <col min="1335" max="1335" width="13.7109375" style="1" customWidth="1"/>
    <col min="1336" max="1336" width="13.42578125" style="1" customWidth="1"/>
    <col min="1337" max="1337" width="22.7109375" style="1" customWidth="1"/>
    <col min="1338" max="1345" width="20.85546875" style="1" customWidth="1"/>
    <col min="1346" max="1573" width="10.85546875" style="1"/>
    <col min="1574" max="1574" width="41.140625" style="1" customWidth="1"/>
    <col min="1575" max="1575" width="17.140625" style="1" customWidth="1"/>
    <col min="1576" max="1576" width="36.28515625" style="1" customWidth="1"/>
    <col min="1577" max="1577" width="76.5703125" style="1" customWidth="1"/>
    <col min="1578" max="1578" width="23.140625" style="1" customWidth="1"/>
    <col min="1579" max="1579" width="20.42578125" style="1" customWidth="1"/>
    <col min="1580" max="1580" width="21.5703125" style="1" bestFit="1" customWidth="1"/>
    <col min="1581" max="1583" width="18" style="1" customWidth="1"/>
    <col min="1584" max="1584" width="16.5703125" style="1" customWidth="1"/>
    <col min="1585" max="1585" width="16.140625" style="1" customWidth="1"/>
    <col min="1586" max="1586" width="17.42578125" style="1" bestFit="1" customWidth="1"/>
    <col min="1587" max="1587" width="15.42578125" style="1" bestFit="1" customWidth="1"/>
    <col min="1588" max="1588" width="14.5703125" style="1" bestFit="1" customWidth="1"/>
    <col min="1589" max="1589" width="15.42578125" style="1" bestFit="1" customWidth="1"/>
    <col min="1590" max="1590" width="15.85546875" style="1" customWidth="1"/>
    <col min="1591" max="1591" width="13.7109375" style="1" customWidth="1"/>
    <col min="1592" max="1592" width="13.42578125" style="1" customWidth="1"/>
    <col min="1593" max="1593" width="22.7109375" style="1" customWidth="1"/>
    <col min="1594" max="1601" width="20.85546875" style="1" customWidth="1"/>
    <col min="1602" max="1829" width="10.85546875" style="1"/>
    <col min="1830" max="1830" width="41.140625" style="1" customWidth="1"/>
    <col min="1831" max="1831" width="17.140625" style="1" customWidth="1"/>
    <col min="1832" max="1832" width="36.28515625" style="1" customWidth="1"/>
    <col min="1833" max="1833" width="76.5703125" style="1" customWidth="1"/>
    <col min="1834" max="1834" width="23.140625" style="1" customWidth="1"/>
    <col min="1835" max="1835" width="20.42578125" style="1" customWidth="1"/>
    <col min="1836" max="1836" width="21.5703125" style="1" bestFit="1" customWidth="1"/>
    <col min="1837" max="1839" width="18" style="1" customWidth="1"/>
    <col min="1840" max="1840" width="16.5703125" style="1" customWidth="1"/>
    <col min="1841" max="1841" width="16.140625" style="1" customWidth="1"/>
    <col min="1842" max="1842" width="17.42578125" style="1" bestFit="1" customWidth="1"/>
    <col min="1843" max="1843" width="15.42578125" style="1" bestFit="1" customWidth="1"/>
    <col min="1844" max="1844" width="14.5703125" style="1" bestFit="1" customWidth="1"/>
    <col min="1845" max="1845" width="15.42578125" style="1" bestFit="1" customWidth="1"/>
    <col min="1846" max="1846" width="15.85546875" style="1" customWidth="1"/>
    <col min="1847" max="1847" width="13.7109375" style="1" customWidth="1"/>
    <col min="1848" max="1848" width="13.42578125" style="1" customWidth="1"/>
    <col min="1849" max="1849" width="22.7109375" style="1" customWidth="1"/>
    <col min="1850" max="1857" width="20.85546875" style="1" customWidth="1"/>
    <col min="1858" max="2085" width="10.85546875" style="1"/>
    <col min="2086" max="2086" width="41.140625" style="1" customWidth="1"/>
    <col min="2087" max="2087" width="17.140625" style="1" customWidth="1"/>
    <col min="2088" max="2088" width="36.28515625" style="1" customWidth="1"/>
    <col min="2089" max="2089" width="76.5703125" style="1" customWidth="1"/>
    <col min="2090" max="2090" width="23.140625" style="1" customWidth="1"/>
    <col min="2091" max="2091" width="20.42578125" style="1" customWidth="1"/>
    <col min="2092" max="2092" width="21.5703125" style="1" bestFit="1" customWidth="1"/>
    <col min="2093" max="2095" width="18" style="1" customWidth="1"/>
    <col min="2096" max="2096" width="16.5703125" style="1" customWidth="1"/>
    <col min="2097" max="2097" width="16.140625" style="1" customWidth="1"/>
    <col min="2098" max="2098" width="17.42578125" style="1" bestFit="1" customWidth="1"/>
    <col min="2099" max="2099" width="15.42578125" style="1" bestFit="1" customWidth="1"/>
    <col min="2100" max="2100" width="14.5703125" style="1" bestFit="1" customWidth="1"/>
    <col min="2101" max="2101" width="15.42578125" style="1" bestFit="1" customWidth="1"/>
    <col min="2102" max="2102" width="15.85546875" style="1" customWidth="1"/>
    <col min="2103" max="2103" width="13.7109375" style="1" customWidth="1"/>
    <col min="2104" max="2104" width="13.42578125" style="1" customWidth="1"/>
    <col min="2105" max="2105" width="22.7109375" style="1" customWidth="1"/>
    <col min="2106" max="2113" width="20.85546875" style="1" customWidth="1"/>
    <col min="2114" max="2341" width="10.85546875" style="1"/>
    <col min="2342" max="2342" width="41.140625" style="1" customWidth="1"/>
    <col min="2343" max="2343" width="17.140625" style="1" customWidth="1"/>
    <col min="2344" max="2344" width="36.28515625" style="1" customWidth="1"/>
    <col min="2345" max="2345" width="76.5703125" style="1" customWidth="1"/>
    <col min="2346" max="2346" width="23.140625" style="1" customWidth="1"/>
    <col min="2347" max="2347" width="20.42578125" style="1" customWidth="1"/>
    <col min="2348" max="2348" width="21.5703125" style="1" bestFit="1" customWidth="1"/>
    <col min="2349" max="2351" width="18" style="1" customWidth="1"/>
    <col min="2352" max="2352" width="16.5703125" style="1" customWidth="1"/>
    <col min="2353" max="2353" width="16.140625" style="1" customWidth="1"/>
    <col min="2354" max="2354" width="17.42578125" style="1" bestFit="1" customWidth="1"/>
    <col min="2355" max="2355" width="15.42578125" style="1" bestFit="1" customWidth="1"/>
    <col min="2356" max="2356" width="14.5703125" style="1" bestFit="1" customWidth="1"/>
    <col min="2357" max="2357" width="15.42578125" style="1" bestFit="1" customWidth="1"/>
    <col min="2358" max="2358" width="15.85546875" style="1" customWidth="1"/>
    <col min="2359" max="2359" width="13.7109375" style="1" customWidth="1"/>
    <col min="2360" max="2360" width="13.42578125" style="1" customWidth="1"/>
    <col min="2361" max="2361" width="22.7109375" style="1" customWidth="1"/>
    <col min="2362" max="2369" width="20.85546875" style="1" customWidth="1"/>
    <col min="2370" max="2597" width="10.85546875" style="1"/>
    <col min="2598" max="2598" width="41.140625" style="1" customWidth="1"/>
    <col min="2599" max="2599" width="17.140625" style="1" customWidth="1"/>
    <col min="2600" max="2600" width="36.28515625" style="1" customWidth="1"/>
    <col min="2601" max="2601" width="76.5703125" style="1" customWidth="1"/>
    <col min="2602" max="2602" width="23.140625" style="1" customWidth="1"/>
    <col min="2603" max="2603" width="20.42578125" style="1" customWidth="1"/>
    <col min="2604" max="2604" width="21.5703125" style="1" bestFit="1" customWidth="1"/>
    <col min="2605" max="2607" width="18" style="1" customWidth="1"/>
    <col min="2608" max="2608" width="16.5703125" style="1" customWidth="1"/>
    <col min="2609" max="2609" width="16.140625" style="1" customWidth="1"/>
    <col min="2610" max="2610" width="17.42578125" style="1" bestFit="1" customWidth="1"/>
    <col min="2611" max="2611" width="15.42578125" style="1" bestFit="1" customWidth="1"/>
    <col min="2612" max="2612" width="14.5703125" style="1" bestFit="1" customWidth="1"/>
    <col min="2613" max="2613" width="15.42578125" style="1" bestFit="1" customWidth="1"/>
    <col min="2614" max="2614" width="15.85546875" style="1" customWidth="1"/>
    <col min="2615" max="2615" width="13.7109375" style="1" customWidth="1"/>
    <col min="2616" max="2616" width="13.42578125" style="1" customWidth="1"/>
    <col min="2617" max="2617" width="22.7109375" style="1" customWidth="1"/>
    <col min="2618" max="2625" width="20.85546875" style="1" customWidth="1"/>
    <col min="2626" max="2853" width="10.85546875" style="1"/>
    <col min="2854" max="2854" width="41.140625" style="1" customWidth="1"/>
    <col min="2855" max="2855" width="17.140625" style="1" customWidth="1"/>
    <col min="2856" max="2856" width="36.28515625" style="1" customWidth="1"/>
    <col min="2857" max="2857" width="76.5703125" style="1" customWidth="1"/>
    <col min="2858" max="2858" width="23.140625" style="1" customWidth="1"/>
    <col min="2859" max="2859" width="20.42578125" style="1" customWidth="1"/>
    <col min="2860" max="2860" width="21.5703125" style="1" bestFit="1" customWidth="1"/>
    <col min="2861" max="2863" width="18" style="1" customWidth="1"/>
    <col min="2864" max="2864" width="16.5703125" style="1" customWidth="1"/>
    <col min="2865" max="2865" width="16.140625" style="1" customWidth="1"/>
    <col min="2866" max="2866" width="17.42578125" style="1" bestFit="1" customWidth="1"/>
    <col min="2867" max="2867" width="15.42578125" style="1" bestFit="1" customWidth="1"/>
    <col min="2868" max="2868" width="14.5703125" style="1" bestFit="1" customWidth="1"/>
    <col min="2869" max="2869" width="15.42578125" style="1" bestFit="1" customWidth="1"/>
    <col min="2870" max="2870" width="15.85546875" style="1" customWidth="1"/>
    <col min="2871" max="2871" width="13.7109375" style="1" customWidth="1"/>
    <col min="2872" max="2872" width="13.42578125" style="1" customWidth="1"/>
    <col min="2873" max="2873" width="22.7109375" style="1" customWidth="1"/>
    <col min="2874" max="2881" width="20.85546875" style="1" customWidth="1"/>
    <col min="2882" max="3109" width="10.85546875" style="1"/>
    <col min="3110" max="3110" width="41.140625" style="1" customWidth="1"/>
    <col min="3111" max="3111" width="17.140625" style="1" customWidth="1"/>
    <col min="3112" max="3112" width="36.28515625" style="1" customWidth="1"/>
    <col min="3113" max="3113" width="76.5703125" style="1" customWidth="1"/>
    <col min="3114" max="3114" width="23.140625" style="1" customWidth="1"/>
    <col min="3115" max="3115" width="20.42578125" style="1" customWidth="1"/>
    <col min="3116" max="3116" width="21.5703125" style="1" bestFit="1" customWidth="1"/>
    <col min="3117" max="3119" width="18" style="1" customWidth="1"/>
    <col min="3120" max="3120" width="16.5703125" style="1" customWidth="1"/>
    <col min="3121" max="3121" width="16.140625" style="1" customWidth="1"/>
    <col min="3122" max="3122" width="17.42578125" style="1" bestFit="1" customWidth="1"/>
    <col min="3123" max="3123" width="15.42578125" style="1" bestFit="1" customWidth="1"/>
    <col min="3124" max="3124" width="14.5703125" style="1" bestFit="1" customWidth="1"/>
    <col min="3125" max="3125" width="15.42578125" style="1" bestFit="1" customWidth="1"/>
    <col min="3126" max="3126" width="15.85546875" style="1" customWidth="1"/>
    <col min="3127" max="3127" width="13.7109375" style="1" customWidth="1"/>
    <col min="3128" max="3128" width="13.42578125" style="1" customWidth="1"/>
    <col min="3129" max="3129" width="22.7109375" style="1" customWidth="1"/>
    <col min="3130" max="3137" width="20.85546875" style="1" customWidth="1"/>
    <col min="3138" max="3365" width="10.85546875" style="1"/>
    <col min="3366" max="3366" width="41.140625" style="1" customWidth="1"/>
    <col min="3367" max="3367" width="17.140625" style="1" customWidth="1"/>
    <col min="3368" max="3368" width="36.28515625" style="1" customWidth="1"/>
    <col min="3369" max="3369" width="76.5703125" style="1" customWidth="1"/>
    <col min="3370" max="3370" width="23.140625" style="1" customWidth="1"/>
    <col min="3371" max="3371" width="20.42578125" style="1" customWidth="1"/>
    <col min="3372" max="3372" width="21.5703125" style="1" bestFit="1" customWidth="1"/>
    <col min="3373" max="3375" width="18" style="1" customWidth="1"/>
    <col min="3376" max="3376" width="16.5703125" style="1" customWidth="1"/>
    <col min="3377" max="3377" width="16.140625" style="1" customWidth="1"/>
    <col min="3378" max="3378" width="17.42578125" style="1" bestFit="1" customWidth="1"/>
    <col min="3379" max="3379" width="15.42578125" style="1" bestFit="1" customWidth="1"/>
    <col min="3380" max="3380" width="14.5703125" style="1" bestFit="1" customWidth="1"/>
    <col min="3381" max="3381" width="15.42578125" style="1" bestFit="1" customWidth="1"/>
    <col min="3382" max="3382" width="15.85546875" style="1" customWidth="1"/>
    <col min="3383" max="3383" width="13.7109375" style="1" customWidth="1"/>
    <col min="3384" max="3384" width="13.42578125" style="1" customWidth="1"/>
    <col min="3385" max="3385" width="22.7109375" style="1" customWidth="1"/>
    <col min="3386" max="3393" width="20.85546875" style="1" customWidth="1"/>
    <col min="3394" max="3621" width="10.85546875" style="1"/>
    <col min="3622" max="3622" width="41.140625" style="1" customWidth="1"/>
    <col min="3623" max="3623" width="17.140625" style="1" customWidth="1"/>
    <col min="3624" max="3624" width="36.28515625" style="1" customWidth="1"/>
    <col min="3625" max="3625" width="76.5703125" style="1" customWidth="1"/>
    <col min="3626" max="3626" width="23.140625" style="1" customWidth="1"/>
    <col min="3627" max="3627" width="20.42578125" style="1" customWidth="1"/>
    <col min="3628" max="3628" width="21.5703125" style="1" bestFit="1" customWidth="1"/>
    <col min="3629" max="3631" width="18" style="1" customWidth="1"/>
    <col min="3632" max="3632" width="16.5703125" style="1" customWidth="1"/>
    <col min="3633" max="3633" width="16.140625" style="1" customWidth="1"/>
    <col min="3634" max="3634" width="17.42578125" style="1" bestFit="1" customWidth="1"/>
    <col min="3635" max="3635" width="15.42578125" style="1" bestFit="1" customWidth="1"/>
    <col min="3636" max="3636" width="14.5703125" style="1" bestFit="1" customWidth="1"/>
    <col min="3637" max="3637" width="15.42578125" style="1" bestFit="1" customWidth="1"/>
    <col min="3638" max="3638" width="15.85546875" style="1" customWidth="1"/>
    <col min="3639" max="3639" width="13.7109375" style="1" customWidth="1"/>
    <col min="3640" max="3640" width="13.42578125" style="1" customWidth="1"/>
    <col min="3641" max="3641" width="22.7109375" style="1" customWidth="1"/>
    <col min="3642" max="3649" width="20.85546875" style="1" customWidth="1"/>
    <col min="3650" max="3877" width="10.85546875" style="1"/>
    <col min="3878" max="3878" width="41.140625" style="1" customWidth="1"/>
    <col min="3879" max="3879" width="17.140625" style="1" customWidth="1"/>
    <col min="3880" max="3880" width="36.28515625" style="1" customWidth="1"/>
    <col min="3881" max="3881" width="76.5703125" style="1" customWidth="1"/>
    <col min="3882" max="3882" width="23.140625" style="1" customWidth="1"/>
    <col min="3883" max="3883" width="20.42578125" style="1" customWidth="1"/>
    <col min="3884" max="3884" width="21.5703125" style="1" bestFit="1" customWidth="1"/>
    <col min="3885" max="3887" width="18" style="1" customWidth="1"/>
    <col min="3888" max="3888" width="16.5703125" style="1" customWidth="1"/>
    <col min="3889" max="3889" width="16.140625" style="1" customWidth="1"/>
    <col min="3890" max="3890" width="17.42578125" style="1" bestFit="1" customWidth="1"/>
    <col min="3891" max="3891" width="15.42578125" style="1" bestFit="1" customWidth="1"/>
    <col min="3892" max="3892" width="14.5703125" style="1" bestFit="1" customWidth="1"/>
    <col min="3893" max="3893" width="15.42578125" style="1" bestFit="1" customWidth="1"/>
    <col min="3894" max="3894" width="15.85546875" style="1" customWidth="1"/>
    <col min="3895" max="3895" width="13.7109375" style="1" customWidth="1"/>
    <col min="3896" max="3896" width="13.42578125" style="1" customWidth="1"/>
    <col min="3897" max="3897" width="22.7109375" style="1" customWidth="1"/>
    <col min="3898" max="3905" width="20.85546875" style="1" customWidth="1"/>
    <col min="3906" max="4133" width="10.85546875" style="1"/>
    <col min="4134" max="4134" width="41.140625" style="1" customWidth="1"/>
    <col min="4135" max="4135" width="17.140625" style="1" customWidth="1"/>
    <col min="4136" max="4136" width="36.28515625" style="1" customWidth="1"/>
    <col min="4137" max="4137" width="76.5703125" style="1" customWidth="1"/>
    <col min="4138" max="4138" width="23.140625" style="1" customWidth="1"/>
    <col min="4139" max="4139" width="20.42578125" style="1" customWidth="1"/>
    <col min="4140" max="4140" width="21.5703125" style="1" bestFit="1" customWidth="1"/>
    <col min="4141" max="4143" width="18" style="1" customWidth="1"/>
    <col min="4144" max="4144" width="16.5703125" style="1" customWidth="1"/>
    <col min="4145" max="4145" width="16.140625" style="1" customWidth="1"/>
    <col min="4146" max="4146" width="17.42578125" style="1" bestFit="1" customWidth="1"/>
    <col min="4147" max="4147" width="15.42578125" style="1" bestFit="1" customWidth="1"/>
    <col min="4148" max="4148" width="14.5703125" style="1" bestFit="1" customWidth="1"/>
    <col min="4149" max="4149" width="15.42578125" style="1" bestFit="1" customWidth="1"/>
    <col min="4150" max="4150" width="15.85546875" style="1" customWidth="1"/>
    <col min="4151" max="4151" width="13.7109375" style="1" customWidth="1"/>
    <col min="4152" max="4152" width="13.42578125" style="1" customWidth="1"/>
    <col min="4153" max="4153" width="22.7109375" style="1" customWidth="1"/>
    <col min="4154" max="4161" width="20.85546875" style="1" customWidth="1"/>
    <col min="4162" max="4389" width="10.85546875" style="1"/>
    <col min="4390" max="4390" width="41.140625" style="1" customWidth="1"/>
    <col min="4391" max="4391" width="17.140625" style="1" customWidth="1"/>
    <col min="4392" max="4392" width="36.28515625" style="1" customWidth="1"/>
    <col min="4393" max="4393" width="76.5703125" style="1" customWidth="1"/>
    <col min="4394" max="4394" width="23.140625" style="1" customWidth="1"/>
    <col min="4395" max="4395" width="20.42578125" style="1" customWidth="1"/>
    <col min="4396" max="4396" width="21.5703125" style="1" bestFit="1" customWidth="1"/>
    <col min="4397" max="4399" width="18" style="1" customWidth="1"/>
    <col min="4400" max="4400" width="16.5703125" style="1" customWidth="1"/>
    <col min="4401" max="4401" width="16.140625" style="1" customWidth="1"/>
    <col min="4402" max="4402" width="17.42578125" style="1" bestFit="1" customWidth="1"/>
    <col min="4403" max="4403" width="15.42578125" style="1" bestFit="1" customWidth="1"/>
    <col min="4404" max="4404" width="14.5703125" style="1" bestFit="1" customWidth="1"/>
    <col min="4405" max="4405" width="15.42578125" style="1" bestFit="1" customWidth="1"/>
    <col min="4406" max="4406" width="15.85546875" style="1" customWidth="1"/>
    <col min="4407" max="4407" width="13.7109375" style="1" customWidth="1"/>
    <col min="4408" max="4408" width="13.42578125" style="1" customWidth="1"/>
    <col min="4409" max="4409" width="22.7109375" style="1" customWidth="1"/>
    <col min="4410" max="4417" width="20.85546875" style="1" customWidth="1"/>
    <col min="4418" max="4645" width="10.85546875" style="1"/>
    <col min="4646" max="4646" width="41.140625" style="1" customWidth="1"/>
    <col min="4647" max="4647" width="17.140625" style="1" customWidth="1"/>
    <col min="4648" max="4648" width="36.28515625" style="1" customWidth="1"/>
    <col min="4649" max="4649" width="76.5703125" style="1" customWidth="1"/>
    <col min="4650" max="4650" width="23.140625" style="1" customWidth="1"/>
    <col min="4651" max="4651" width="20.42578125" style="1" customWidth="1"/>
    <col min="4652" max="4652" width="21.5703125" style="1" bestFit="1" customWidth="1"/>
    <col min="4653" max="4655" width="18" style="1" customWidth="1"/>
    <col min="4656" max="4656" width="16.5703125" style="1" customWidth="1"/>
    <col min="4657" max="4657" width="16.140625" style="1" customWidth="1"/>
    <col min="4658" max="4658" width="17.42578125" style="1" bestFit="1" customWidth="1"/>
    <col min="4659" max="4659" width="15.42578125" style="1" bestFit="1" customWidth="1"/>
    <col min="4660" max="4660" width="14.5703125" style="1" bestFit="1" customWidth="1"/>
    <col min="4661" max="4661" width="15.42578125" style="1" bestFit="1" customWidth="1"/>
    <col min="4662" max="4662" width="15.85546875" style="1" customWidth="1"/>
    <col min="4663" max="4663" width="13.7109375" style="1" customWidth="1"/>
    <col min="4664" max="4664" width="13.42578125" style="1" customWidth="1"/>
    <col min="4665" max="4665" width="22.7109375" style="1" customWidth="1"/>
    <col min="4666" max="4673" width="20.85546875" style="1" customWidth="1"/>
    <col min="4674" max="4901" width="10.85546875" style="1"/>
    <col min="4902" max="4902" width="41.140625" style="1" customWidth="1"/>
    <col min="4903" max="4903" width="17.140625" style="1" customWidth="1"/>
    <col min="4904" max="4904" width="36.28515625" style="1" customWidth="1"/>
    <col min="4905" max="4905" width="76.5703125" style="1" customWidth="1"/>
    <col min="4906" max="4906" width="23.140625" style="1" customWidth="1"/>
    <col min="4907" max="4907" width="20.42578125" style="1" customWidth="1"/>
    <col min="4908" max="4908" width="21.5703125" style="1" bestFit="1" customWidth="1"/>
    <col min="4909" max="4911" width="18" style="1" customWidth="1"/>
    <col min="4912" max="4912" width="16.5703125" style="1" customWidth="1"/>
    <col min="4913" max="4913" width="16.140625" style="1" customWidth="1"/>
    <col min="4914" max="4914" width="17.42578125" style="1" bestFit="1" customWidth="1"/>
    <col min="4915" max="4915" width="15.42578125" style="1" bestFit="1" customWidth="1"/>
    <col min="4916" max="4916" width="14.5703125" style="1" bestFit="1" customWidth="1"/>
    <col min="4917" max="4917" width="15.42578125" style="1" bestFit="1" customWidth="1"/>
    <col min="4918" max="4918" width="15.85546875" style="1" customWidth="1"/>
    <col min="4919" max="4919" width="13.7109375" style="1" customWidth="1"/>
    <col min="4920" max="4920" width="13.42578125" style="1" customWidth="1"/>
    <col min="4921" max="4921" width="22.7109375" style="1" customWidth="1"/>
    <col min="4922" max="4929" width="20.85546875" style="1" customWidth="1"/>
    <col min="4930" max="5157" width="10.85546875" style="1"/>
    <col min="5158" max="5158" width="41.140625" style="1" customWidth="1"/>
    <col min="5159" max="5159" width="17.140625" style="1" customWidth="1"/>
    <col min="5160" max="5160" width="36.28515625" style="1" customWidth="1"/>
    <col min="5161" max="5161" width="76.5703125" style="1" customWidth="1"/>
    <col min="5162" max="5162" width="23.140625" style="1" customWidth="1"/>
    <col min="5163" max="5163" width="20.42578125" style="1" customWidth="1"/>
    <col min="5164" max="5164" width="21.5703125" style="1" bestFit="1" customWidth="1"/>
    <col min="5165" max="5167" width="18" style="1" customWidth="1"/>
    <col min="5168" max="5168" width="16.5703125" style="1" customWidth="1"/>
    <col min="5169" max="5169" width="16.140625" style="1" customWidth="1"/>
    <col min="5170" max="5170" width="17.42578125" style="1" bestFit="1" customWidth="1"/>
    <col min="5171" max="5171" width="15.42578125" style="1" bestFit="1" customWidth="1"/>
    <col min="5172" max="5172" width="14.5703125" style="1" bestFit="1" customWidth="1"/>
    <col min="5173" max="5173" width="15.42578125" style="1" bestFit="1" customWidth="1"/>
    <col min="5174" max="5174" width="15.85546875" style="1" customWidth="1"/>
    <col min="5175" max="5175" width="13.7109375" style="1" customWidth="1"/>
    <col min="5176" max="5176" width="13.42578125" style="1" customWidth="1"/>
    <col min="5177" max="5177" width="22.7109375" style="1" customWidth="1"/>
    <col min="5178" max="5185" width="20.85546875" style="1" customWidth="1"/>
    <col min="5186" max="5413" width="10.85546875" style="1"/>
    <col min="5414" max="5414" width="41.140625" style="1" customWidth="1"/>
    <col min="5415" max="5415" width="17.140625" style="1" customWidth="1"/>
    <col min="5416" max="5416" width="36.28515625" style="1" customWidth="1"/>
    <col min="5417" max="5417" width="76.5703125" style="1" customWidth="1"/>
    <col min="5418" max="5418" width="23.140625" style="1" customWidth="1"/>
    <col min="5419" max="5419" width="20.42578125" style="1" customWidth="1"/>
    <col min="5420" max="5420" width="21.5703125" style="1" bestFit="1" customWidth="1"/>
    <col min="5421" max="5423" width="18" style="1" customWidth="1"/>
    <col min="5424" max="5424" width="16.5703125" style="1" customWidth="1"/>
    <col min="5425" max="5425" width="16.140625" style="1" customWidth="1"/>
    <col min="5426" max="5426" width="17.42578125" style="1" bestFit="1" customWidth="1"/>
    <col min="5427" max="5427" width="15.42578125" style="1" bestFit="1" customWidth="1"/>
    <col min="5428" max="5428" width="14.5703125" style="1" bestFit="1" customWidth="1"/>
    <col min="5429" max="5429" width="15.42578125" style="1" bestFit="1" customWidth="1"/>
    <col min="5430" max="5430" width="15.85546875" style="1" customWidth="1"/>
    <col min="5431" max="5431" width="13.7109375" style="1" customWidth="1"/>
    <col min="5432" max="5432" width="13.42578125" style="1" customWidth="1"/>
    <col min="5433" max="5433" width="22.7109375" style="1" customWidth="1"/>
    <col min="5434" max="5441" width="20.85546875" style="1" customWidth="1"/>
    <col min="5442" max="5669" width="10.85546875" style="1"/>
    <col min="5670" max="5670" width="41.140625" style="1" customWidth="1"/>
    <col min="5671" max="5671" width="17.140625" style="1" customWidth="1"/>
    <col min="5672" max="5672" width="36.28515625" style="1" customWidth="1"/>
    <col min="5673" max="5673" width="76.5703125" style="1" customWidth="1"/>
    <col min="5674" max="5674" width="23.140625" style="1" customWidth="1"/>
    <col min="5675" max="5675" width="20.42578125" style="1" customWidth="1"/>
    <col min="5676" max="5676" width="21.5703125" style="1" bestFit="1" customWidth="1"/>
    <col min="5677" max="5679" width="18" style="1" customWidth="1"/>
    <col min="5680" max="5680" width="16.5703125" style="1" customWidth="1"/>
    <col min="5681" max="5681" width="16.140625" style="1" customWidth="1"/>
    <col min="5682" max="5682" width="17.42578125" style="1" bestFit="1" customWidth="1"/>
    <col min="5683" max="5683" width="15.42578125" style="1" bestFit="1" customWidth="1"/>
    <col min="5684" max="5684" width="14.5703125" style="1" bestFit="1" customWidth="1"/>
    <col min="5685" max="5685" width="15.42578125" style="1" bestFit="1" customWidth="1"/>
    <col min="5686" max="5686" width="15.85546875" style="1" customWidth="1"/>
    <col min="5687" max="5687" width="13.7109375" style="1" customWidth="1"/>
    <col min="5688" max="5688" width="13.42578125" style="1" customWidth="1"/>
    <col min="5689" max="5689" width="22.7109375" style="1" customWidth="1"/>
    <col min="5690" max="5697" width="20.85546875" style="1" customWidth="1"/>
    <col min="5698" max="5925" width="10.85546875" style="1"/>
    <col min="5926" max="5926" width="41.140625" style="1" customWidth="1"/>
    <col min="5927" max="5927" width="17.140625" style="1" customWidth="1"/>
    <col min="5928" max="5928" width="36.28515625" style="1" customWidth="1"/>
    <col min="5929" max="5929" width="76.5703125" style="1" customWidth="1"/>
    <col min="5930" max="5930" width="23.140625" style="1" customWidth="1"/>
    <col min="5931" max="5931" width="20.42578125" style="1" customWidth="1"/>
    <col min="5932" max="5932" width="21.5703125" style="1" bestFit="1" customWidth="1"/>
    <col min="5933" max="5935" width="18" style="1" customWidth="1"/>
    <col min="5936" max="5936" width="16.5703125" style="1" customWidth="1"/>
    <col min="5937" max="5937" width="16.140625" style="1" customWidth="1"/>
    <col min="5938" max="5938" width="17.42578125" style="1" bestFit="1" customWidth="1"/>
    <col min="5939" max="5939" width="15.42578125" style="1" bestFit="1" customWidth="1"/>
    <col min="5940" max="5940" width="14.5703125" style="1" bestFit="1" customWidth="1"/>
    <col min="5941" max="5941" width="15.42578125" style="1" bestFit="1" customWidth="1"/>
    <col min="5942" max="5942" width="15.85546875" style="1" customWidth="1"/>
    <col min="5943" max="5943" width="13.7109375" style="1" customWidth="1"/>
    <col min="5944" max="5944" width="13.42578125" style="1" customWidth="1"/>
    <col min="5945" max="5945" width="22.7109375" style="1" customWidth="1"/>
    <col min="5946" max="5953" width="20.85546875" style="1" customWidth="1"/>
    <col min="5954" max="6181" width="10.85546875" style="1"/>
    <col min="6182" max="6182" width="41.140625" style="1" customWidth="1"/>
    <col min="6183" max="6183" width="17.140625" style="1" customWidth="1"/>
    <col min="6184" max="6184" width="36.28515625" style="1" customWidth="1"/>
    <col min="6185" max="6185" width="76.5703125" style="1" customWidth="1"/>
    <col min="6186" max="6186" width="23.140625" style="1" customWidth="1"/>
    <col min="6187" max="6187" width="20.42578125" style="1" customWidth="1"/>
    <col min="6188" max="6188" width="21.5703125" style="1" bestFit="1" customWidth="1"/>
    <col min="6189" max="6191" width="18" style="1" customWidth="1"/>
    <col min="6192" max="6192" width="16.5703125" style="1" customWidth="1"/>
    <col min="6193" max="6193" width="16.140625" style="1" customWidth="1"/>
    <col min="6194" max="6194" width="17.42578125" style="1" bestFit="1" customWidth="1"/>
    <col min="6195" max="6195" width="15.42578125" style="1" bestFit="1" customWidth="1"/>
    <col min="6196" max="6196" width="14.5703125" style="1" bestFit="1" customWidth="1"/>
    <col min="6197" max="6197" width="15.42578125" style="1" bestFit="1" customWidth="1"/>
    <col min="6198" max="6198" width="15.85546875" style="1" customWidth="1"/>
    <col min="6199" max="6199" width="13.7109375" style="1" customWidth="1"/>
    <col min="6200" max="6200" width="13.42578125" style="1" customWidth="1"/>
    <col min="6201" max="6201" width="22.7109375" style="1" customWidth="1"/>
    <col min="6202" max="6209" width="20.85546875" style="1" customWidth="1"/>
    <col min="6210" max="6437" width="10.85546875" style="1"/>
    <col min="6438" max="6438" width="41.140625" style="1" customWidth="1"/>
    <col min="6439" max="6439" width="17.140625" style="1" customWidth="1"/>
    <col min="6440" max="6440" width="36.28515625" style="1" customWidth="1"/>
    <col min="6441" max="6441" width="76.5703125" style="1" customWidth="1"/>
    <col min="6442" max="6442" width="23.140625" style="1" customWidth="1"/>
    <col min="6443" max="6443" width="20.42578125" style="1" customWidth="1"/>
    <col min="6444" max="6444" width="21.5703125" style="1" bestFit="1" customWidth="1"/>
    <col min="6445" max="6447" width="18" style="1" customWidth="1"/>
    <col min="6448" max="6448" width="16.5703125" style="1" customWidth="1"/>
    <col min="6449" max="6449" width="16.140625" style="1" customWidth="1"/>
    <col min="6450" max="6450" width="17.42578125" style="1" bestFit="1" customWidth="1"/>
    <col min="6451" max="6451" width="15.42578125" style="1" bestFit="1" customWidth="1"/>
    <col min="6452" max="6452" width="14.5703125" style="1" bestFit="1" customWidth="1"/>
    <col min="6453" max="6453" width="15.42578125" style="1" bestFit="1" customWidth="1"/>
    <col min="6454" max="6454" width="15.85546875" style="1" customWidth="1"/>
    <col min="6455" max="6455" width="13.7109375" style="1" customWidth="1"/>
    <col min="6456" max="6456" width="13.42578125" style="1" customWidth="1"/>
    <col min="6457" max="6457" width="22.7109375" style="1" customWidth="1"/>
    <col min="6458" max="6465" width="20.85546875" style="1" customWidth="1"/>
    <col min="6466" max="6693" width="10.85546875" style="1"/>
    <col min="6694" max="6694" width="41.140625" style="1" customWidth="1"/>
    <col min="6695" max="6695" width="17.140625" style="1" customWidth="1"/>
    <col min="6696" max="6696" width="36.28515625" style="1" customWidth="1"/>
    <col min="6697" max="6697" width="76.5703125" style="1" customWidth="1"/>
    <col min="6698" max="6698" width="23.140625" style="1" customWidth="1"/>
    <col min="6699" max="6699" width="20.42578125" style="1" customWidth="1"/>
    <col min="6700" max="6700" width="21.5703125" style="1" bestFit="1" customWidth="1"/>
    <col min="6701" max="6703" width="18" style="1" customWidth="1"/>
    <col min="6704" max="6704" width="16.5703125" style="1" customWidth="1"/>
    <col min="6705" max="6705" width="16.140625" style="1" customWidth="1"/>
    <col min="6706" max="6706" width="17.42578125" style="1" bestFit="1" customWidth="1"/>
    <col min="6707" max="6707" width="15.42578125" style="1" bestFit="1" customWidth="1"/>
    <col min="6708" max="6708" width="14.5703125" style="1" bestFit="1" customWidth="1"/>
    <col min="6709" max="6709" width="15.42578125" style="1" bestFit="1" customWidth="1"/>
    <col min="6710" max="6710" width="15.85546875" style="1" customWidth="1"/>
    <col min="6711" max="6711" width="13.7109375" style="1" customWidth="1"/>
    <col min="6712" max="6712" width="13.42578125" style="1" customWidth="1"/>
    <col min="6713" max="6713" width="22.7109375" style="1" customWidth="1"/>
    <col min="6714" max="6721" width="20.85546875" style="1" customWidth="1"/>
    <col min="6722" max="6949" width="10.85546875" style="1"/>
    <col min="6950" max="6950" width="41.140625" style="1" customWidth="1"/>
    <col min="6951" max="6951" width="17.140625" style="1" customWidth="1"/>
    <col min="6952" max="6952" width="36.28515625" style="1" customWidth="1"/>
    <col min="6953" max="6953" width="76.5703125" style="1" customWidth="1"/>
    <col min="6954" max="6954" width="23.140625" style="1" customWidth="1"/>
    <col min="6955" max="6955" width="20.42578125" style="1" customWidth="1"/>
    <col min="6956" max="6956" width="21.5703125" style="1" bestFit="1" customWidth="1"/>
    <col min="6957" max="6959" width="18" style="1" customWidth="1"/>
    <col min="6960" max="6960" width="16.5703125" style="1" customWidth="1"/>
    <col min="6961" max="6961" width="16.140625" style="1" customWidth="1"/>
    <col min="6962" max="6962" width="17.42578125" style="1" bestFit="1" customWidth="1"/>
    <col min="6963" max="6963" width="15.42578125" style="1" bestFit="1" customWidth="1"/>
    <col min="6964" max="6964" width="14.5703125" style="1" bestFit="1" customWidth="1"/>
    <col min="6965" max="6965" width="15.42578125" style="1" bestFit="1" customWidth="1"/>
    <col min="6966" max="6966" width="15.85546875" style="1" customWidth="1"/>
    <col min="6967" max="6967" width="13.7109375" style="1" customWidth="1"/>
    <col min="6968" max="6968" width="13.42578125" style="1" customWidth="1"/>
    <col min="6969" max="6969" width="22.7109375" style="1" customWidth="1"/>
    <col min="6970" max="6977" width="20.85546875" style="1" customWidth="1"/>
    <col min="6978" max="7205" width="10.85546875" style="1"/>
    <col min="7206" max="7206" width="41.140625" style="1" customWidth="1"/>
    <col min="7207" max="7207" width="17.140625" style="1" customWidth="1"/>
    <col min="7208" max="7208" width="36.28515625" style="1" customWidth="1"/>
    <col min="7209" max="7209" width="76.5703125" style="1" customWidth="1"/>
    <col min="7210" max="7210" width="23.140625" style="1" customWidth="1"/>
    <col min="7211" max="7211" width="20.42578125" style="1" customWidth="1"/>
    <col min="7212" max="7212" width="21.5703125" style="1" bestFit="1" customWidth="1"/>
    <col min="7213" max="7215" width="18" style="1" customWidth="1"/>
    <col min="7216" max="7216" width="16.5703125" style="1" customWidth="1"/>
    <col min="7217" max="7217" width="16.140625" style="1" customWidth="1"/>
    <col min="7218" max="7218" width="17.42578125" style="1" bestFit="1" customWidth="1"/>
    <col min="7219" max="7219" width="15.42578125" style="1" bestFit="1" customWidth="1"/>
    <col min="7220" max="7220" width="14.5703125" style="1" bestFit="1" customWidth="1"/>
    <col min="7221" max="7221" width="15.42578125" style="1" bestFit="1" customWidth="1"/>
    <col min="7222" max="7222" width="15.85546875" style="1" customWidth="1"/>
    <col min="7223" max="7223" width="13.7109375" style="1" customWidth="1"/>
    <col min="7224" max="7224" width="13.42578125" style="1" customWidth="1"/>
    <col min="7225" max="7225" width="22.7109375" style="1" customWidth="1"/>
    <col min="7226" max="7233" width="20.85546875" style="1" customWidth="1"/>
    <col min="7234" max="7461" width="10.85546875" style="1"/>
    <col min="7462" max="7462" width="41.140625" style="1" customWidth="1"/>
    <col min="7463" max="7463" width="17.140625" style="1" customWidth="1"/>
    <col min="7464" max="7464" width="36.28515625" style="1" customWidth="1"/>
    <col min="7465" max="7465" width="76.5703125" style="1" customWidth="1"/>
    <col min="7466" max="7466" width="23.140625" style="1" customWidth="1"/>
    <col min="7467" max="7467" width="20.42578125" style="1" customWidth="1"/>
    <col min="7468" max="7468" width="21.5703125" style="1" bestFit="1" customWidth="1"/>
    <col min="7469" max="7471" width="18" style="1" customWidth="1"/>
    <col min="7472" max="7472" width="16.5703125" style="1" customWidth="1"/>
    <col min="7473" max="7473" width="16.140625" style="1" customWidth="1"/>
    <col min="7474" max="7474" width="17.42578125" style="1" bestFit="1" customWidth="1"/>
    <col min="7475" max="7475" width="15.42578125" style="1" bestFit="1" customWidth="1"/>
    <col min="7476" max="7476" width="14.5703125" style="1" bestFit="1" customWidth="1"/>
    <col min="7477" max="7477" width="15.42578125" style="1" bestFit="1" customWidth="1"/>
    <col min="7478" max="7478" width="15.85546875" style="1" customWidth="1"/>
    <col min="7479" max="7479" width="13.7109375" style="1" customWidth="1"/>
    <col min="7480" max="7480" width="13.42578125" style="1" customWidth="1"/>
    <col min="7481" max="7481" width="22.7109375" style="1" customWidth="1"/>
    <col min="7482" max="7489" width="20.85546875" style="1" customWidth="1"/>
    <col min="7490" max="7717" width="10.85546875" style="1"/>
    <col min="7718" max="7718" width="41.140625" style="1" customWidth="1"/>
    <col min="7719" max="7719" width="17.140625" style="1" customWidth="1"/>
    <col min="7720" max="7720" width="36.28515625" style="1" customWidth="1"/>
    <col min="7721" max="7721" width="76.5703125" style="1" customWidth="1"/>
    <col min="7722" max="7722" width="23.140625" style="1" customWidth="1"/>
    <col min="7723" max="7723" width="20.42578125" style="1" customWidth="1"/>
    <col min="7724" max="7724" width="21.5703125" style="1" bestFit="1" customWidth="1"/>
    <col min="7725" max="7727" width="18" style="1" customWidth="1"/>
    <col min="7728" max="7728" width="16.5703125" style="1" customWidth="1"/>
    <col min="7729" max="7729" width="16.140625" style="1" customWidth="1"/>
    <col min="7730" max="7730" width="17.42578125" style="1" bestFit="1" customWidth="1"/>
    <col min="7731" max="7731" width="15.42578125" style="1" bestFit="1" customWidth="1"/>
    <col min="7732" max="7732" width="14.5703125" style="1" bestFit="1" customWidth="1"/>
    <col min="7733" max="7733" width="15.42578125" style="1" bestFit="1" customWidth="1"/>
    <col min="7734" max="7734" width="15.85546875" style="1" customWidth="1"/>
    <col min="7735" max="7735" width="13.7109375" style="1" customWidth="1"/>
    <col min="7736" max="7736" width="13.42578125" style="1" customWidth="1"/>
    <col min="7737" max="7737" width="22.7109375" style="1" customWidth="1"/>
    <col min="7738" max="7745" width="20.85546875" style="1" customWidth="1"/>
    <col min="7746" max="7973" width="10.85546875" style="1"/>
    <col min="7974" max="7974" width="41.140625" style="1" customWidth="1"/>
    <col min="7975" max="7975" width="17.140625" style="1" customWidth="1"/>
    <col min="7976" max="7976" width="36.28515625" style="1" customWidth="1"/>
    <col min="7977" max="7977" width="76.5703125" style="1" customWidth="1"/>
    <col min="7978" max="7978" width="23.140625" style="1" customWidth="1"/>
    <col min="7979" max="7979" width="20.42578125" style="1" customWidth="1"/>
    <col min="7980" max="7980" width="21.5703125" style="1" bestFit="1" customWidth="1"/>
    <col min="7981" max="7983" width="18" style="1" customWidth="1"/>
    <col min="7984" max="7984" width="16.5703125" style="1" customWidth="1"/>
    <col min="7985" max="7985" width="16.140625" style="1" customWidth="1"/>
    <col min="7986" max="7986" width="17.42578125" style="1" bestFit="1" customWidth="1"/>
    <col min="7987" max="7987" width="15.42578125" style="1" bestFit="1" customWidth="1"/>
    <col min="7988" max="7988" width="14.5703125" style="1" bestFit="1" customWidth="1"/>
    <col min="7989" max="7989" width="15.42578125" style="1" bestFit="1" customWidth="1"/>
    <col min="7990" max="7990" width="15.85546875" style="1" customWidth="1"/>
    <col min="7991" max="7991" width="13.7109375" style="1" customWidth="1"/>
    <col min="7992" max="7992" width="13.42578125" style="1" customWidth="1"/>
    <col min="7993" max="7993" width="22.7109375" style="1" customWidth="1"/>
    <col min="7994" max="8001" width="20.85546875" style="1" customWidth="1"/>
    <col min="8002" max="8229" width="10.85546875" style="1"/>
    <col min="8230" max="8230" width="41.140625" style="1" customWidth="1"/>
    <col min="8231" max="8231" width="17.140625" style="1" customWidth="1"/>
    <col min="8232" max="8232" width="36.28515625" style="1" customWidth="1"/>
    <col min="8233" max="8233" width="76.5703125" style="1" customWidth="1"/>
    <col min="8234" max="8234" width="23.140625" style="1" customWidth="1"/>
    <col min="8235" max="8235" width="20.42578125" style="1" customWidth="1"/>
    <col min="8236" max="8236" width="21.5703125" style="1" bestFit="1" customWidth="1"/>
    <col min="8237" max="8239" width="18" style="1" customWidth="1"/>
    <col min="8240" max="8240" width="16.5703125" style="1" customWidth="1"/>
    <col min="8241" max="8241" width="16.140625" style="1" customWidth="1"/>
    <col min="8242" max="8242" width="17.42578125" style="1" bestFit="1" customWidth="1"/>
    <col min="8243" max="8243" width="15.42578125" style="1" bestFit="1" customWidth="1"/>
    <col min="8244" max="8244" width="14.5703125" style="1" bestFit="1" customWidth="1"/>
    <col min="8245" max="8245" width="15.42578125" style="1" bestFit="1" customWidth="1"/>
    <col min="8246" max="8246" width="15.85546875" style="1" customWidth="1"/>
    <col min="8247" max="8247" width="13.7109375" style="1" customWidth="1"/>
    <col min="8248" max="8248" width="13.42578125" style="1" customWidth="1"/>
    <col min="8249" max="8249" width="22.7109375" style="1" customWidth="1"/>
    <col min="8250" max="8257" width="20.85546875" style="1" customWidth="1"/>
    <col min="8258" max="8485" width="10.85546875" style="1"/>
    <col min="8486" max="8486" width="41.140625" style="1" customWidth="1"/>
    <col min="8487" max="8487" width="17.140625" style="1" customWidth="1"/>
    <col min="8488" max="8488" width="36.28515625" style="1" customWidth="1"/>
    <col min="8489" max="8489" width="76.5703125" style="1" customWidth="1"/>
    <col min="8490" max="8490" width="23.140625" style="1" customWidth="1"/>
    <col min="8491" max="8491" width="20.42578125" style="1" customWidth="1"/>
    <col min="8492" max="8492" width="21.5703125" style="1" bestFit="1" customWidth="1"/>
    <col min="8493" max="8495" width="18" style="1" customWidth="1"/>
    <col min="8496" max="8496" width="16.5703125" style="1" customWidth="1"/>
    <col min="8497" max="8497" width="16.140625" style="1" customWidth="1"/>
    <col min="8498" max="8498" width="17.42578125" style="1" bestFit="1" customWidth="1"/>
    <col min="8499" max="8499" width="15.42578125" style="1" bestFit="1" customWidth="1"/>
    <col min="8500" max="8500" width="14.5703125" style="1" bestFit="1" customWidth="1"/>
    <col min="8501" max="8501" width="15.42578125" style="1" bestFit="1" customWidth="1"/>
    <col min="8502" max="8502" width="15.85546875" style="1" customWidth="1"/>
    <col min="8503" max="8503" width="13.7109375" style="1" customWidth="1"/>
    <col min="8504" max="8504" width="13.42578125" style="1" customWidth="1"/>
    <col min="8505" max="8505" width="22.7109375" style="1" customWidth="1"/>
    <col min="8506" max="8513" width="20.85546875" style="1" customWidth="1"/>
    <col min="8514" max="8741" width="10.85546875" style="1"/>
    <col min="8742" max="8742" width="41.140625" style="1" customWidth="1"/>
    <col min="8743" max="8743" width="17.140625" style="1" customWidth="1"/>
    <col min="8744" max="8744" width="36.28515625" style="1" customWidth="1"/>
    <col min="8745" max="8745" width="76.5703125" style="1" customWidth="1"/>
    <col min="8746" max="8746" width="23.140625" style="1" customWidth="1"/>
    <col min="8747" max="8747" width="20.42578125" style="1" customWidth="1"/>
    <col min="8748" max="8748" width="21.5703125" style="1" bestFit="1" customWidth="1"/>
    <col min="8749" max="8751" width="18" style="1" customWidth="1"/>
    <col min="8752" max="8752" width="16.5703125" style="1" customWidth="1"/>
    <col min="8753" max="8753" width="16.140625" style="1" customWidth="1"/>
    <col min="8754" max="8754" width="17.42578125" style="1" bestFit="1" customWidth="1"/>
    <col min="8755" max="8755" width="15.42578125" style="1" bestFit="1" customWidth="1"/>
    <col min="8756" max="8756" width="14.5703125" style="1" bestFit="1" customWidth="1"/>
    <col min="8757" max="8757" width="15.42578125" style="1" bestFit="1" customWidth="1"/>
    <col min="8758" max="8758" width="15.85546875" style="1" customWidth="1"/>
    <col min="8759" max="8759" width="13.7109375" style="1" customWidth="1"/>
    <col min="8760" max="8760" width="13.42578125" style="1" customWidth="1"/>
    <col min="8761" max="8761" width="22.7109375" style="1" customWidth="1"/>
    <col min="8762" max="8769" width="20.85546875" style="1" customWidth="1"/>
    <col min="8770" max="8997" width="10.85546875" style="1"/>
    <col min="8998" max="8998" width="41.140625" style="1" customWidth="1"/>
    <col min="8999" max="8999" width="17.140625" style="1" customWidth="1"/>
    <col min="9000" max="9000" width="36.28515625" style="1" customWidth="1"/>
    <col min="9001" max="9001" width="76.5703125" style="1" customWidth="1"/>
    <col min="9002" max="9002" width="23.140625" style="1" customWidth="1"/>
    <col min="9003" max="9003" width="20.42578125" style="1" customWidth="1"/>
    <col min="9004" max="9004" width="21.5703125" style="1" bestFit="1" customWidth="1"/>
    <col min="9005" max="9007" width="18" style="1" customWidth="1"/>
    <col min="9008" max="9008" width="16.5703125" style="1" customWidth="1"/>
    <col min="9009" max="9009" width="16.140625" style="1" customWidth="1"/>
    <col min="9010" max="9010" width="17.42578125" style="1" bestFit="1" customWidth="1"/>
    <col min="9011" max="9011" width="15.42578125" style="1" bestFit="1" customWidth="1"/>
    <col min="9012" max="9012" width="14.5703125" style="1" bestFit="1" customWidth="1"/>
    <col min="9013" max="9013" width="15.42578125" style="1" bestFit="1" customWidth="1"/>
    <col min="9014" max="9014" width="15.85546875" style="1" customWidth="1"/>
    <col min="9015" max="9015" width="13.7109375" style="1" customWidth="1"/>
    <col min="9016" max="9016" width="13.42578125" style="1" customWidth="1"/>
    <col min="9017" max="9017" width="22.7109375" style="1" customWidth="1"/>
    <col min="9018" max="9025" width="20.85546875" style="1" customWidth="1"/>
    <col min="9026" max="9253" width="10.85546875" style="1"/>
    <col min="9254" max="9254" width="41.140625" style="1" customWidth="1"/>
    <col min="9255" max="9255" width="17.140625" style="1" customWidth="1"/>
    <col min="9256" max="9256" width="36.28515625" style="1" customWidth="1"/>
    <col min="9257" max="9257" width="76.5703125" style="1" customWidth="1"/>
    <col min="9258" max="9258" width="23.140625" style="1" customWidth="1"/>
    <col min="9259" max="9259" width="20.42578125" style="1" customWidth="1"/>
    <col min="9260" max="9260" width="21.5703125" style="1" bestFit="1" customWidth="1"/>
    <col min="9261" max="9263" width="18" style="1" customWidth="1"/>
    <col min="9264" max="9264" width="16.5703125" style="1" customWidth="1"/>
    <col min="9265" max="9265" width="16.140625" style="1" customWidth="1"/>
    <col min="9266" max="9266" width="17.42578125" style="1" bestFit="1" customWidth="1"/>
    <col min="9267" max="9267" width="15.42578125" style="1" bestFit="1" customWidth="1"/>
    <col min="9268" max="9268" width="14.5703125" style="1" bestFit="1" customWidth="1"/>
    <col min="9269" max="9269" width="15.42578125" style="1" bestFit="1" customWidth="1"/>
    <col min="9270" max="9270" width="15.85546875" style="1" customWidth="1"/>
    <col min="9271" max="9271" width="13.7109375" style="1" customWidth="1"/>
    <col min="9272" max="9272" width="13.42578125" style="1" customWidth="1"/>
    <col min="9273" max="9273" width="22.7109375" style="1" customWidth="1"/>
    <col min="9274" max="9281" width="20.85546875" style="1" customWidth="1"/>
    <col min="9282" max="9509" width="10.85546875" style="1"/>
    <col min="9510" max="9510" width="41.140625" style="1" customWidth="1"/>
    <col min="9511" max="9511" width="17.140625" style="1" customWidth="1"/>
    <col min="9512" max="9512" width="36.28515625" style="1" customWidth="1"/>
    <col min="9513" max="9513" width="76.5703125" style="1" customWidth="1"/>
    <col min="9514" max="9514" width="23.140625" style="1" customWidth="1"/>
    <col min="9515" max="9515" width="20.42578125" style="1" customWidth="1"/>
    <col min="9516" max="9516" width="21.5703125" style="1" bestFit="1" customWidth="1"/>
    <col min="9517" max="9519" width="18" style="1" customWidth="1"/>
    <col min="9520" max="9520" width="16.5703125" style="1" customWidth="1"/>
    <col min="9521" max="9521" width="16.140625" style="1" customWidth="1"/>
    <col min="9522" max="9522" width="17.42578125" style="1" bestFit="1" customWidth="1"/>
    <col min="9523" max="9523" width="15.42578125" style="1" bestFit="1" customWidth="1"/>
    <col min="9524" max="9524" width="14.5703125" style="1" bestFit="1" customWidth="1"/>
    <col min="9525" max="9525" width="15.42578125" style="1" bestFit="1" customWidth="1"/>
    <col min="9526" max="9526" width="15.85546875" style="1" customWidth="1"/>
    <col min="9527" max="9527" width="13.7109375" style="1" customWidth="1"/>
    <col min="9528" max="9528" width="13.42578125" style="1" customWidth="1"/>
    <col min="9529" max="9529" width="22.7109375" style="1" customWidth="1"/>
    <col min="9530" max="9537" width="20.85546875" style="1" customWidth="1"/>
    <col min="9538" max="9765" width="10.85546875" style="1"/>
    <col min="9766" max="9766" width="41.140625" style="1" customWidth="1"/>
    <col min="9767" max="9767" width="17.140625" style="1" customWidth="1"/>
    <col min="9768" max="9768" width="36.28515625" style="1" customWidth="1"/>
    <col min="9769" max="9769" width="76.5703125" style="1" customWidth="1"/>
    <col min="9770" max="9770" width="23.140625" style="1" customWidth="1"/>
    <col min="9771" max="9771" width="20.42578125" style="1" customWidth="1"/>
    <col min="9772" max="9772" width="21.5703125" style="1" bestFit="1" customWidth="1"/>
    <col min="9773" max="9775" width="18" style="1" customWidth="1"/>
    <col min="9776" max="9776" width="16.5703125" style="1" customWidth="1"/>
    <col min="9777" max="9777" width="16.140625" style="1" customWidth="1"/>
    <col min="9778" max="9778" width="17.42578125" style="1" bestFit="1" customWidth="1"/>
    <col min="9779" max="9779" width="15.42578125" style="1" bestFit="1" customWidth="1"/>
    <col min="9780" max="9780" width="14.5703125" style="1" bestFit="1" customWidth="1"/>
    <col min="9781" max="9781" width="15.42578125" style="1" bestFit="1" customWidth="1"/>
    <col min="9782" max="9782" width="15.85546875" style="1" customWidth="1"/>
    <col min="9783" max="9783" width="13.7109375" style="1" customWidth="1"/>
    <col min="9784" max="9784" width="13.42578125" style="1" customWidth="1"/>
    <col min="9785" max="9785" width="22.7109375" style="1" customWidth="1"/>
    <col min="9786" max="9793" width="20.85546875" style="1" customWidth="1"/>
    <col min="9794" max="10021" width="10.85546875" style="1"/>
    <col min="10022" max="10022" width="41.140625" style="1" customWidth="1"/>
    <col min="10023" max="10023" width="17.140625" style="1" customWidth="1"/>
    <col min="10024" max="10024" width="36.28515625" style="1" customWidth="1"/>
    <col min="10025" max="10025" width="76.5703125" style="1" customWidth="1"/>
    <col min="10026" max="10026" width="23.140625" style="1" customWidth="1"/>
    <col min="10027" max="10027" width="20.42578125" style="1" customWidth="1"/>
    <col min="10028" max="10028" width="21.5703125" style="1" bestFit="1" customWidth="1"/>
    <col min="10029" max="10031" width="18" style="1" customWidth="1"/>
    <col min="10032" max="10032" width="16.5703125" style="1" customWidth="1"/>
    <col min="10033" max="10033" width="16.140625" style="1" customWidth="1"/>
    <col min="10034" max="10034" width="17.42578125" style="1" bestFit="1" customWidth="1"/>
    <col min="10035" max="10035" width="15.42578125" style="1" bestFit="1" customWidth="1"/>
    <col min="10036" max="10036" width="14.5703125" style="1" bestFit="1" customWidth="1"/>
    <col min="10037" max="10037" width="15.42578125" style="1" bestFit="1" customWidth="1"/>
    <col min="10038" max="10038" width="15.85546875" style="1" customWidth="1"/>
    <col min="10039" max="10039" width="13.7109375" style="1" customWidth="1"/>
    <col min="10040" max="10040" width="13.42578125" style="1" customWidth="1"/>
    <col min="10041" max="10041" width="22.7109375" style="1" customWidth="1"/>
    <col min="10042" max="10049" width="20.85546875" style="1" customWidth="1"/>
    <col min="10050" max="10277" width="10.85546875" style="1"/>
    <col min="10278" max="10278" width="41.140625" style="1" customWidth="1"/>
    <col min="10279" max="10279" width="17.140625" style="1" customWidth="1"/>
    <col min="10280" max="10280" width="36.28515625" style="1" customWidth="1"/>
    <col min="10281" max="10281" width="76.5703125" style="1" customWidth="1"/>
    <col min="10282" max="10282" width="23.140625" style="1" customWidth="1"/>
    <col min="10283" max="10283" width="20.42578125" style="1" customWidth="1"/>
    <col min="10284" max="10284" width="21.5703125" style="1" bestFit="1" customWidth="1"/>
    <col min="10285" max="10287" width="18" style="1" customWidth="1"/>
    <col min="10288" max="10288" width="16.5703125" style="1" customWidth="1"/>
    <col min="10289" max="10289" width="16.140625" style="1" customWidth="1"/>
    <col min="10290" max="10290" width="17.42578125" style="1" bestFit="1" customWidth="1"/>
    <col min="10291" max="10291" width="15.42578125" style="1" bestFit="1" customWidth="1"/>
    <col min="10292" max="10292" width="14.5703125" style="1" bestFit="1" customWidth="1"/>
    <col min="10293" max="10293" width="15.42578125" style="1" bestFit="1" customWidth="1"/>
    <col min="10294" max="10294" width="15.85546875" style="1" customWidth="1"/>
    <col min="10295" max="10295" width="13.7109375" style="1" customWidth="1"/>
    <col min="10296" max="10296" width="13.42578125" style="1" customWidth="1"/>
    <col min="10297" max="10297" width="22.7109375" style="1" customWidth="1"/>
    <col min="10298" max="10305" width="20.85546875" style="1" customWidth="1"/>
    <col min="10306" max="10533" width="10.85546875" style="1"/>
    <col min="10534" max="10534" width="41.140625" style="1" customWidth="1"/>
    <col min="10535" max="10535" width="17.140625" style="1" customWidth="1"/>
    <col min="10536" max="10536" width="36.28515625" style="1" customWidth="1"/>
    <col min="10537" max="10537" width="76.5703125" style="1" customWidth="1"/>
    <col min="10538" max="10538" width="23.140625" style="1" customWidth="1"/>
    <col min="10539" max="10539" width="20.42578125" style="1" customWidth="1"/>
    <col min="10540" max="10540" width="21.5703125" style="1" bestFit="1" customWidth="1"/>
    <col min="10541" max="10543" width="18" style="1" customWidth="1"/>
    <col min="10544" max="10544" width="16.5703125" style="1" customWidth="1"/>
    <col min="10545" max="10545" width="16.140625" style="1" customWidth="1"/>
    <col min="10546" max="10546" width="17.42578125" style="1" bestFit="1" customWidth="1"/>
    <col min="10547" max="10547" width="15.42578125" style="1" bestFit="1" customWidth="1"/>
    <col min="10548" max="10548" width="14.5703125" style="1" bestFit="1" customWidth="1"/>
    <col min="10549" max="10549" width="15.42578125" style="1" bestFit="1" customWidth="1"/>
    <col min="10550" max="10550" width="15.85546875" style="1" customWidth="1"/>
    <col min="10551" max="10551" width="13.7109375" style="1" customWidth="1"/>
    <col min="10552" max="10552" width="13.42578125" style="1" customWidth="1"/>
    <col min="10553" max="10553" width="22.7109375" style="1" customWidth="1"/>
    <col min="10554" max="10561" width="20.85546875" style="1" customWidth="1"/>
    <col min="10562" max="10789" width="10.85546875" style="1"/>
    <col min="10790" max="10790" width="41.140625" style="1" customWidth="1"/>
    <col min="10791" max="10791" width="17.140625" style="1" customWidth="1"/>
    <col min="10792" max="10792" width="36.28515625" style="1" customWidth="1"/>
    <col min="10793" max="10793" width="76.5703125" style="1" customWidth="1"/>
    <col min="10794" max="10794" width="23.140625" style="1" customWidth="1"/>
    <col min="10795" max="10795" width="20.42578125" style="1" customWidth="1"/>
    <col min="10796" max="10796" width="21.5703125" style="1" bestFit="1" customWidth="1"/>
    <col min="10797" max="10799" width="18" style="1" customWidth="1"/>
    <col min="10800" max="10800" width="16.5703125" style="1" customWidth="1"/>
    <col min="10801" max="10801" width="16.140625" style="1" customWidth="1"/>
    <col min="10802" max="10802" width="17.42578125" style="1" bestFit="1" customWidth="1"/>
    <col min="10803" max="10803" width="15.42578125" style="1" bestFit="1" customWidth="1"/>
    <col min="10804" max="10804" width="14.5703125" style="1" bestFit="1" customWidth="1"/>
    <col min="10805" max="10805" width="15.42578125" style="1" bestFit="1" customWidth="1"/>
    <col min="10806" max="10806" width="15.85546875" style="1" customWidth="1"/>
    <col min="10807" max="10807" width="13.7109375" style="1" customWidth="1"/>
    <col min="10808" max="10808" width="13.42578125" style="1" customWidth="1"/>
    <col min="10809" max="10809" width="22.7109375" style="1" customWidth="1"/>
    <col min="10810" max="10817" width="20.85546875" style="1" customWidth="1"/>
    <col min="10818" max="11045" width="10.85546875" style="1"/>
    <col min="11046" max="11046" width="41.140625" style="1" customWidth="1"/>
    <col min="11047" max="11047" width="17.140625" style="1" customWidth="1"/>
    <col min="11048" max="11048" width="36.28515625" style="1" customWidth="1"/>
    <col min="11049" max="11049" width="76.5703125" style="1" customWidth="1"/>
    <col min="11050" max="11050" width="23.140625" style="1" customWidth="1"/>
    <col min="11051" max="11051" width="20.42578125" style="1" customWidth="1"/>
    <col min="11052" max="11052" width="21.5703125" style="1" bestFit="1" customWidth="1"/>
    <col min="11053" max="11055" width="18" style="1" customWidth="1"/>
    <col min="11056" max="11056" width="16.5703125" style="1" customWidth="1"/>
    <col min="11057" max="11057" width="16.140625" style="1" customWidth="1"/>
    <col min="11058" max="11058" width="17.42578125" style="1" bestFit="1" customWidth="1"/>
    <col min="11059" max="11059" width="15.42578125" style="1" bestFit="1" customWidth="1"/>
    <col min="11060" max="11060" width="14.5703125" style="1" bestFit="1" customWidth="1"/>
    <col min="11061" max="11061" width="15.42578125" style="1" bestFit="1" customWidth="1"/>
    <col min="11062" max="11062" width="15.85546875" style="1" customWidth="1"/>
    <col min="11063" max="11063" width="13.7109375" style="1" customWidth="1"/>
    <col min="11064" max="11064" width="13.42578125" style="1" customWidth="1"/>
    <col min="11065" max="11065" width="22.7109375" style="1" customWidth="1"/>
    <col min="11066" max="11073" width="20.85546875" style="1" customWidth="1"/>
    <col min="11074" max="11301" width="10.85546875" style="1"/>
    <col min="11302" max="11302" width="41.140625" style="1" customWidth="1"/>
    <col min="11303" max="11303" width="17.140625" style="1" customWidth="1"/>
    <col min="11304" max="11304" width="36.28515625" style="1" customWidth="1"/>
    <col min="11305" max="11305" width="76.5703125" style="1" customWidth="1"/>
    <col min="11306" max="11306" width="23.140625" style="1" customWidth="1"/>
    <col min="11307" max="11307" width="20.42578125" style="1" customWidth="1"/>
    <col min="11308" max="11308" width="21.5703125" style="1" bestFit="1" customWidth="1"/>
    <col min="11309" max="11311" width="18" style="1" customWidth="1"/>
    <col min="11312" max="11312" width="16.5703125" style="1" customWidth="1"/>
    <col min="11313" max="11313" width="16.140625" style="1" customWidth="1"/>
    <col min="11314" max="11314" width="17.42578125" style="1" bestFit="1" customWidth="1"/>
    <col min="11315" max="11315" width="15.42578125" style="1" bestFit="1" customWidth="1"/>
    <col min="11316" max="11316" width="14.5703125" style="1" bestFit="1" customWidth="1"/>
    <col min="11317" max="11317" width="15.42578125" style="1" bestFit="1" customWidth="1"/>
    <col min="11318" max="11318" width="15.85546875" style="1" customWidth="1"/>
    <col min="11319" max="11319" width="13.7109375" style="1" customWidth="1"/>
    <col min="11320" max="11320" width="13.42578125" style="1" customWidth="1"/>
    <col min="11321" max="11321" width="22.7109375" style="1" customWidth="1"/>
    <col min="11322" max="11329" width="20.85546875" style="1" customWidth="1"/>
    <col min="11330" max="11557" width="10.85546875" style="1"/>
    <col min="11558" max="11558" width="41.140625" style="1" customWidth="1"/>
    <col min="11559" max="11559" width="17.140625" style="1" customWidth="1"/>
    <col min="11560" max="11560" width="36.28515625" style="1" customWidth="1"/>
    <col min="11561" max="11561" width="76.5703125" style="1" customWidth="1"/>
    <col min="11562" max="11562" width="23.140625" style="1" customWidth="1"/>
    <col min="11563" max="11563" width="20.42578125" style="1" customWidth="1"/>
    <col min="11564" max="11564" width="21.5703125" style="1" bestFit="1" customWidth="1"/>
    <col min="11565" max="11567" width="18" style="1" customWidth="1"/>
    <col min="11568" max="11568" width="16.5703125" style="1" customWidth="1"/>
    <col min="11569" max="11569" width="16.140625" style="1" customWidth="1"/>
    <col min="11570" max="11570" width="17.42578125" style="1" bestFit="1" customWidth="1"/>
    <col min="11571" max="11571" width="15.42578125" style="1" bestFit="1" customWidth="1"/>
    <col min="11572" max="11572" width="14.5703125" style="1" bestFit="1" customWidth="1"/>
    <col min="11573" max="11573" width="15.42578125" style="1" bestFit="1" customWidth="1"/>
    <col min="11574" max="11574" width="15.85546875" style="1" customWidth="1"/>
    <col min="11575" max="11575" width="13.7109375" style="1" customWidth="1"/>
    <col min="11576" max="11576" width="13.42578125" style="1" customWidth="1"/>
    <col min="11577" max="11577" width="22.7109375" style="1" customWidth="1"/>
    <col min="11578" max="11585" width="20.85546875" style="1" customWidth="1"/>
    <col min="11586" max="11813" width="10.85546875" style="1"/>
    <col min="11814" max="11814" width="41.140625" style="1" customWidth="1"/>
    <col min="11815" max="11815" width="17.140625" style="1" customWidth="1"/>
    <col min="11816" max="11816" width="36.28515625" style="1" customWidth="1"/>
    <col min="11817" max="11817" width="76.5703125" style="1" customWidth="1"/>
    <col min="11818" max="11818" width="23.140625" style="1" customWidth="1"/>
    <col min="11819" max="11819" width="20.42578125" style="1" customWidth="1"/>
    <col min="11820" max="11820" width="21.5703125" style="1" bestFit="1" customWidth="1"/>
    <col min="11821" max="11823" width="18" style="1" customWidth="1"/>
    <col min="11824" max="11824" width="16.5703125" style="1" customWidth="1"/>
    <col min="11825" max="11825" width="16.140625" style="1" customWidth="1"/>
    <col min="11826" max="11826" width="17.42578125" style="1" bestFit="1" customWidth="1"/>
    <col min="11827" max="11827" width="15.42578125" style="1" bestFit="1" customWidth="1"/>
    <col min="11828" max="11828" width="14.5703125" style="1" bestFit="1" customWidth="1"/>
    <col min="11829" max="11829" width="15.42578125" style="1" bestFit="1" customWidth="1"/>
    <col min="11830" max="11830" width="15.85546875" style="1" customWidth="1"/>
    <col min="11831" max="11831" width="13.7109375" style="1" customWidth="1"/>
    <col min="11832" max="11832" width="13.42578125" style="1" customWidth="1"/>
    <col min="11833" max="11833" width="22.7109375" style="1" customWidth="1"/>
    <col min="11834" max="11841" width="20.85546875" style="1" customWidth="1"/>
    <col min="11842" max="12069" width="10.85546875" style="1"/>
    <col min="12070" max="12070" width="41.140625" style="1" customWidth="1"/>
    <col min="12071" max="12071" width="17.140625" style="1" customWidth="1"/>
    <col min="12072" max="12072" width="36.28515625" style="1" customWidth="1"/>
    <col min="12073" max="12073" width="76.5703125" style="1" customWidth="1"/>
    <col min="12074" max="12074" width="23.140625" style="1" customWidth="1"/>
    <col min="12075" max="12075" width="20.42578125" style="1" customWidth="1"/>
    <col min="12076" max="12076" width="21.5703125" style="1" bestFit="1" customWidth="1"/>
    <col min="12077" max="12079" width="18" style="1" customWidth="1"/>
    <col min="12080" max="12080" width="16.5703125" style="1" customWidth="1"/>
    <col min="12081" max="12081" width="16.140625" style="1" customWidth="1"/>
    <col min="12082" max="12082" width="17.42578125" style="1" bestFit="1" customWidth="1"/>
    <col min="12083" max="12083" width="15.42578125" style="1" bestFit="1" customWidth="1"/>
    <col min="12084" max="12084" width="14.5703125" style="1" bestFit="1" customWidth="1"/>
    <col min="12085" max="12085" width="15.42578125" style="1" bestFit="1" customWidth="1"/>
    <col min="12086" max="12086" width="15.85546875" style="1" customWidth="1"/>
    <col min="12087" max="12087" width="13.7109375" style="1" customWidth="1"/>
    <col min="12088" max="12088" width="13.42578125" style="1" customWidth="1"/>
    <col min="12089" max="12089" width="22.7109375" style="1" customWidth="1"/>
    <col min="12090" max="12097" width="20.85546875" style="1" customWidth="1"/>
    <col min="12098" max="12325" width="10.85546875" style="1"/>
    <col min="12326" max="12326" width="41.140625" style="1" customWidth="1"/>
    <col min="12327" max="12327" width="17.140625" style="1" customWidth="1"/>
    <col min="12328" max="12328" width="36.28515625" style="1" customWidth="1"/>
    <col min="12329" max="12329" width="76.5703125" style="1" customWidth="1"/>
    <col min="12330" max="12330" width="23.140625" style="1" customWidth="1"/>
    <col min="12331" max="12331" width="20.42578125" style="1" customWidth="1"/>
    <col min="12332" max="12332" width="21.5703125" style="1" bestFit="1" customWidth="1"/>
    <col min="12333" max="12335" width="18" style="1" customWidth="1"/>
    <col min="12336" max="12336" width="16.5703125" style="1" customWidth="1"/>
    <col min="12337" max="12337" width="16.140625" style="1" customWidth="1"/>
    <col min="12338" max="12338" width="17.42578125" style="1" bestFit="1" customWidth="1"/>
    <col min="12339" max="12339" width="15.42578125" style="1" bestFit="1" customWidth="1"/>
    <col min="12340" max="12340" width="14.5703125" style="1" bestFit="1" customWidth="1"/>
    <col min="12341" max="12341" width="15.42578125" style="1" bestFit="1" customWidth="1"/>
    <col min="12342" max="12342" width="15.85546875" style="1" customWidth="1"/>
    <col min="12343" max="12343" width="13.7109375" style="1" customWidth="1"/>
    <col min="12344" max="12344" width="13.42578125" style="1" customWidth="1"/>
    <col min="12345" max="12345" width="22.7109375" style="1" customWidth="1"/>
    <col min="12346" max="12353" width="20.85546875" style="1" customWidth="1"/>
    <col min="12354" max="12581" width="10.85546875" style="1"/>
    <col min="12582" max="12582" width="41.140625" style="1" customWidth="1"/>
    <col min="12583" max="12583" width="17.140625" style="1" customWidth="1"/>
    <col min="12584" max="12584" width="36.28515625" style="1" customWidth="1"/>
    <col min="12585" max="12585" width="76.5703125" style="1" customWidth="1"/>
    <col min="12586" max="12586" width="23.140625" style="1" customWidth="1"/>
    <col min="12587" max="12587" width="20.42578125" style="1" customWidth="1"/>
    <col min="12588" max="12588" width="21.5703125" style="1" bestFit="1" customWidth="1"/>
    <col min="12589" max="12591" width="18" style="1" customWidth="1"/>
    <col min="12592" max="12592" width="16.5703125" style="1" customWidth="1"/>
    <col min="12593" max="12593" width="16.140625" style="1" customWidth="1"/>
    <col min="12594" max="12594" width="17.42578125" style="1" bestFit="1" customWidth="1"/>
    <col min="12595" max="12595" width="15.42578125" style="1" bestFit="1" customWidth="1"/>
    <col min="12596" max="12596" width="14.5703125" style="1" bestFit="1" customWidth="1"/>
    <col min="12597" max="12597" width="15.42578125" style="1" bestFit="1" customWidth="1"/>
    <col min="12598" max="12598" width="15.85546875" style="1" customWidth="1"/>
    <col min="12599" max="12599" width="13.7109375" style="1" customWidth="1"/>
    <col min="12600" max="12600" width="13.42578125" style="1" customWidth="1"/>
    <col min="12601" max="12601" width="22.7109375" style="1" customWidth="1"/>
    <col min="12602" max="12609" width="20.85546875" style="1" customWidth="1"/>
    <col min="12610" max="12837" width="10.85546875" style="1"/>
    <col min="12838" max="12838" width="41.140625" style="1" customWidth="1"/>
    <col min="12839" max="12839" width="17.140625" style="1" customWidth="1"/>
    <col min="12840" max="12840" width="36.28515625" style="1" customWidth="1"/>
    <col min="12841" max="12841" width="76.5703125" style="1" customWidth="1"/>
    <col min="12842" max="12842" width="23.140625" style="1" customWidth="1"/>
    <col min="12843" max="12843" width="20.42578125" style="1" customWidth="1"/>
    <col min="12844" max="12844" width="21.5703125" style="1" bestFit="1" customWidth="1"/>
    <col min="12845" max="12847" width="18" style="1" customWidth="1"/>
    <col min="12848" max="12848" width="16.5703125" style="1" customWidth="1"/>
    <col min="12849" max="12849" width="16.140625" style="1" customWidth="1"/>
    <col min="12850" max="12850" width="17.42578125" style="1" bestFit="1" customWidth="1"/>
    <col min="12851" max="12851" width="15.42578125" style="1" bestFit="1" customWidth="1"/>
    <col min="12852" max="12852" width="14.5703125" style="1" bestFit="1" customWidth="1"/>
    <col min="12853" max="12853" width="15.42578125" style="1" bestFit="1" customWidth="1"/>
    <col min="12854" max="12854" width="15.85546875" style="1" customWidth="1"/>
    <col min="12855" max="12855" width="13.7109375" style="1" customWidth="1"/>
    <col min="12856" max="12856" width="13.42578125" style="1" customWidth="1"/>
    <col min="12857" max="12857" width="22.7109375" style="1" customWidth="1"/>
    <col min="12858" max="12865" width="20.85546875" style="1" customWidth="1"/>
    <col min="12866" max="13093" width="10.85546875" style="1"/>
    <col min="13094" max="13094" width="41.140625" style="1" customWidth="1"/>
    <col min="13095" max="13095" width="17.140625" style="1" customWidth="1"/>
    <col min="13096" max="13096" width="36.28515625" style="1" customWidth="1"/>
    <col min="13097" max="13097" width="76.5703125" style="1" customWidth="1"/>
    <col min="13098" max="13098" width="23.140625" style="1" customWidth="1"/>
    <col min="13099" max="13099" width="20.42578125" style="1" customWidth="1"/>
    <col min="13100" max="13100" width="21.5703125" style="1" bestFit="1" customWidth="1"/>
    <col min="13101" max="13103" width="18" style="1" customWidth="1"/>
    <col min="13104" max="13104" width="16.5703125" style="1" customWidth="1"/>
    <col min="13105" max="13105" width="16.140625" style="1" customWidth="1"/>
    <col min="13106" max="13106" width="17.42578125" style="1" bestFit="1" customWidth="1"/>
    <col min="13107" max="13107" width="15.42578125" style="1" bestFit="1" customWidth="1"/>
    <col min="13108" max="13108" width="14.5703125" style="1" bestFit="1" customWidth="1"/>
    <col min="13109" max="13109" width="15.42578125" style="1" bestFit="1" customWidth="1"/>
    <col min="13110" max="13110" width="15.85546875" style="1" customWidth="1"/>
    <col min="13111" max="13111" width="13.7109375" style="1" customWidth="1"/>
    <col min="13112" max="13112" width="13.42578125" style="1" customWidth="1"/>
    <col min="13113" max="13113" width="22.7109375" style="1" customWidth="1"/>
    <col min="13114" max="13121" width="20.85546875" style="1" customWidth="1"/>
    <col min="13122" max="13349" width="10.85546875" style="1"/>
    <col min="13350" max="13350" width="41.140625" style="1" customWidth="1"/>
    <col min="13351" max="13351" width="17.140625" style="1" customWidth="1"/>
    <col min="13352" max="13352" width="36.28515625" style="1" customWidth="1"/>
    <col min="13353" max="13353" width="76.5703125" style="1" customWidth="1"/>
    <col min="13354" max="13354" width="23.140625" style="1" customWidth="1"/>
    <col min="13355" max="13355" width="20.42578125" style="1" customWidth="1"/>
    <col min="13356" max="13356" width="21.5703125" style="1" bestFit="1" customWidth="1"/>
    <col min="13357" max="13359" width="18" style="1" customWidth="1"/>
    <col min="13360" max="13360" width="16.5703125" style="1" customWidth="1"/>
    <col min="13361" max="13361" width="16.140625" style="1" customWidth="1"/>
    <col min="13362" max="13362" width="17.42578125" style="1" bestFit="1" customWidth="1"/>
    <col min="13363" max="13363" width="15.42578125" style="1" bestFit="1" customWidth="1"/>
    <col min="13364" max="13364" width="14.5703125" style="1" bestFit="1" customWidth="1"/>
    <col min="13365" max="13365" width="15.42578125" style="1" bestFit="1" customWidth="1"/>
    <col min="13366" max="13366" width="15.85546875" style="1" customWidth="1"/>
    <col min="13367" max="13367" width="13.7109375" style="1" customWidth="1"/>
    <col min="13368" max="13368" width="13.42578125" style="1" customWidth="1"/>
    <col min="13369" max="13369" width="22.7109375" style="1" customWidth="1"/>
    <col min="13370" max="13377" width="20.85546875" style="1" customWidth="1"/>
    <col min="13378" max="13605" width="10.85546875" style="1"/>
    <col min="13606" max="13606" width="41.140625" style="1" customWidth="1"/>
    <col min="13607" max="13607" width="17.140625" style="1" customWidth="1"/>
    <col min="13608" max="13608" width="36.28515625" style="1" customWidth="1"/>
    <col min="13609" max="13609" width="76.5703125" style="1" customWidth="1"/>
    <col min="13610" max="13610" width="23.140625" style="1" customWidth="1"/>
    <col min="13611" max="13611" width="20.42578125" style="1" customWidth="1"/>
    <col min="13612" max="13612" width="21.5703125" style="1" bestFit="1" customWidth="1"/>
    <col min="13613" max="13615" width="18" style="1" customWidth="1"/>
    <col min="13616" max="13616" width="16.5703125" style="1" customWidth="1"/>
    <col min="13617" max="13617" width="16.140625" style="1" customWidth="1"/>
    <col min="13618" max="13618" width="17.42578125" style="1" bestFit="1" customWidth="1"/>
    <col min="13619" max="13619" width="15.42578125" style="1" bestFit="1" customWidth="1"/>
    <col min="13620" max="13620" width="14.5703125" style="1" bestFit="1" customWidth="1"/>
    <col min="13621" max="13621" width="15.42578125" style="1" bestFit="1" customWidth="1"/>
    <col min="13622" max="13622" width="15.85546875" style="1" customWidth="1"/>
    <col min="13623" max="13623" width="13.7109375" style="1" customWidth="1"/>
    <col min="13624" max="13624" width="13.42578125" style="1" customWidth="1"/>
    <col min="13625" max="13625" width="22.7109375" style="1" customWidth="1"/>
    <col min="13626" max="13633" width="20.85546875" style="1" customWidth="1"/>
    <col min="13634" max="13861" width="10.85546875" style="1"/>
    <col min="13862" max="13862" width="41.140625" style="1" customWidth="1"/>
    <col min="13863" max="13863" width="17.140625" style="1" customWidth="1"/>
    <col min="13864" max="13864" width="36.28515625" style="1" customWidth="1"/>
    <col min="13865" max="13865" width="76.5703125" style="1" customWidth="1"/>
    <col min="13866" max="13866" width="23.140625" style="1" customWidth="1"/>
    <col min="13867" max="13867" width="20.42578125" style="1" customWidth="1"/>
    <col min="13868" max="13868" width="21.5703125" style="1" bestFit="1" customWidth="1"/>
    <col min="13869" max="13871" width="18" style="1" customWidth="1"/>
    <col min="13872" max="13872" width="16.5703125" style="1" customWidth="1"/>
    <col min="13873" max="13873" width="16.140625" style="1" customWidth="1"/>
    <col min="13874" max="13874" width="17.42578125" style="1" bestFit="1" customWidth="1"/>
    <col min="13875" max="13875" width="15.42578125" style="1" bestFit="1" customWidth="1"/>
    <col min="13876" max="13876" width="14.5703125" style="1" bestFit="1" customWidth="1"/>
    <col min="13877" max="13877" width="15.42578125" style="1" bestFit="1" customWidth="1"/>
    <col min="13878" max="13878" width="15.85546875" style="1" customWidth="1"/>
    <col min="13879" max="13879" width="13.7109375" style="1" customWidth="1"/>
    <col min="13880" max="13880" width="13.42578125" style="1" customWidth="1"/>
    <col min="13881" max="13881" width="22.7109375" style="1" customWidth="1"/>
    <col min="13882" max="13889" width="20.85546875" style="1" customWidth="1"/>
    <col min="13890" max="14117" width="10.85546875" style="1"/>
    <col min="14118" max="14118" width="41.140625" style="1" customWidth="1"/>
    <col min="14119" max="14119" width="17.140625" style="1" customWidth="1"/>
    <col min="14120" max="14120" width="36.28515625" style="1" customWidth="1"/>
    <col min="14121" max="14121" width="76.5703125" style="1" customWidth="1"/>
    <col min="14122" max="14122" width="23.140625" style="1" customWidth="1"/>
    <col min="14123" max="14123" width="20.42578125" style="1" customWidth="1"/>
    <col min="14124" max="14124" width="21.5703125" style="1" bestFit="1" customWidth="1"/>
    <col min="14125" max="14127" width="18" style="1" customWidth="1"/>
    <col min="14128" max="14128" width="16.5703125" style="1" customWidth="1"/>
    <col min="14129" max="14129" width="16.140625" style="1" customWidth="1"/>
    <col min="14130" max="14130" width="17.42578125" style="1" bestFit="1" customWidth="1"/>
    <col min="14131" max="14131" width="15.42578125" style="1" bestFit="1" customWidth="1"/>
    <col min="14132" max="14132" width="14.5703125" style="1" bestFit="1" customWidth="1"/>
    <col min="14133" max="14133" width="15.42578125" style="1" bestFit="1" customWidth="1"/>
    <col min="14134" max="14134" width="15.85546875" style="1" customWidth="1"/>
    <col min="14135" max="14135" width="13.7109375" style="1" customWidth="1"/>
    <col min="14136" max="14136" width="13.42578125" style="1" customWidth="1"/>
    <col min="14137" max="14137" width="22.7109375" style="1" customWidth="1"/>
    <col min="14138" max="14145" width="20.85546875" style="1" customWidth="1"/>
    <col min="14146" max="14373" width="10.85546875" style="1"/>
    <col min="14374" max="14374" width="41.140625" style="1" customWidth="1"/>
    <col min="14375" max="14375" width="17.140625" style="1" customWidth="1"/>
    <col min="14376" max="14376" width="36.28515625" style="1" customWidth="1"/>
    <col min="14377" max="14377" width="76.5703125" style="1" customWidth="1"/>
    <col min="14378" max="14378" width="23.140625" style="1" customWidth="1"/>
    <col min="14379" max="14379" width="20.42578125" style="1" customWidth="1"/>
    <col min="14380" max="14380" width="21.5703125" style="1" bestFit="1" customWidth="1"/>
    <col min="14381" max="14383" width="18" style="1" customWidth="1"/>
    <col min="14384" max="14384" width="16.5703125" style="1" customWidth="1"/>
    <col min="14385" max="14385" width="16.140625" style="1" customWidth="1"/>
    <col min="14386" max="14386" width="17.42578125" style="1" bestFit="1" customWidth="1"/>
    <col min="14387" max="14387" width="15.42578125" style="1" bestFit="1" customWidth="1"/>
    <col min="14388" max="14388" width="14.5703125" style="1" bestFit="1" customWidth="1"/>
    <col min="14389" max="14389" width="15.42578125" style="1" bestFit="1" customWidth="1"/>
    <col min="14390" max="14390" width="15.85546875" style="1" customWidth="1"/>
    <col min="14391" max="14391" width="13.7109375" style="1" customWidth="1"/>
    <col min="14392" max="14392" width="13.42578125" style="1" customWidth="1"/>
    <col min="14393" max="14393" width="22.7109375" style="1" customWidth="1"/>
    <col min="14394" max="14401" width="20.85546875" style="1" customWidth="1"/>
    <col min="14402" max="14629" width="10.85546875" style="1"/>
    <col min="14630" max="14630" width="41.140625" style="1" customWidth="1"/>
    <col min="14631" max="14631" width="17.140625" style="1" customWidth="1"/>
    <col min="14632" max="14632" width="36.28515625" style="1" customWidth="1"/>
    <col min="14633" max="14633" width="76.5703125" style="1" customWidth="1"/>
    <col min="14634" max="14634" width="23.140625" style="1" customWidth="1"/>
    <col min="14635" max="14635" width="20.42578125" style="1" customWidth="1"/>
    <col min="14636" max="14636" width="21.5703125" style="1" bestFit="1" customWidth="1"/>
    <col min="14637" max="14639" width="18" style="1" customWidth="1"/>
    <col min="14640" max="14640" width="16.5703125" style="1" customWidth="1"/>
    <col min="14641" max="14641" width="16.140625" style="1" customWidth="1"/>
    <col min="14642" max="14642" width="17.42578125" style="1" bestFit="1" customWidth="1"/>
    <col min="14643" max="14643" width="15.42578125" style="1" bestFit="1" customWidth="1"/>
    <col min="14644" max="14644" width="14.5703125" style="1" bestFit="1" customWidth="1"/>
    <col min="14645" max="14645" width="15.42578125" style="1" bestFit="1" customWidth="1"/>
    <col min="14646" max="14646" width="15.85546875" style="1" customWidth="1"/>
    <col min="14647" max="14647" width="13.7109375" style="1" customWidth="1"/>
    <col min="14648" max="14648" width="13.42578125" style="1" customWidth="1"/>
    <col min="14649" max="14649" width="22.7109375" style="1" customWidth="1"/>
    <col min="14650" max="14657" width="20.85546875" style="1" customWidth="1"/>
    <col min="14658" max="14885" width="10.85546875" style="1"/>
    <col min="14886" max="14886" width="41.140625" style="1" customWidth="1"/>
    <col min="14887" max="14887" width="17.140625" style="1" customWidth="1"/>
    <col min="14888" max="14888" width="36.28515625" style="1" customWidth="1"/>
    <col min="14889" max="14889" width="76.5703125" style="1" customWidth="1"/>
    <col min="14890" max="14890" width="23.140625" style="1" customWidth="1"/>
    <col min="14891" max="14891" width="20.42578125" style="1" customWidth="1"/>
    <col min="14892" max="14892" width="21.5703125" style="1" bestFit="1" customWidth="1"/>
    <col min="14893" max="14895" width="18" style="1" customWidth="1"/>
    <col min="14896" max="14896" width="16.5703125" style="1" customWidth="1"/>
    <col min="14897" max="14897" width="16.140625" style="1" customWidth="1"/>
    <col min="14898" max="14898" width="17.42578125" style="1" bestFit="1" customWidth="1"/>
    <col min="14899" max="14899" width="15.42578125" style="1" bestFit="1" customWidth="1"/>
    <col min="14900" max="14900" width="14.5703125" style="1" bestFit="1" customWidth="1"/>
    <col min="14901" max="14901" width="15.42578125" style="1" bestFit="1" customWidth="1"/>
    <col min="14902" max="14902" width="15.85546875" style="1" customWidth="1"/>
    <col min="14903" max="14903" width="13.7109375" style="1" customWidth="1"/>
    <col min="14904" max="14904" width="13.42578125" style="1" customWidth="1"/>
    <col min="14905" max="14905" width="22.7109375" style="1" customWidth="1"/>
    <col min="14906" max="14913" width="20.85546875" style="1" customWidth="1"/>
    <col min="14914" max="15141" width="10.85546875" style="1"/>
    <col min="15142" max="15142" width="41.140625" style="1" customWidth="1"/>
    <col min="15143" max="15143" width="17.140625" style="1" customWidth="1"/>
    <col min="15144" max="15144" width="36.28515625" style="1" customWidth="1"/>
    <col min="15145" max="15145" width="76.5703125" style="1" customWidth="1"/>
    <col min="15146" max="15146" width="23.140625" style="1" customWidth="1"/>
    <col min="15147" max="15147" width="20.42578125" style="1" customWidth="1"/>
    <col min="15148" max="15148" width="21.5703125" style="1" bestFit="1" customWidth="1"/>
    <col min="15149" max="15151" width="18" style="1" customWidth="1"/>
    <col min="15152" max="15152" width="16.5703125" style="1" customWidth="1"/>
    <col min="15153" max="15153" width="16.140625" style="1" customWidth="1"/>
    <col min="15154" max="15154" width="17.42578125" style="1" bestFit="1" customWidth="1"/>
    <col min="15155" max="15155" width="15.42578125" style="1" bestFit="1" customWidth="1"/>
    <col min="15156" max="15156" width="14.5703125" style="1" bestFit="1" customWidth="1"/>
    <col min="15157" max="15157" width="15.42578125" style="1" bestFit="1" customWidth="1"/>
    <col min="15158" max="15158" width="15.85546875" style="1" customWidth="1"/>
    <col min="15159" max="15159" width="13.7109375" style="1" customWidth="1"/>
    <col min="15160" max="15160" width="13.42578125" style="1" customWidth="1"/>
    <col min="15161" max="15161" width="22.7109375" style="1" customWidth="1"/>
    <col min="15162" max="15169" width="20.85546875" style="1" customWidth="1"/>
    <col min="15170" max="15397" width="10.85546875" style="1"/>
    <col min="15398" max="15398" width="41.140625" style="1" customWidth="1"/>
    <col min="15399" max="15399" width="17.140625" style="1" customWidth="1"/>
    <col min="15400" max="15400" width="36.28515625" style="1" customWidth="1"/>
    <col min="15401" max="15401" width="76.5703125" style="1" customWidth="1"/>
    <col min="15402" max="15402" width="23.140625" style="1" customWidth="1"/>
    <col min="15403" max="15403" width="20.42578125" style="1" customWidth="1"/>
    <col min="15404" max="15404" width="21.5703125" style="1" bestFit="1" customWidth="1"/>
    <col min="15405" max="15407" width="18" style="1" customWidth="1"/>
    <col min="15408" max="15408" width="16.5703125" style="1" customWidth="1"/>
    <col min="15409" max="15409" width="16.140625" style="1" customWidth="1"/>
    <col min="15410" max="15410" width="17.42578125" style="1" bestFit="1" customWidth="1"/>
    <col min="15411" max="15411" width="15.42578125" style="1" bestFit="1" customWidth="1"/>
    <col min="15412" max="15412" width="14.5703125" style="1" bestFit="1" customWidth="1"/>
    <col min="15413" max="15413" width="15.42578125" style="1" bestFit="1" customWidth="1"/>
    <col min="15414" max="15414" width="15.85546875" style="1" customWidth="1"/>
    <col min="15415" max="15415" width="13.7109375" style="1" customWidth="1"/>
    <col min="15416" max="15416" width="13.42578125" style="1" customWidth="1"/>
    <col min="15417" max="15417" width="22.7109375" style="1" customWidth="1"/>
    <col min="15418" max="15425" width="20.85546875" style="1" customWidth="1"/>
    <col min="15426" max="15653" width="10.85546875" style="1"/>
    <col min="15654" max="15654" width="41.140625" style="1" customWidth="1"/>
    <col min="15655" max="15655" width="17.140625" style="1" customWidth="1"/>
    <col min="15656" max="15656" width="36.28515625" style="1" customWidth="1"/>
    <col min="15657" max="15657" width="76.5703125" style="1" customWidth="1"/>
    <col min="15658" max="15658" width="23.140625" style="1" customWidth="1"/>
    <col min="15659" max="15659" width="20.42578125" style="1" customWidth="1"/>
    <col min="15660" max="15660" width="21.5703125" style="1" bestFit="1" customWidth="1"/>
    <col min="15661" max="15663" width="18" style="1" customWidth="1"/>
    <col min="15664" max="15664" width="16.5703125" style="1" customWidth="1"/>
    <col min="15665" max="15665" width="16.140625" style="1" customWidth="1"/>
    <col min="15666" max="15666" width="17.42578125" style="1" bestFit="1" customWidth="1"/>
    <col min="15667" max="15667" width="15.42578125" style="1" bestFit="1" customWidth="1"/>
    <col min="15668" max="15668" width="14.5703125" style="1" bestFit="1" customWidth="1"/>
    <col min="15669" max="15669" width="15.42578125" style="1" bestFit="1" customWidth="1"/>
    <col min="15670" max="15670" width="15.85546875" style="1" customWidth="1"/>
    <col min="15671" max="15671" width="13.7109375" style="1" customWidth="1"/>
    <col min="15672" max="15672" width="13.42578125" style="1" customWidth="1"/>
    <col min="15673" max="15673" width="22.7109375" style="1" customWidth="1"/>
    <col min="15674" max="15681" width="20.85546875" style="1" customWidth="1"/>
    <col min="15682" max="15909" width="10.85546875" style="1"/>
    <col min="15910" max="15910" width="41.140625" style="1" customWidth="1"/>
    <col min="15911" max="15911" width="17.140625" style="1" customWidth="1"/>
    <col min="15912" max="15912" width="36.28515625" style="1" customWidth="1"/>
    <col min="15913" max="15913" width="76.5703125" style="1" customWidth="1"/>
    <col min="15914" max="15914" width="23.140625" style="1" customWidth="1"/>
    <col min="15915" max="15915" width="20.42578125" style="1" customWidth="1"/>
    <col min="15916" max="15916" width="21.5703125" style="1" bestFit="1" customWidth="1"/>
    <col min="15917" max="15919" width="18" style="1" customWidth="1"/>
    <col min="15920" max="15920" width="16.5703125" style="1" customWidth="1"/>
    <col min="15921" max="15921" width="16.140625" style="1" customWidth="1"/>
    <col min="15922" max="15922" width="17.42578125" style="1" bestFit="1" customWidth="1"/>
    <col min="15923" max="15923" width="15.42578125" style="1" bestFit="1" customWidth="1"/>
    <col min="15924" max="15924" width="14.5703125" style="1" bestFit="1" customWidth="1"/>
    <col min="15925" max="15925" width="15.42578125" style="1" bestFit="1" customWidth="1"/>
    <col min="15926" max="15926" width="15.85546875" style="1" customWidth="1"/>
    <col min="15927" max="15927" width="13.7109375" style="1" customWidth="1"/>
    <col min="15928" max="15928" width="13.42578125" style="1" customWidth="1"/>
    <col min="15929" max="15929" width="22.7109375" style="1" customWidth="1"/>
    <col min="15930" max="15937" width="20.85546875" style="1" customWidth="1"/>
    <col min="15938" max="16165" width="10.85546875" style="1"/>
    <col min="16166" max="16166" width="41.140625" style="1" customWidth="1"/>
    <col min="16167" max="16167" width="17.140625" style="1" customWidth="1"/>
    <col min="16168" max="16168" width="36.28515625" style="1" customWidth="1"/>
    <col min="16169" max="16169" width="76.5703125" style="1" customWidth="1"/>
    <col min="16170" max="16170" width="23.140625" style="1" customWidth="1"/>
    <col min="16171" max="16171" width="20.42578125" style="1" customWidth="1"/>
    <col min="16172" max="16172" width="21.5703125" style="1" bestFit="1" customWidth="1"/>
    <col min="16173" max="16175" width="18" style="1" customWidth="1"/>
    <col min="16176" max="16176" width="16.5703125" style="1" customWidth="1"/>
    <col min="16177" max="16177" width="16.140625" style="1" customWidth="1"/>
    <col min="16178" max="16178" width="17.42578125" style="1" bestFit="1" customWidth="1"/>
    <col min="16179" max="16179" width="15.42578125" style="1" bestFit="1" customWidth="1"/>
    <col min="16180" max="16180" width="14.5703125" style="1" bestFit="1" customWidth="1"/>
    <col min="16181" max="16181" width="15.42578125" style="1" bestFit="1" customWidth="1"/>
    <col min="16182" max="16182" width="15.85546875" style="1" customWidth="1"/>
    <col min="16183" max="16183" width="13.7109375" style="1" customWidth="1"/>
    <col min="16184" max="16184" width="13.42578125" style="1" customWidth="1"/>
    <col min="16185" max="16185" width="22.7109375" style="1" customWidth="1"/>
    <col min="16186" max="16193" width="20.85546875" style="1" customWidth="1"/>
    <col min="16194" max="16384" width="10.85546875" style="1"/>
  </cols>
  <sheetData>
    <row r="1" spans="1:61" ht="26.25" x14ac:dyDescent="0.25">
      <c r="A1" s="476" t="s">
        <v>0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 s="476"/>
      <c r="AV1" s="476"/>
      <c r="AW1" s="476"/>
      <c r="AX1" s="476"/>
      <c r="AY1" s="476"/>
      <c r="AZ1" s="476"/>
      <c r="BA1" s="476"/>
      <c r="BB1" s="476"/>
      <c r="BC1" s="476"/>
      <c r="BD1" s="476"/>
      <c r="BE1" s="476"/>
    </row>
    <row r="2" spans="1:61" ht="26.25" x14ac:dyDescent="0.25">
      <c r="A2" s="476" t="s">
        <v>1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  <c r="AD2" s="476"/>
      <c r="AE2" s="476"/>
      <c r="AF2" s="476"/>
      <c r="AG2" s="476"/>
      <c r="AH2" s="476"/>
      <c r="AI2" s="476"/>
      <c r="AJ2" s="476"/>
      <c r="AK2" s="476"/>
      <c r="AL2" s="476"/>
      <c r="AM2" s="476"/>
      <c r="AN2" s="476"/>
      <c r="AO2" s="476"/>
      <c r="AP2" s="476"/>
      <c r="AQ2" s="476"/>
      <c r="AR2" s="476"/>
      <c r="AS2" s="476"/>
      <c r="AT2" s="476"/>
      <c r="AU2" s="476"/>
      <c r="AV2" s="476"/>
      <c r="AW2" s="476"/>
      <c r="AX2" s="476"/>
      <c r="AY2" s="476"/>
      <c r="AZ2" s="476"/>
      <c r="BA2" s="476"/>
      <c r="BB2" s="476"/>
      <c r="BC2" s="476"/>
      <c r="BD2" s="476"/>
      <c r="BE2" s="476"/>
      <c r="BF2" s="2"/>
    </row>
    <row r="3" spans="1:61" ht="26.25" x14ac:dyDescent="0.25">
      <c r="A3" s="476" t="s">
        <v>2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476"/>
      <c r="U3" s="476"/>
      <c r="V3" s="476"/>
      <c r="W3" s="476"/>
      <c r="X3" s="476"/>
      <c r="Y3" s="476"/>
      <c r="Z3" s="476"/>
      <c r="AA3" s="476"/>
      <c r="AB3" s="476"/>
      <c r="AC3" s="476"/>
      <c r="AD3" s="476"/>
      <c r="AE3" s="476"/>
      <c r="AF3" s="476"/>
      <c r="AG3" s="476"/>
      <c r="AH3" s="476"/>
      <c r="AI3" s="476"/>
      <c r="AJ3" s="476"/>
      <c r="AK3" s="476"/>
      <c r="AL3" s="476"/>
      <c r="AM3" s="476"/>
      <c r="AN3" s="476"/>
      <c r="AO3" s="476"/>
      <c r="AP3" s="476"/>
      <c r="AQ3" s="476"/>
      <c r="AR3" s="476"/>
      <c r="AS3" s="476"/>
      <c r="AT3" s="476"/>
      <c r="AU3" s="476"/>
      <c r="AV3" s="476"/>
      <c r="AW3" s="476"/>
      <c r="AX3" s="476"/>
      <c r="AY3" s="476"/>
      <c r="AZ3" s="476"/>
      <c r="BA3" s="476"/>
      <c r="BB3" s="476"/>
      <c r="BC3" s="476"/>
      <c r="BD3" s="476"/>
      <c r="BE3" s="476"/>
      <c r="BF3" s="2"/>
    </row>
    <row r="4" spans="1:61" ht="18.7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</row>
    <row r="5" spans="1:61" ht="15.75" thickBot="1" x14ac:dyDescent="0.3"/>
    <row r="6" spans="1:61" x14ac:dyDescent="0.25">
      <c r="A6" s="477" t="s">
        <v>3</v>
      </c>
      <c r="B6" s="478"/>
      <c r="C6" s="479"/>
      <c r="D6" s="480"/>
      <c r="E6" s="3"/>
    </row>
    <row r="7" spans="1:61" x14ac:dyDescent="0.25">
      <c r="A7" s="4" t="s">
        <v>4</v>
      </c>
      <c r="B7" s="498" t="s">
        <v>5</v>
      </c>
      <c r="C7" s="499"/>
      <c r="D7" s="5" t="s">
        <v>6</v>
      </c>
      <c r="E7" s="3"/>
    </row>
    <row r="8" spans="1:61" ht="15.75" thickBot="1" x14ac:dyDescent="0.3">
      <c r="A8" s="8" t="s">
        <v>7</v>
      </c>
      <c r="B8" s="496" t="s">
        <v>31</v>
      </c>
      <c r="C8" s="497"/>
      <c r="D8" s="9" t="s">
        <v>32</v>
      </c>
    </row>
    <row r="9" spans="1:61" ht="15.75" thickBot="1" x14ac:dyDescent="0.3">
      <c r="U9" s="468"/>
      <c r="V9" s="468"/>
      <c r="W9" s="468"/>
      <c r="X9" s="468"/>
      <c r="Y9" s="468"/>
      <c r="Z9" s="468"/>
      <c r="AA9" s="468"/>
      <c r="AB9" s="468"/>
      <c r="AC9" s="468"/>
      <c r="AD9" s="468"/>
      <c r="AE9" s="468"/>
      <c r="AF9" s="468"/>
      <c r="AG9" s="468"/>
      <c r="AH9" s="468"/>
      <c r="AI9" s="468"/>
      <c r="AJ9" s="468"/>
      <c r="AK9" s="468"/>
      <c r="AL9" s="468"/>
      <c r="AM9" s="468"/>
      <c r="AN9" s="468"/>
      <c r="AO9" s="468"/>
      <c r="AP9" s="468"/>
      <c r="AQ9" s="468"/>
      <c r="AR9" s="468"/>
      <c r="AS9" s="468"/>
      <c r="AT9" s="468"/>
      <c r="AU9" s="468"/>
      <c r="AV9" s="468"/>
      <c r="AW9" s="468"/>
      <c r="AX9" s="468"/>
      <c r="AY9" s="468"/>
      <c r="AZ9" s="468"/>
      <c r="BA9" s="468"/>
      <c r="BB9" s="468"/>
      <c r="BC9" s="468"/>
      <c r="BD9" s="468"/>
      <c r="BE9" s="468"/>
    </row>
    <row r="10" spans="1:61" ht="30.75" customHeight="1" thickBot="1" x14ac:dyDescent="0.3">
      <c r="A10" s="469" t="s">
        <v>8</v>
      </c>
      <c r="B10" s="470"/>
      <c r="C10" s="470"/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470"/>
      <c r="T10" s="470"/>
      <c r="U10" s="470"/>
      <c r="V10" s="470"/>
      <c r="W10" s="470"/>
      <c r="X10" s="470"/>
      <c r="Y10" s="470"/>
      <c r="Z10" s="470"/>
      <c r="AA10" s="470"/>
      <c r="AB10" s="470"/>
      <c r="AC10" s="470"/>
      <c r="AD10" s="470"/>
      <c r="AE10" s="470"/>
      <c r="AF10" s="470"/>
      <c r="AG10" s="470"/>
      <c r="AH10" s="470"/>
      <c r="AI10" s="470"/>
      <c r="AJ10" s="470"/>
      <c r="AK10" s="470"/>
      <c r="AL10" s="470"/>
      <c r="AM10" s="470"/>
      <c r="AN10" s="470"/>
      <c r="AO10" s="470"/>
      <c r="AP10" s="470"/>
      <c r="AQ10" s="470"/>
      <c r="AR10" s="470"/>
      <c r="AS10" s="470"/>
      <c r="AT10" s="470"/>
      <c r="AU10" s="470"/>
      <c r="AV10" s="470"/>
      <c r="AW10" s="470"/>
      <c r="AX10" s="470"/>
      <c r="AY10" s="470"/>
      <c r="AZ10" s="470"/>
      <c r="BA10" s="470"/>
      <c r="BB10" s="470"/>
      <c r="BC10" s="470"/>
      <c r="BD10" s="470"/>
      <c r="BE10" s="470"/>
    </row>
    <row r="11" spans="1:61" ht="27" thickBot="1" x14ac:dyDescent="0.3">
      <c r="A11" s="471" t="s">
        <v>9</v>
      </c>
      <c r="B11" s="471" t="s">
        <v>10</v>
      </c>
      <c r="C11" s="471" t="s">
        <v>11</v>
      </c>
      <c r="D11" s="471" t="s">
        <v>12</v>
      </c>
      <c r="E11" s="471" t="s">
        <v>13</v>
      </c>
      <c r="F11" s="471" t="s">
        <v>14</v>
      </c>
      <c r="G11" s="471" t="s">
        <v>27</v>
      </c>
      <c r="H11" s="471" t="s">
        <v>65</v>
      </c>
      <c r="I11" s="471" t="s">
        <v>66</v>
      </c>
      <c r="J11" s="444" t="s">
        <v>19</v>
      </c>
      <c r="K11" s="445"/>
      <c r="L11" s="445"/>
      <c r="M11" s="446"/>
      <c r="N11" s="444" t="s">
        <v>20</v>
      </c>
      <c r="O11" s="445"/>
      <c r="P11" s="445"/>
      <c r="Q11" s="446"/>
      <c r="R11" s="444" t="s">
        <v>21</v>
      </c>
      <c r="S11" s="445"/>
      <c r="T11" s="445"/>
      <c r="U11" s="446"/>
      <c r="V11" s="444" t="s">
        <v>22</v>
      </c>
      <c r="W11" s="445"/>
      <c r="X11" s="445"/>
      <c r="Y11" s="446"/>
      <c r="Z11" s="444" t="s">
        <v>23</v>
      </c>
      <c r="AA11" s="445"/>
      <c r="AB11" s="445"/>
      <c r="AC11" s="446"/>
      <c r="AD11" s="444" t="s">
        <v>24</v>
      </c>
      <c r="AE11" s="445"/>
      <c r="AF11" s="445"/>
      <c r="AG11" s="446"/>
      <c r="AH11" s="444" t="s">
        <v>25</v>
      </c>
      <c r="AI11" s="445"/>
      <c r="AJ11" s="445"/>
      <c r="AK11" s="446"/>
      <c r="AL11" s="444" t="s">
        <v>26</v>
      </c>
      <c r="AM11" s="445"/>
      <c r="AN11" s="445"/>
      <c r="AO11" s="446"/>
      <c r="AP11" s="444" t="s">
        <v>15</v>
      </c>
      <c r="AQ11" s="445"/>
      <c r="AR11" s="445"/>
      <c r="AS11" s="446"/>
      <c r="AT11" s="444" t="s">
        <v>16</v>
      </c>
      <c r="AU11" s="445"/>
      <c r="AV11" s="445"/>
      <c r="AW11" s="446"/>
      <c r="AX11" s="444" t="s">
        <v>17</v>
      </c>
      <c r="AY11" s="445"/>
      <c r="AZ11" s="445"/>
      <c r="BA11" s="446"/>
      <c r="BB11" s="444" t="s">
        <v>18</v>
      </c>
      <c r="BC11" s="445"/>
      <c r="BD11" s="445"/>
      <c r="BE11" s="446"/>
      <c r="BF11" s="444" t="s">
        <v>162</v>
      </c>
      <c r="BG11" s="445"/>
      <c r="BH11" s="445"/>
      <c r="BI11" s="446"/>
    </row>
    <row r="12" spans="1:61" ht="25.5" customHeight="1" x14ac:dyDescent="0.25">
      <c r="A12" s="472"/>
      <c r="B12" s="472"/>
      <c r="C12" s="472"/>
      <c r="D12" s="472"/>
      <c r="E12" s="472"/>
      <c r="F12" s="472"/>
      <c r="G12" s="472"/>
      <c r="H12" s="472"/>
      <c r="I12" s="472"/>
      <c r="J12" s="466" t="s">
        <v>70</v>
      </c>
      <c r="K12" s="466"/>
      <c r="L12" s="466"/>
      <c r="M12" s="467"/>
      <c r="N12" s="447" t="s">
        <v>70</v>
      </c>
      <c r="O12" s="448"/>
      <c r="P12" s="448"/>
      <c r="Q12" s="449"/>
      <c r="R12" s="447" t="s">
        <v>70</v>
      </c>
      <c r="S12" s="448"/>
      <c r="T12" s="448"/>
      <c r="U12" s="449"/>
      <c r="V12" s="447" t="s">
        <v>70</v>
      </c>
      <c r="W12" s="448"/>
      <c r="X12" s="448"/>
      <c r="Y12" s="449"/>
      <c r="Z12" s="447" t="s">
        <v>70</v>
      </c>
      <c r="AA12" s="448"/>
      <c r="AB12" s="448"/>
      <c r="AC12" s="449"/>
      <c r="AD12" s="447" t="s">
        <v>70</v>
      </c>
      <c r="AE12" s="448"/>
      <c r="AF12" s="448"/>
      <c r="AG12" s="449"/>
      <c r="AH12" s="447" t="s">
        <v>70</v>
      </c>
      <c r="AI12" s="448"/>
      <c r="AJ12" s="448"/>
      <c r="AK12" s="449"/>
      <c r="AL12" s="447" t="s">
        <v>70</v>
      </c>
      <c r="AM12" s="448"/>
      <c r="AN12" s="448"/>
      <c r="AO12" s="449"/>
      <c r="AP12" s="447" t="s">
        <v>70</v>
      </c>
      <c r="AQ12" s="448"/>
      <c r="AR12" s="448"/>
      <c r="AS12" s="449"/>
      <c r="AT12" s="447" t="s">
        <v>70</v>
      </c>
      <c r="AU12" s="448"/>
      <c r="AV12" s="448"/>
      <c r="AW12" s="449"/>
      <c r="AX12" s="447" t="s">
        <v>70</v>
      </c>
      <c r="AY12" s="448"/>
      <c r="AZ12" s="448"/>
      <c r="BA12" s="449"/>
      <c r="BB12" s="447" t="s">
        <v>70</v>
      </c>
      <c r="BC12" s="448"/>
      <c r="BD12" s="448"/>
      <c r="BE12" s="449"/>
      <c r="BF12" s="447" t="s">
        <v>70</v>
      </c>
      <c r="BG12" s="448"/>
      <c r="BH12" s="448"/>
      <c r="BI12" s="449"/>
    </row>
    <row r="13" spans="1:61" ht="15.75" thickBot="1" x14ac:dyDescent="0.3">
      <c r="A13" s="472"/>
      <c r="B13" s="472"/>
      <c r="C13" s="472"/>
      <c r="D13" s="472"/>
      <c r="E13" s="472"/>
      <c r="F13" s="472"/>
      <c r="G13" s="472"/>
      <c r="H13" s="472"/>
      <c r="I13" s="472"/>
      <c r="J13" s="16" t="s">
        <v>67</v>
      </c>
      <c r="K13" s="16" t="s">
        <v>68</v>
      </c>
      <c r="L13" s="17" t="s">
        <v>141</v>
      </c>
      <c r="M13" s="17" t="s">
        <v>69</v>
      </c>
      <c r="N13" s="16" t="s">
        <v>67</v>
      </c>
      <c r="O13" s="16" t="s">
        <v>68</v>
      </c>
      <c r="P13" s="17" t="s">
        <v>141</v>
      </c>
      <c r="Q13" s="17" t="s">
        <v>69</v>
      </c>
      <c r="R13" s="16" t="s">
        <v>67</v>
      </c>
      <c r="S13" s="16" t="s">
        <v>68</v>
      </c>
      <c r="T13" s="17" t="s">
        <v>141</v>
      </c>
      <c r="U13" s="17" t="s">
        <v>69</v>
      </c>
      <c r="V13" s="16" t="s">
        <v>67</v>
      </c>
      <c r="W13" s="16" t="s">
        <v>68</v>
      </c>
      <c r="X13" s="17" t="s">
        <v>141</v>
      </c>
      <c r="Y13" s="17" t="s">
        <v>69</v>
      </c>
      <c r="Z13" s="16" t="s">
        <v>67</v>
      </c>
      <c r="AA13" s="16" t="s">
        <v>68</v>
      </c>
      <c r="AB13" s="17" t="s">
        <v>141</v>
      </c>
      <c r="AC13" s="17" t="s">
        <v>69</v>
      </c>
      <c r="AD13" s="16" t="s">
        <v>67</v>
      </c>
      <c r="AE13" s="16" t="s">
        <v>68</v>
      </c>
      <c r="AF13" s="17" t="s">
        <v>141</v>
      </c>
      <c r="AG13" s="17" t="s">
        <v>69</v>
      </c>
      <c r="AH13" s="16" t="s">
        <v>67</v>
      </c>
      <c r="AI13" s="16" t="s">
        <v>68</v>
      </c>
      <c r="AJ13" s="17" t="s">
        <v>141</v>
      </c>
      <c r="AK13" s="17" t="s">
        <v>69</v>
      </c>
      <c r="AL13" s="16" t="s">
        <v>67</v>
      </c>
      <c r="AM13" s="16" t="s">
        <v>68</v>
      </c>
      <c r="AN13" s="17" t="s">
        <v>141</v>
      </c>
      <c r="AO13" s="17" t="s">
        <v>69</v>
      </c>
      <c r="AP13" s="16" t="s">
        <v>67</v>
      </c>
      <c r="AQ13" s="16" t="s">
        <v>68</v>
      </c>
      <c r="AR13" s="17" t="s">
        <v>141</v>
      </c>
      <c r="AS13" s="309" t="s">
        <v>69</v>
      </c>
      <c r="AT13" s="16" t="s">
        <v>67</v>
      </c>
      <c r="AU13" s="16" t="s">
        <v>68</v>
      </c>
      <c r="AV13" s="17" t="s">
        <v>141</v>
      </c>
      <c r="AW13" s="17" t="s">
        <v>69</v>
      </c>
      <c r="AX13" s="16" t="s">
        <v>67</v>
      </c>
      <c r="AY13" s="16" t="s">
        <v>68</v>
      </c>
      <c r="AZ13" s="17" t="s">
        <v>141</v>
      </c>
      <c r="BA13" s="17" t="s">
        <v>69</v>
      </c>
      <c r="BB13" s="16" t="s">
        <v>67</v>
      </c>
      <c r="BC13" s="16" t="s">
        <v>68</v>
      </c>
      <c r="BD13" s="17" t="s">
        <v>141</v>
      </c>
      <c r="BE13" s="17" t="s">
        <v>69</v>
      </c>
      <c r="BF13" s="16" t="s">
        <v>67</v>
      </c>
      <c r="BG13" s="16" t="s">
        <v>68</v>
      </c>
      <c r="BH13" s="17" t="s">
        <v>141</v>
      </c>
      <c r="BI13" s="355" t="s">
        <v>69</v>
      </c>
    </row>
    <row r="14" spans="1:61" ht="29.25" customHeight="1" x14ac:dyDescent="0.25">
      <c r="A14" s="511" t="s">
        <v>50</v>
      </c>
      <c r="B14" s="514">
        <v>14188</v>
      </c>
      <c r="C14" s="456" t="s">
        <v>33</v>
      </c>
      <c r="D14" s="456" t="s">
        <v>34</v>
      </c>
      <c r="E14" s="459" t="s">
        <v>109</v>
      </c>
      <c r="F14" s="459" t="s">
        <v>71</v>
      </c>
      <c r="G14" s="462" t="s">
        <v>133</v>
      </c>
      <c r="H14" s="462" t="s">
        <v>84</v>
      </c>
      <c r="I14" s="21" t="s">
        <v>74</v>
      </c>
      <c r="J14" s="136">
        <v>1</v>
      </c>
      <c r="K14" s="136">
        <v>0</v>
      </c>
      <c r="L14" s="136">
        <v>0</v>
      </c>
      <c r="M14" s="140">
        <f>SUM(J14:L14)</f>
        <v>1</v>
      </c>
      <c r="N14" s="93">
        <v>1</v>
      </c>
      <c r="O14" s="94">
        <v>0</v>
      </c>
      <c r="P14" s="95">
        <v>0</v>
      </c>
      <c r="Q14" s="140">
        <f>SUM(N14:P14)</f>
        <v>1</v>
      </c>
      <c r="R14" s="95">
        <v>1</v>
      </c>
      <c r="S14" s="94">
        <v>0</v>
      </c>
      <c r="T14" s="136">
        <v>0</v>
      </c>
      <c r="U14" s="140">
        <f>SUM(R14:T14)</f>
        <v>1</v>
      </c>
      <c r="V14" s="107">
        <v>1</v>
      </c>
      <c r="W14" s="107">
        <v>0</v>
      </c>
      <c r="X14" s="136">
        <v>0</v>
      </c>
      <c r="Y14" s="140">
        <f>SUM(V14:X14)</f>
        <v>1</v>
      </c>
      <c r="Z14" s="107">
        <v>1</v>
      </c>
      <c r="AA14" s="107">
        <v>0</v>
      </c>
      <c r="AB14" s="107">
        <v>0</v>
      </c>
      <c r="AC14" s="140">
        <f>SUM(Z14:AB14)</f>
        <v>1</v>
      </c>
      <c r="AD14" s="107">
        <v>1</v>
      </c>
      <c r="AE14" s="107">
        <v>0</v>
      </c>
      <c r="AF14" s="107">
        <v>0</v>
      </c>
      <c r="AG14" s="140">
        <f>SUM(AD14:AF14)</f>
        <v>1</v>
      </c>
      <c r="AH14" s="107">
        <v>1</v>
      </c>
      <c r="AI14" s="107">
        <v>0</v>
      </c>
      <c r="AJ14" s="107">
        <v>0</v>
      </c>
      <c r="AK14" s="140">
        <f>SUM(AH14:AJ14)</f>
        <v>1</v>
      </c>
      <c r="AL14" s="107">
        <v>1</v>
      </c>
      <c r="AM14" s="107">
        <v>0</v>
      </c>
      <c r="AN14" s="107">
        <v>0</v>
      </c>
      <c r="AO14" s="140">
        <f>SUM(AL14:AN14)</f>
        <v>1</v>
      </c>
      <c r="AP14" s="107">
        <v>1</v>
      </c>
      <c r="AQ14" s="107">
        <v>0</v>
      </c>
      <c r="AR14" s="107">
        <v>0</v>
      </c>
      <c r="AS14" s="140">
        <f>SUM(AP14:AR14)</f>
        <v>1</v>
      </c>
      <c r="AT14" s="107">
        <v>1</v>
      </c>
      <c r="AU14" s="107">
        <v>0</v>
      </c>
      <c r="AV14" s="107">
        <v>0</v>
      </c>
      <c r="AW14" s="140">
        <f>SUM(AT14:AV14)</f>
        <v>1</v>
      </c>
      <c r="AX14" s="107">
        <v>0</v>
      </c>
      <c r="AY14" s="107">
        <v>0</v>
      </c>
      <c r="AZ14" s="107">
        <v>0</v>
      </c>
      <c r="BA14" s="140">
        <f>SUM(AX14:AZ14)</f>
        <v>0</v>
      </c>
      <c r="BB14" s="107">
        <v>0</v>
      </c>
      <c r="BC14" s="107">
        <v>0</v>
      </c>
      <c r="BD14" s="71">
        <v>0</v>
      </c>
      <c r="BE14" s="140">
        <f>SUM(BB14:BD14)</f>
        <v>0</v>
      </c>
      <c r="BF14" s="71">
        <f t="shared" ref="BF14:BF18" si="0">AVERAGE(J14,N14,R14,V14,Z14,AD14,AH14,AL14,AP14,AT14,AX14,BB14)</f>
        <v>0.83333333333333337</v>
      </c>
      <c r="BG14" s="71">
        <f t="shared" ref="BG14:BG18" si="1">AVERAGE(K14,O14,S14,W14,AA14,AE14,AI14,AM14,AQ14,AU14,AY14,BC14)</f>
        <v>0</v>
      </c>
      <c r="BH14" s="71">
        <f t="shared" ref="BH14:BH18" si="2">AVERAGE(L14,P14,T14,X14,AB14,AF14,AJ14,AN14,AR14,AV14,AZ14,BD14)</f>
        <v>0</v>
      </c>
      <c r="BI14" s="140">
        <f t="shared" ref="BI14:BI23" si="3">SUM(BF14:BH14)</f>
        <v>0.83333333333333337</v>
      </c>
    </row>
    <row r="15" spans="1:61" ht="29.25" customHeight="1" x14ac:dyDescent="0.25">
      <c r="A15" s="512"/>
      <c r="B15" s="515"/>
      <c r="C15" s="457"/>
      <c r="D15" s="457"/>
      <c r="E15" s="460"/>
      <c r="F15" s="460"/>
      <c r="G15" s="463"/>
      <c r="H15" s="463"/>
      <c r="I15" s="22" t="s">
        <v>75</v>
      </c>
      <c r="J15" s="88">
        <v>4</v>
      </c>
      <c r="K15" s="88">
        <v>6</v>
      </c>
      <c r="L15" s="88">
        <v>0</v>
      </c>
      <c r="M15" s="138">
        <f t="shared" ref="M15:M18" si="4">SUM(J15:L15)</f>
        <v>10</v>
      </c>
      <c r="N15" s="96">
        <v>4</v>
      </c>
      <c r="O15" s="97">
        <v>6</v>
      </c>
      <c r="P15" s="98">
        <v>0</v>
      </c>
      <c r="Q15" s="138">
        <f t="shared" ref="Q15:Q18" si="5">SUM(N15:P15)</f>
        <v>10</v>
      </c>
      <c r="R15" s="98">
        <v>4</v>
      </c>
      <c r="S15" s="97">
        <v>6</v>
      </c>
      <c r="T15" s="142">
        <v>0</v>
      </c>
      <c r="U15" s="138">
        <f t="shared" ref="U15:U18" si="6">SUM(R15:T15)</f>
        <v>10</v>
      </c>
      <c r="V15" s="108">
        <v>4</v>
      </c>
      <c r="W15" s="108">
        <v>6</v>
      </c>
      <c r="X15" s="142">
        <v>0</v>
      </c>
      <c r="Y15" s="138">
        <f t="shared" ref="Y15:Y18" si="7">SUM(V15:X15)</f>
        <v>10</v>
      </c>
      <c r="Z15" s="108">
        <v>4</v>
      </c>
      <c r="AA15" s="108">
        <v>6</v>
      </c>
      <c r="AB15" s="108">
        <v>0</v>
      </c>
      <c r="AC15" s="138">
        <f t="shared" ref="AC15:AC18" si="8">SUM(Z15:AB15)</f>
        <v>10</v>
      </c>
      <c r="AD15" s="108">
        <v>4</v>
      </c>
      <c r="AE15" s="108">
        <v>6</v>
      </c>
      <c r="AF15" s="108">
        <v>0</v>
      </c>
      <c r="AG15" s="138">
        <f t="shared" ref="AG15:AG18" si="9">SUM(AD15:AF15)</f>
        <v>10</v>
      </c>
      <c r="AH15" s="108">
        <v>4</v>
      </c>
      <c r="AI15" s="108">
        <v>6</v>
      </c>
      <c r="AJ15" s="108">
        <v>0</v>
      </c>
      <c r="AK15" s="138">
        <f t="shared" ref="AK15:AK18" si="10">SUM(AH15:AJ15)</f>
        <v>10</v>
      </c>
      <c r="AL15" s="108">
        <v>4</v>
      </c>
      <c r="AM15" s="108">
        <v>6</v>
      </c>
      <c r="AN15" s="108">
        <v>0</v>
      </c>
      <c r="AO15" s="138">
        <f t="shared" ref="AO15:AO18" si="11">SUM(AL15:AN15)</f>
        <v>10</v>
      </c>
      <c r="AP15" s="108">
        <v>4</v>
      </c>
      <c r="AQ15" s="108">
        <v>6</v>
      </c>
      <c r="AR15" s="108">
        <v>0</v>
      </c>
      <c r="AS15" s="138">
        <f t="shared" ref="AS15:AS18" si="12">SUM(AP15:AR15)</f>
        <v>10</v>
      </c>
      <c r="AT15" s="108">
        <v>4</v>
      </c>
      <c r="AU15" s="108">
        <v>6</v>
      </c>
      <c r="AV15" s="108">
        <v>0</v>
      </c>
      <c r="AW15" s="138">
        <f t="shared" ref="AW15:AW18" si="13">SUM(AT15:AV15)</f>
        <v>10</v>
      </c>
      <c r="AX15" s="108">
        <v>4</v>
      </c>
      <c r="AY15" s="108">
        <v>3</v>
      </c>
      <c r="AZ15" s="108">
        <v>0</v>
      </c>
      <c r="BA15" s="138">
        <f t="shared" ref="BA15:BA18" si="14">SUM(AX15:AZ15)</f>
        <v>7</v>
      </c>
      <c r="BB15" s="108">
        <v>4</v>
      </c>
      <c r="BC15" s="108">
        <v>3</v>
      </c>
      <c r="BD15" s="104">
        <v>0</v>
      </c>
      <c r="BE15" s="138">
        <f t="shared" ref="BE15:BE18" si="15">SUM(BB15:BD15)</f>
        <v>7</v>
      </c>
      <c r="BF15" s="104">
        <f t="shared" si="0"/>
        <v>4</v>
      </c>
      <c r="BG15" s="104">
        <f t="shared" si="1"/>
        <v>5.5</v>
      </c>
      <c r="BH15" s="104">
        <f t="shared" si="2"/>
        <v>0</v>
      </c>
      <c r="BI15" s="138">
        <f t="shared" si="3"/>
        <v>9.5</v>
      </c>
    </row>
    <row r="16" spans="1:61" ht="29.25" customHeight="1" x14ac:dyDescent="0.25">
      <c r="A16" s="512"/>
      <c r="B16" s="515"/>
      <c r="C16" s="457"/>
      <c r="D16" s="457"/>
      <c r="E16" s="460"/>
      <c r="F16" s="460"/>
      <c r="G16" s="463"/>
      <c r="H16" s="463"/>
      <c r="I16" s="22" t="s">
        <v>76</v>
      </c>
      <c r="J16" s="88">
        <v>13</v>
      </c>
      <c r="K16" s="88">
        <v>21</v>
      </c>
      <c r="L16" s="88">
        <v>0</v>
      </c>
      <c r="M16" s="138">
        <f t="shared" si="4"/>
        <v>34</v>
      </c>
      <c r="N16" s="96">
        <v>13</v>
      </c>
      <c r="O16" s="97">
        <v>21</v>
      </c>
      <c r="P16" s="98">
        <v>0</v>
      </c>
      <c r="Q16" s="138">
        <f t="shared" si="5"/>
        <v>34</v>
      </c>
      <c r="R16" s="98">
        <v>13</v>
      </c>
      <c r="S16" s="97">
        <v>21</v>
      </c>
      <c r="T16" s="142">
        <v>0</v>
      </c>
      <c r="U16" s="138">
        <f t="shared" si="6"/>
        <v>34</v>
      </c>
      <c r="V16" s="108">
        <v>13</v>
      </c>
      <c r="W16" s="108">
        <v>21</v>
      </c>
      <c r="X16" s="142">
        <v>0</v>
      </c>
      <c r="Y16" s="138">
        <f t="shared" si="7"/>
        <v>34</v>
      </c>
      <c r="Z16" s="108">
        <v>13</v>
      </c>
      <c r="AA16" s="108">
        <v>21</v>
      </c>
      <c r="AB16" s="108">
        <v>0</v>
      </c>
      <c r="AC16" s="138">
        <f t="shared" si="8"/>
        <v>34</v>
      </c>
      <c r="AD16" s="108">
        <v>13</v>
      </c>
      <c r="AE16" s="108">
        <v>21</v>
      </c>
      <c r="AF16" s="108">
        <v>0</v>
      </c>
      <c r="AG16" s="138">
        <f t="shared" si="9"/>
        <v>34</v>
      </c>
      <c r="AH16" s="108">
        <v>7</v>
      </c>
      <c r="AI16" s="108">
        <v>12</v>
      </c>
      <c r="AJ16" s="108">
        <v>0</v>
      </c>
      <c r="AK16" s="138">
        <f t="shared" si="10"/>
        <v>19</v>
      </c>
      <c r="AL16" s="108">
        <v>13</v>
      </c>
      <c r="AM16" s="108">
        <v>21</v>
      </c>
      <c r="AN16" s="108">
        <v>0</v>
      </c>
      <c r="AO16" s="138">
        <f t="shared" si="11"/>
        <v>34</v>
      </c>
      <c r="AP16" s="108">
        <v>13</v>
      </c>
      <c r="AQ16" s="108">
        <v>21</v>
      </c>
      <c r="AR16" s="108">
        <v>0</v>
      </c>
      <c r="AS16" s="138">
        <f t="shared" si="12"/>
        <v>34</v>
      </c>
      <c r="AT16" s="108">
        <v>13</v>
      </c>
      <c r="AU16" s="108">
        <v>21</v>
      </c>
      <c r="AV16" s="108">
        <v>0</v>
      </c>
      <c r="AW16" s="138">
        <f t="shared" si="13"/>
        <v>34</v>
      </c>
      <c r="AX16" s="108">
        <v>10</v>
      </c>
      <c r="AY16" s="108">
        <v>22</v>
      </c>
      <c r="AZ16" s="108">
        <v>0</v>
      </c>
      <c r="BA16" s="138">
        <f t="shared" si="14"/>
        <v>32</v>
      </c>
      <c r="BB16" s="108">
        <v>10</v>
      </c>
      <c r="BC16" s="108">
        <v>22</v>
      </c>
      <c r="BD16" s="104">
        <v>0</v>
      </c>
      <c r="BE16" s="138">
        <f t="shared" si="15"/>
        <v>32</v>
      </c>
      <c r="BF16" s="104">
        <f t="shared" si="0"/>
        <v>12</v>
      </c>
      <c r="BG16" s="104">
        <f t="shared" si="1"/>
        <v>20.416666666666668</v>
      </c>
      <c r="BH16" s="104">
        <f t="shared" si="2"/>
        <v>0</v>
      </c>
      <c r="BI16" s="138">
        <f t="shared" si="3"/>
        <v>32.416666666666671</v>
      </c>
    </row>
    <row r="17" spans="1:65" ht="29.25" customHeight="1" x14ac:dyDescent="0.25">
      <c r="A17" s="512"/>
      <c r="B17" s="515"/>
      <c r="C17" s="457"/>
      <c r="D17" s="457"/>
      <c r="E17" s="460"/>
      <c r="F17" s="460"/>
      <c r="G17" s="463"/>
      <c r="H17" s="463"/>
      <c r="I17" s="22" t="s">
        <v>77</v>
      </c>
      <c r="J17" s="88">
        <v>11</v>
      </c>
      <c r="K17" s="88">
        <v>12</v>
      </c>
      <c r="L17" s="88">
        <v>0</v>
      </c>
      <c r="M17" s="138">
        <f t="shared" si="4"/>
        <v>23</v>
      </c>
      <c r="N17" s="96">
        <v>11</v>
      </c>
      <c r="O17" s="97">
        <v>12</v>
      </c>
      <c r="P17" s="98">
        <v>0</v>
      </c>
      <c r="Q17" s="138">
        <f t="shared" si="5"/>
        <v>23</v>
      </c>
      <c r="R17" s="98">
        <v>11</v>
      </c>
      <c r="S17" s="97">
        <v>12</v>
      </c>
      <c r="T17" s="142">
        <v>0</v>
      </c>
      <c r="U17" s="138">
        <f t="shared" si="6"/>
        <v>23</v>
      </c>
      <c r="V17" s="108">
        <v>11</v>
      </c>
      <c r="W17" s="108">
        <v>12</v>
      </c>
      <c r="X17" s="142">
        <v>0</v>
      </c>
      <c r="Y17" s="138">
        <f t="shared" si="7"/>
        <v>23</v>
      </c>
      <c r="Z17" s="108">
        <v>11</v>
      </c>
      <c r="AA17" s="108">
        <v>12</v>
      </c>
      <c r="AB17" s="108">
        <v>0</v>
      </c>
      <c r="AC17" s="138">
        <f t="shared" si="8"/>
        <v>23</v>
      </c>
      <c r="AD17" s="108">
        <v>11</v>
      </c>
      <c r="AE17" s="108">
        <v>12</v>
      </c>
      <c r="AF17" s="108">
        <v>0</v>
      </c>
      <c r="AG17" s="138">
        <f t="shared" si="9"/>
        <v>23</v>
      </c>
      <c r="AH17" s="108">
        <v>8</v>
      </c>
      <c r="AI17" s="108">
        <v>11</v>
      </c>
      <c r="AJ17" s="108">
        <v>0</v>
      </c>
      <c r="AK17" s="138">
        <f t="shared" si="10"/>
        <v>19</v>
      </c>
      <c r="AL17" s="108">
        <v>11</v>
      </c>
      <c r="AM17" s="108">
        <v>12</v>
      </c>
      <c r="AN17" s="108">
        <v>0</v>
      </c>
      <c r="AO17" s="138">
        <f t="shared" si="11"/>
        <v>23</v>
      </c>
      <c r="AP17" s="108">
        <v>12</v>
      </c>
      <c r="AQ17" s="108">
        <v>12</v>
      </c>
      <c r="AR17" s="108">
        <v>0</v>
      </c>
      <c r="AS17" s="138">
        <f t="shared" si="12"/>
        <v>24</v>
      </c>
      <c r="AT17" s="108">
        <v>11</v>
      </c>
      <c r="AU17" s="108">
        <v>12</v>
      </c>
      <c r="AV17" s="108">
        <v>0</v>
      </c>
      <c r="AW17" s="138">
        <f t="shared" si="13"/>
        <v>23</v>
      </c>
      <c r="AX17" s="108">
        <v>11</v>
      </c>
      <c r="AY17" s="108">
        <v>7</v>
      </c>
      <c r="AZ17" s="108">
        <v>0</v>
      </c>
      <c r="BA17" s="138">
        <f t="shared" si="14"/>
        <v>18</v>
      </c>
      <c r="BB17" s="108">
        <v>11</v>
      </c>
      <c r="BC17" s="108">
        <v>7</v>
      </c>
      <c r="BD17" s="104">
        <v>0</v>
      </c>
      <c r="BE17" s="138">
        <f t="shared" si="15"/>
        <v>18</v>
      </c>
      <c r="BF17" s="104">
        <f t="shared" si="0"/>
        <v>10.833333333333334</v>
      </c>
      <c r="BG17" s="104">
        <f t="shared" si="1"/>
        <v>11.083333333333334</v>
      </c>
      <c r="BH17" s="104">
        <f t="shared" si="2"/>
        <v>0</v>
      </c>
      <c r="BI17" s="138">
        <f t="shared" si="3"/>
        <v>21.916666666666668</v>
      </c>
    </row>
    <row r="18" spans="1:65" ht="29.25" customHeight="1" x14ac:dyDescent="0.25">
      <c r="A18" s="512"/>
      <c r="B18" s="515"/>
      <c r="C18" s="457"/>
      <c r="D18" s="457"/>
      <c r="E18" s="460"/>
      <c r="F18" s="460"/>
      <c r="G18" s="463"/>
      <c r="H18" s="463"/>
      <c r="I18" s="22" t="s">
        <v>78</v>
      </c>
      <c r="J18" s="88">
        <v>1</v>
      </c>
      <c r="K18" s="88">
        <v>5</v>
      </c>
      <c r="L18" s="88">
        <v>0</v>
      </c>
      <c r="M18" s="138">
        <f t="shared" si="4"/>
        <v>6</v>
      </c>
      <c r="N18" s="96">
        <v>1</v>
      </c>
      <c r="O18" s="97">
        <v>5</v>
      </c>
      <c r="P18" s="98">
        <v>0</v>
      </c>
      <c r="Q18" s="138">
        <f t="shared" si="5"/>
        <v>6</v>
      </c>
      <c r="R18" s="98">
        <v>1</v>
      </c>
      <c r="S18" s="97">
        <v>5</v>
      </c>
      <c r="T18" s="142">
        <v>0</v>
      </c>
      <c r="U18" s="138">
        <f t="shared" si="6"/>
        <v>6</v>
      </c>
      <c r="V18" s="108">
        <v>1</v>
      </c>
      <c r="W18" s="108">
        <v>5</v>
      </c>
      <c r="X18" s="142">
        <v>0</v>
      </c>
      <c r="Y18" s="138">
        <f t="shared" si="7"/>
        <v>6</v>
      </c>
      <c r="Z18" s="108">
        <v>1</v>
      </c>
      <c r="AA18" s="108">
        <v>5</v>
      </c>
      <c r="AB18" s="108">
        <v>0</v>
      </c>
      <c r="AC18" s="138">
        <f t="shared" si="8"/>
        <v>6</v>
      </c>
      <c r="AD18" s="108">
        <v>1</v>
      </c>
      <c r="AE18" s="108">
        <v>5</v>
      </c>
      <c r="AF18" s="108">
        <v>0</v>
      </c>
      <c r="AG18" s="138">
        <f t="shared" si="9"/>
        <v>6</v>
      </c>
      <c r="AH18" s="108">
        <v>0</v>
      </c>
      <c r="AI18" s="108">
        <v>2</v>
      </c>
      <c r="AJ18" s="108">
        <v>0</v>
      </c>
      <c r="AK18" s="138">
        <f t="shared" si="10"/>
        <v>2</v>
      </c>
      <c r="AL18" s="108">
        <v>1</v>
      </c>
      <c r="AM18" s="108">
        <v>5</v>
      </c>
      <c r="AN18" s="108">
        <v>0</v>
      </c>
      <c r="AO18" s="138">
        <f t="shared" si="11"/>
        <v>6</v>
      </c>
      <c r="AP18" s="108">
        <v>1</v>
      </c>
      <c r="AQ18" s="108">
        <v>5</v>
      </c>
      <c r="AR18" s="108">
        <v>0</v>
      </c>
      <c r="AS18" s="138">
        <f t="shared" si="12"/>
        <v>6</v>
      </c>
      <c r="AT18" s="108">
        <v>1</v>
      </c>
      <c r="AU18" s="108">
        <v>5</v>
      </c>
      <c r="AV18" s="108">
        <v>0</v>
      </c>
      <c r="AW18" s="138">
        <f t="shared" si="13"/>
        <v>6</v>
      </c>
      <c r="AX18" s="108">
        <v>0</v>
      </c>
      <c r="AY18" s="108">
        <v>2</v>
      </c>
      <c r="AZ18" s="108">
        <v>0</v>
      </c>
      <c r="BA18" s="138">
        <f t="shared" si="14"/>
        <v>2</v>
      </c>
      <c r="BB18" s="108">
        <v>0</v>
      </c>
      <c r="BC18" s="108">
        <v>2</v>
      </c>
      <c r="BD18" s="104">
        <v>0</v>
      </c>
      <c r="BE18" s="138">
        <f t="shared" si="15"/>
        <v>2</v>
      </c>
      <c r="BF18" s="104">
        <f t="shared" si="0"/>
        <v>0.75</v>
      </c>
      <c r="BG18" s="104">
        <f t="shared" si="1"/>
        <v>4.25</v>
      </c>
      <c r="BH18" s="104">
        <f t="shared" si="2"/>
        <v>0</v>
      </c>
      <c r="BI18" s="138">
        <f t="shared" si="3"/>
        <v>5</v>
      </c>
    </row>
    <row r="19" spans="1:65" ht="29.25" customHeight="1" x14ac:dyDescent="0.25">
      <c r="A19" s="512"/>
      <c r="B19" s="515"/>
      <c r="C19" s="457"/>
      <c r="D19" s="457"/>
      <c r="E19" s="460"/>
      <c r="F19" s="460"/>
      <c r="G19" s="463"/>
      <c r="H19" s="464"/>
      <c r="I19" s="23" t="s">
        <v>79</v>
      </c>
      <c r="J19" s="139">
        <f>SUM(J14:J18)</f>
        <v>30</v>
      </c>
      <c r="K19" s="139">
        <f t="shared" ref="K19:L19" si="16">SUM(K14:K18)</f>
        <v>44</v>
      </c>
      <c r="L19" s="139">
        <f t="shared" si="16"/>
        <v>0</v>
      </c>
      <c r="M19" s="138">
        <f>SUM(M14:M18)</f>
        <v>74</v>
      </c>
      <c r="N19" s="139">
        <f>SUM(N14:N18)</f>
        <v>30</v>
      </c>
      <c r="O19" s="139">
        <f t="shared" ref="O19" si="17">SUM(O14:O18)</f>
        <v>44</v>
      </c>
      <c r="P19" s="139">
        <f t="shared" ref="P19" si="18">SUM(P14:P18)</f>
        <v>0</v>
      </c>
      <c r="Q19" s="138">
        <f>SUM(Q14:Q18)</f>
        <v>74</v>
      </c>
      <c r="R19" s="139">
        <f>SUM(R14:R18)</f>
        <v>30</v>
      </c>
      <c r="S19" s="139">
        <f t="shared" ref="S19" si="19">SUM(S14:S18)</f>
        <v>44</v>
      </c>
      <c r="T19" s="139">
        <f t="shared" ref="T19" si="20">SUM(T14:T18)</f>
        <v>0</v>
      </c>
      <c r="U19" s="138">
        <f>SUM(U14:U18)</f>
        <v>74</v>
      </c>
      <c r="V19" s="139">
        <f>SUM(V14:V18)</f>
        <v>30</v>
      </c>
      <c r="W19" s="139">
        <f t="shared" ref="W19" si="21">SUM(W14:W18)</f>
        <v>44</v>
      </c>
      <c r="X19" s="139">
        <f t="shared" ref="X19" si="22">SUM(X14:X18)</f>
        <v>0</v>
      </c>
      <c r="Y19" s="138">
        <f>SUM(Y14:Y18)</f>
        <v>74</v>
      </c>
      <c r="Z19" s="139">
        <f>SUM(Z14:Z18)</f>
        <v>30</v>
      </c>
      <c r="AA19" s="139">
        <f t="shared" ref="AA19" si="23">SUM(AA14:AA18)</f>
        <v>44</v>
      </c>
      <c r="AB19" s="139">
        <f t="shared" ref="AB19" si="24">SUM(AB14:AB18)</f>
        <v>0</v>
      </c>
      <c r="AC19" s="138">
        <f>SUM(AC14:AC18)</f>
        <v>74</v>
      </c>
      <c r="AD19" s="139">
        <f>SUM(AD14:AD18)</f>
        <v>30</v>
      </c>
      <c r="AE19" s="139">
        <f t="shared" ref="AE19" si="25">SUM(AE14:AE18)</f>
        <v>44</v>
      </c>
      <c r="AF19" s="139">
        <f t="shared" ref="AF19" si="26">SUM(AF14:AF18)</f>
        <v>0</v>
      </c>
      <c r="AG19" s="138">
        <f>SUM(AG14:AG18)</f>
        <v>74</v>
      </c>
      <c r="AH19" s="139">
        <f>SUM(AH14:AH18)</f>
        <v>20</v>
      </c>
      <c r="AI19" s="139">
        <f t="shared" ref="AI19" si="27">SUM(AI14:AI18)</f>
        <v>31</v>
      </c>
      <c r="AJ19" s="139">
        <f t="shared" ref="AJ19" si="28">SUM(AJ14:AJ18)</f>
        <v>0</v>
      </c>
      <c r="AK19" s="138">
        <f>SUM(AK14:AK18)</f>
        <v>51</v>
      </c>
      <c r="AL19" s="139">
        <f>SUM(AL14:AL18)</f>
        <v>30</v>
      </c>
      <c r="AM19" s="139">
        <f t="shared" ref="AM19" si="29">SUM(AM14:AM18)</f>
        <v>44</v>
      </c>
      <c r="AN19" s="139">
        <f t="shared" ref="AN19" si="30">SUM(AN14:AN18)</f>
        <v>0</v>
      </c>
      <c r="AO19" s="138">
        <f>SUM(AO14:AO18)</f>
        <v>74</v>
      </c>
      <c r="AP19" s="139">
        <f>SUM(AP14:AP18)</f>
        <v>31</v>
      </c>
      <c r="AQ19" s="139">
        <f t="shared" ref="AQ19" si="31">SUM(AQ14:AQ18)</f>
        <v>44</v>
      </c>
      <c r="AR19" s="139">
        <f t="shared" ref="AR19" si="32">SUM(AR14:AR18)</f>
        <v>0</v>
      </c>
      <c r="AS19" s="138">
        <f>SUM(AS14:AS18)</f>
        <v>75</v>
      </c>
      <c r="AT19" s="139">
        <f>SUM(AT14:AT18)</f>
        <v>30</v>
      </c>
      <c r="AU19" s="139">
        <f t="shared" ref="AU19" si="33">SUM(AU14:AU18)</f>
        <v>44</v>
      </c>
      <c r="AV19" s="139">
        <f t="shared" ref="AV19" si="34">SUM(AV14:AV18)</f>
        <v>0</v>
      </c>
      <c r="AW19" s="138">
        <f>SUM(AW14:AW18)</f>
        <v>74</v>
      </c>
      <c r="AX19" s="139">
        <f>SUM(AX14:AX18)</f>
        <v>25</v>
      </c>
      <c r="AY19" s="139">
        <f t="shared" ref="AY19" si="35">SUM(AY14:AY18)</f>
        <v>34</v>
      </c>
      <c r="AZ19" s="139">
        <f t="shared" ref="AZ19" si="36">SUM(AZ14:AZ18)</f>
        <v>0</v>
      </c>
      <c r="BA19" s="138">
        <f>SUM(BA14:BA18)</f>
        <v>59</v>
      </c>
      <c r="BB19" s="139">
        <f>SUM(BB14:BB18)</f>
        <v>25</v>
      </c>
      <c r="BC19" s="139">
        <f t="shared" ref="BC19" si="37">SUM(BC14:BC18)</f>
        <v>34</v>
      </c>
      <c r="BD19" s="139">
        <f t="shared" ref="BD19" si="38">SUM(BD14:BD18)</f>
        <v>0</v>
      </c>
      <c r="BE19" s="138">
        <f>SUM(BE14:BE18)</f>
        <v>59</v>
      </c>
      <c r="BF19" s="139">
        <f>SUM(BF14:BF18)</f>
        <v>28.416666666666664</v>
      </c>
      <c r="BG19" s="139">
        <f t="shared" ref="BG19:BH19" si="39">SUM(BG14:BG18)</f>
        <v>41.25</v>
      </c>
      <c r="BH19" s="139">
        <f t="shared" si="39"/>
        <v>0</v>
      </c>
      <c r="BI19" s="138">
        <f>SUM(BI14:BI18)</f>
        <v>69.666666666666671</v>
      </c>
      <c r="BM19" s="359"/>
    </row>
    <row r="20" spans="1:65" ht="29.25" customHeight="1" x14ac:dyDescent="0.25">
      <c r="A20" s="512"/>
      <c r="B20" s="515"/>
      <c r="C20" s="457"/>
      <c r="D20" s="457"/>
      <c r="E20" s="460"/>
      <c r="F20" s="460"/>
      <c r="G20" s="463"/>
      <c r="H20" s="465" t="s">
        <v>146</v>
      </c>
      <c r="I20" s="22" t="s">
        <v>80</v>
      </c>
      <c r="J20" s="88">
        <v>30</v>
      </c>
      <c r="K20" s="88">
        <v>43</v>
      </c>
      <c r="L20" s="88">
        <v>0</v>
      </c>
      <c r="M20" s="138">
        <f>SUM(J20:L20)</f>
        <v>73</v>
      </c>
      <c r="N20" s="96">
        <v>30</v>
      </c>
      <c r="O20" s="97">
        <v>43</v>
      </c>
      <c r="P20" s="98">
        <v>0</v>
      </c>
      <c r="Q20" s="138">
        <f>SUM(N20:P20)</f>
        <v>73</v>
      </c>
      <c r="R20" s="98">
        <v>30</v>
      </c>
      <c r="S20" s="97">
        <v>43</v>
      </c>
      <c r="T20" s="142">
        <v>0</v>
      </c>
      <c r="U20" s="138">
        <f>SUM(R20:T20)</f>
        <v>73</v>
      </c>
      <c r="V20" s="108">
        <v>30</v>
      </c>
      <c r="W20" s="108">
        <v>43</v>
      </c>
      <c r="X20" s="108">
        <v>0</v>
      </c>
      <c r="Y20" s="138">
        <f>SUM(V20:X20)</f>
        <v>73</v>
      </c>
      <c r="Z20" s="108">
        <v>30</v>
      </c>
      <c r="AA20" s="108">
        <v>43</v>
      </c>
      <c r="AB20" s="108">
        <v>0</v>
      </c>
      <c r="AC20" s="138">
        <f>SUM(Z20:AB20)</f>
        <v>73</v>
      </c>
      <c r="AD20" s="108">
        <v>30</v>
      </c>
      <c r="AE20" s="108">
        <v>43</v>
      </c>
      <c r="AF20" s="108">
        <v>0</v>
      </c>
      <c r="AG20" s="138">
        <f>SUM(AD20:AF20)</f>
        <v>73</v>
      </c>
      <c r="AH20" s="108">
        <v>20</v>
      </c>
      <c r="AI20" s="108">
        <v>30</v>
      </c>
      <c r="AJ20" s="108">
        <v>0</v>
      </c>
      <c r="AK20" s="138">
        <f>SUM(AH20:AJ20)</f>
        <v>50</v>
      </c>
      <c r="AL20" s="108">
        <v>30</v>
      </c>
      <c r="AM20" s="108">
        <v>43</v>
      </c>
      <c r="AN20" s="108">
        <v>0</v>
      </c>
      <c r="AO20" s="138">
        <f>SUM(AL20:AN20)</f>
        <v>73</v>
      </c>
      <c r="AP20" s="108">
        <v>31</v>
      </c>
      <c r="AQ20" s="108">
        <v>43</v>
      </c>
      <c r="AR20" s="108">
        <v>0</v>
      </c>
      <c r="AS20" s="138">
        <f>SUM(AP20:AR20)</f>
        <v>74</v>
      </c>
      <c r="AT20" s="108">
        <v>30</v>
      </c>
      <c r="AU20" s="108">
        <v>43</v>
      </c>
      <c r="AV20" s="108">
        <v>0</v>
      </c>
      <c r="AW20" s="138">
        <f>SUM(AT20:AV20)</f>
        <v>73</v>
      </c>
      <c r="AX20" s="108">
        <v>25</v>
      </c>
      <c r="AY20" s="108">
        <v>33</v>
      </c>
      <c r="AZ20" s="108">
        <v>0</v>
      </c>
      <c r="BA20" s="138">
        <f>SUM(AX20:AZ20)</f>
        <v>58</v>
      </c>
      <c r="BB20" s="108">
        <v>25</v>
      </c>
      <c r="BC20" s="108">
        <v>33</v>
      </c>
      <c r="BD20" s="104">
        <v>0</v>
      </c>
      <c r="BE20" s="138">
        <f>SUM(BB20:BD20)</f>
        <v>58</v>
      </c>
      <c r="BF20" s="104">
        <f>AVERAGE(J20,N20,R20,V20,Z20,AD20,AH20,AL20,AP20,AT20,AX20,BB20)</f>
        <v>28.416666666666668</v>
      </c>
      <c r="BG20" s="104">
        <f t="shared" ref="BG20:BG23" si="40">AVERAGE(K20,O20,S20,W20,AA20,AE20,AI20,AM20,AQ20,AU20,AY20,BC20)</f>
        <v>40.25</v>
      </c>
      <c r="BH20" s="104">
        <f t="shared" ref="BH20:BH23" si="41">AVERAGE(L20,P20,T20,X20,AB20,AF20,AJ20,AN20,AR20,AV20,AZ20,BD20)</f>
        <v>0</v>
      </c>
      <c r="BI20" s="138">
        <f t="shared" si="3"/>
        <v>68.666666666666671</v>
      </c>
      <c r="BM20" s="359"/>
    </row>
    <row r="21" spans="1:65" ht="29.25" customHeight="1" x14ac:dyDescent="0.25">
      <c r="A21" s="512"/>
      <c r="B21" s="515"/>
      <c r="C21" s="457"/>
      <c r="D21" s="457"/>
      <c r="E21" s="460"/>
      <c r="F21" s="460"/>
      <c r="G21" s="463"/>
      <c r="H21" s="464"/>
      <c r="I21" s="22" t="s">
        <v>81</v>
      </c>
      <c r="J21" s="88">
        <v>0</v>
      </c>
      <c r="K21" s="88">
        <v>1</v>
      </c>
      <c r="L21" s="88">
        <v>0</v>
      </c>
      <c r="M21" s="138">
        <f>SUM(J21:L21)</f>
        <v>1</v>
      </c>
      <c r="N21" s="96">
        <v>0</v>
      </c>
      <c r="O21" s="97">
        <v>1</v>
      </c>
      <c r="P21" s="98">
        <v>0</v>
      </c>
      <c r="Q21" s="138">
        <f t="shared" ref="Q21:Q23" si="42">SUM(N21:P21)</f>
        <v>1</v>
      </c>
      <c r="R21" s="98">
        <v>0</v>
      </c>
      <c r="S21" s="97">
        <v>1</v>
      </c>
      <c r="T21" s="142">
        <v>0</v>
      </c>
      <c r="U21" s="138">
        <f t="shared" ref="U21:U23" si="43">SUM(R21:T21)</f>
        <v>1</v>
      </c>
      <c r="V21" s="108">
        <v>0</v>
      </c>
      <c r="W21" s="108">
        <v>1</v>
      </c>
      <c r="X21" s="108">
        <v>0</v>
      </c>
      <c r="Y21" s="138">
        <f t="shared" ref="Y21:Y23" si="44">SUM(V21:X21)</f>
        <v>1</v>
      </c>
      <c r="Z21" s="108">
        <v>0</v>
      </c>
      <c r="AA21" s="108">
        <v>1</v>
      </c>
      <c r="AB21" s="108">
        <v>0</v>
      </c>
      <c r="AC21" s="138">
        <f t="shared" ref="AC21:AC23" si="45">SUM(Z21:AB21)</f>
        <v>1</v>
      </c>
      <c r="AD21" s="108">
        <v>0</v>
      </c>
      <c r="AE21" s="108">
        <v>1</v>
      </c>
      <c r="AF21" s="108">
        <v>0</v>
      </c>
      <c r="AG21" s="138">
        <f t="shared" ref="AG21:AG23" si="46">SUM(AD21:AF21)</f>
        <v>1</v>
      </c>
      <c r="AH21" s="108">
        <v>0</v>
      </c>
      <c r="AI21" s="108">
        <v>1</v>
      </c>
      <c r="AJ21" s="108">
        <v>0</v>
      </c>
      <c r="AK21" s="138">
        <f t="shared" ref="AK21:AK23" si="47">SUM(AH21:AJ21)</f>
        <v>1</v>
      </c>
      <c r="AL21" s="108">
        <v>0</v>
      </c>
      <c r="AM21" s="108">
        <v>1</v>
      </c>
      <c r="AN21" s="108">
        <v>0</v>
      </c>
      <c r="AO21" s="138">
        <f t="shared" ref="AO21:AO23" si="48">SUM(AL21:AN21)</f>
        <v>1</v>
      </c>
      <c r="AP21" s="108">
        <v>0</v>
      </c>
      <c r="AQ21" s="108">
        <v>1</v>
      </c>
      <c r="AR21" s="108">
        <v>0</v>
      </c>
      <c r="AS21" s="138">
        <f t="shared" ref="AS21:AS23" si="49">SUM(AP21:AR21)</f>
        <v>1</v>
      </c>
      <c r="AT21" s="108">
        <v>0</v>
      </c>
      <c r="AU21" s="108">
        <v>1</v>
      </c>
      <c r="AV21" s="108">
        <v>0</v>
      </c>
      <c r="AW21" s="138">
        <f t="shared" ref="AW21:AW23" si="50">SUM(AT21:AV21)</f>
        <v>1</v>
      </c>
      <c r="AX21" s="108">
        <v>0</v>
      </c>
      <c r="AY21" s="108">
        <v>1</v>
      </c>
      <c r="AZ21" s="108">
        <v>0</v>
      </c>
      <c r="BA21" s="138">
        <f t="shared" ref="BA21:BA23" si="51">SUM(AX21:AZ21)</f>
        <v>1</v>
      </c>
      <c r="BB21" s="108">
        <v>0</v>
      </c>
      <c r="BC21" s="108">
        <v>1</v>
      </c>
      <c r="BD21" s="104">
        <v>0</v>
      </c>
      <c r="BE21" s="138">
        <f t="shared" ref="BE21:BE23" si="52">SUM(BB21:BD21)</f>
        <v>1</v>
      </c>
      <c r="BF21" s="104">
        <f t="shared" ref="BF21:BF22" si="53">AVERAGE(J21,N21,R21,V21,Z21,AD21,AH21,AL21,AP21,AT21,AX21,BB21)</f>
        <v>0</v>
      </c>
      <c r="BG21" s="104">
        <f t="shared" si="40"/>
        <v>1</v>
      </c>
      <c r="BH21" s="104">
        <f t="shared" si="41"/>
        <v>0</v>
      </c>
      <c r="BI21" s="138">
        <f t="shared" si="3"/>
        <v>1</v>
      </c>
      <c r="BM21" s="357"/>
    </row>
    <row r="22" spans="1:65" ht="29.25" customHeight="1" x14ac:dyDescent="0.25">
      <c r="A22" s="512"/>
      <c r="B22" s="515"/>
      <c r="C22" s="457"/>
      <c r="D22" s="457"/>
      <c r="E22" s="460"/>
      <c r="F22" s="460"/>
      <c r="G22" s="463"/>
      <c r="H22" s="465" t="s">
        <v>86</v>
      </c>
      <c r="I22" s="22" t="s">
        <v>82</v>
      </c>
      <c r="J22" s="88">
        <v>28</v>
      </c>
      <c r="K22" s="88">
        <v>38</v>
      </c>
      <c r="L22" s="88">
        <v>0</v>
      </c>
      <c r="M22" s="138">
        <f t="shared" ref="M22:M23" si="54">SUM(J22:L22)</f>
        <v>66</v>
      </c>
      <c r="N22" s="96">
        <v>28</v>
      </c>
      <c r="O22" s="97">
        <v>38</v>
      </c>
      <c r="P22" s="98">
        <v>0</v>
      </c>
      <c r="Q22" s="138">
        <f t="shared" si="42"/>
        <v>66</v>
      </c>
      <c r="R22" s="98">
        <v>28</v>
      </c>
      <c r="S22" s="97">
        <v>38</v>
      </c>
      <c r="T22" s="142">
        <v>0</v>
      </c>
      <c r="U22" s="138">
        <f t="shared" si="43"/>
        <v>66</v>
      </c>
      <c r="V22" s="108">
        <v>28</v>
      </c>
      <c r="W22" s="108">
        <v>38</v>
      </c>
      <c r="X22" s="108">
        <v>0</v>
      </c>
      <c r="Y22" s="138">
        <f t="shared" si="44"/>
        <v>66</v>
      </c>
      <c r="Z22" s="108">
        <v>28</v>
      </c>
      <c r="AA22" s="108">
        <v>38</v>
      </c>
      <c r="AB22" s="108">
        <v>0</v>
      </c>
      <c r="AC22" s="138">
        <f t="shared" si="45"/>
        <v>66</v>
      </c>
      <c r="AD22" s="108">
        <v>28</v>
      </c>
      <c r="AE22" s="108">
        <v>38</v>
      </c>
      <c r="AF22" s="108">
        <v>0</v>
      </c>
      <c r="AG22" s="138">
        <f t="shared" si="46"/>
        <v>66</v>
      </c>
      <c r="AH22" s="108">
        <v>18</v>
      </c>
      <c r="AI22" s="108">
        <v>26</v>
      </c>
      <c r="AJ22" s="108">
        <v>0</v>
      </c>
      <c r="AK22" s="138">
        <f t="shared" si="47"/>
        <v>44</v>
      </c>
      <c r="AL22" s="108">
        <v>28</v>
      </c>
      <c r="AM22" s="108">
        <v>38</v>
      </c>
      <c r="AN22" s="108">
        <v>0</v>
      </c>
      <c r="AO22" s="138">
        <f t="shared" si="48"/>
        <v>66</v>
      </c>
      <c r="AP22" s="108">
        <v>29</v>
      </c>
      <c r="AQ22" s="108">
        <v>38</v>
      </c>
      <c r="AR22" s="108">
        <v>0</v>
      </c>
      <c r="AS22" s="138">
        <f t="shared" si="49"/>
        <v>67</v>
      </c>
      <c r="AT22" s="108">
        <v>28</v>
      </c>
      <c r="AU22" s="108">
        <v>38</v>
      </c>
      <c r="AV22" s="108">
        <v>0</v>
      </c>
      <c r="AW22" s="138">
        <f t="shared" si="50"/>
        <v>66</v>
      </c>
      <c r="AX22" s="108">
        <v>24</v>
      </c>
      <c r="AY22" s="108">
        <v>31</v>
      </c>
      <c r="AZ22" s="108">
        <v>0</v>
      </c>
      <c r="BA22" s="138">
        <f t="shared" si="51"/>
        <v>55</v>
      </c>
      <c r="BB22" s="108">
        <v>24</v>
      </c>
      <c r="BC22" s="108">
        <v>31</v>
      </c>
      <c r="BD22" s="104">
        <v>0</v>
      </c>
      <c r="BE22" s="138">
        <f t="shared" si="52"/>
        <v>55</v>
      </c>
      <c r="BF22" s="104">
        <f t="shared" si="53"/>
        <v>26.583333333333332</v>
      </c>
      <c r="BG22" s="104">
        <f t="shared" si="40"/>
        <v>35.833333333333336</v>
      </c>
      <c r="BH22" s="104">
        <f t="shared" si="41"/>
        <v>0</v>
      </c>
      <c r="BI22" s="138">
        <f t="shared" si="3"/>
        <v>62.416666666666671</v>
      </c>
      <c r="BM22" s="357"/>
    </row>
    <row r="23" spans="1:65" ht="29.25" customHeight="1" thickBot="1" x14ac:dyDescent="0.3">
      <c r="A23" s="513"/>
      <c r="B23" s="516"/>
      <c r="C23" s="506"/>
      <c r="D23" s="506"/>
      <c r="E23" s="507"/>
      <c r="F23" s="507"/>
      <c r="G23" s="494"/>
      <c r="H23" s="494"/>
      <c r="I23" s="48" t="s">
        <v>83</v>
      </c>
      <c r="J23" s="137">
        <v>0</v>
      </c>
      <c r="K23" s="137">
        <v>0</v>
      </c>
      <c r="L23" s="137">
        <v>0</v>
      </c>
      <c r="M23" s="141">
        <f t="shared" si="54"/>
        <v>0</v>
      </c>
      <c r="N23" s="99">
        <v>0</v>
      </c>
      <c r="O23" s="100">
        <v>0</v>
      </c>
      <c r="P23" s="101">
        <v>0</v>
      </c>
      <c r="Q23" s="141">
        <f t="shared" si="42"/>
        <v>0</v>
      </c>
      <c r="R23" s="101">
        <v>0</v>
      </c>
      <c r="S23" s="100">
        <v>0</v>
      </c>
      <c r="T23" s="143">
        <v>0</v>
      </c>
      <c r="U23" s="141">
        <f t="shared" si="43"/>
        <v>0</v>
      </c>
      <c r="V23" s="109">
        <v>0</v>
      </c>
      <c r="W23" s="109">
        <v>0</v>
      </c>
      <c r="X23" s="109">
        <v>0</v>
      </c>
      <c r="Y23" s="141">
        <f t="shared" si="44"/>
        <v>0</v>
      </c>
      <c r="Z23" s="109">
        <v>0</v>
      </c>
      <c r="AA23" s="109">
        <v>0</v>
      </c>
      <c r="AB23" s="109">
        <v>0</v>
      </c>
      <c r="AC23" s="141">
        <f t="shared" si="45"/>
        <v>0</v>
      </c>
      <c r="AD23" s="109">
        <v>0</v>
      </c>
      <c r="AE23" s="109">
        <v>0</v>
      </c>
      <c r="AF23" s="109">
        <v>0</v>
      </c>
      <c r="AG23" s="141">
        <f t="shared" si="46"/>
        <v>0</v>
      </c>
      <c r="AH23" s="109">
        <v>0</v>
      </c>
      <c r="AI23" s="109">
        <v>0</v>
      </c>
      <c r="AJ23" s="109">
        <v>0</v>
      </c>
      <c r="AK23" s="141">
        <f t="shared" si="47"/>
        <v>0</v>
      </c>
      <c r="AL23" s="109">
        <v>0</v>
      </c>
      <c r="AM23" s="109">
        <v>0</v>
      </c>
      <c r="AN23" s="109">
        <v>0</v>
      </c>
      <c r="AO23" s="141">
        <f t="shared" si="48"/>
        <v>0</v>
      </c>
      <c r="AP23" s="109">
        <v>0</v>
      </c>
      <c r="AQ23" s="109">
        <v>0</v>
      </c>
      <c r="AR23" s="109">
        <v>0</v>
      </c>
      <c r="AS23" s="141">
        <f t="shared" si="49"/>
        <v>0</v>
      </c>
      <c r="AT23" s="109">
        <v>0</v>
      </c>
      <c r="AU23" s="109">
        <v>0</v>
      </c>
      <c r="AV23" s="109">
        <v>0</v>
      </c>
      <c r="AW23" s="141">
        <f t="shared" si="50"/>
        <v>0</v>
      </c>
      <c r="AX23" s="109">
        <v>0</v>
      </c>
      <c r="AY23" s="109">
        <v>0</v>
      </c>
      <c r="AZ23" s="109">
        <v>0</v>
      </c>
      <c r="BA23" s="141">
        <f t="shared" si="51"/>
        <v>0</v>
      </c>
      <c r="BB23" s="109">
        <v>0</v>
      </c>
      <c r="BC23" s="109">
        <v>0</v>
      </c>
      <c r="BD23" s="106">
        <v>0</v>
      </c>
      <c r="BE23" s="141">
        <f t="shared" si="52"/>
        <v>0</v>
      </c>
      <c r="BF23" s="106">
        <f>AVERAGE(J23,N23,R23,V23,Z23,AD23,AH23,AL23,AP23,AT23,AX23,BB23)</f>
        <v>0</v>
      </c>
      <c r="BG23" s="106">
        <f t="shared" si="40"/>
        <v>0</v>
      </c>
      <c r="BH23" s="106">
        <f t="shared" si="41"/>
        <v>0</v>
      </c>
      <c r="BI23" s="141">
        <f t="shared" si="3"/>
        <v>0</v>
      </c>
      <c r="BM23" s="360"/>
    </row>
    <row r="24" spans="1:65" ht="29.25" customHeight="1" x14ac:dyDescent="0.25">
      <c r="A24" s="457" t="s">
        <v>64</v>
      </c>
      <c r="B24" s="515">
        <v>14188</v>
      </c>
      <c r="C24" s="457" t="s">
        <v>33</v>
      </c>
      <c r="D24" s="518" t="s">
        <v>34</v>
      </c>
      <c r="E24" s="491" t="s">
        <v>110</v>
      </c>
      <c r="F24" s="459" t="s">
        <v>72</v>
      </c>
      <c r="G24" s="462" t="s">
        <v>133</v>
      </c>
      <c r="H24" s="462" t="s">
        <v>84</v>
      </c>
      <c r="I24" s="21" t="s">
        <v>74</v>
      </c>
      <c r="J24" s="110">
        <v>87</v>
      </c>
      <c r="K24" s="144">
        <v>54</v>
      </c>
      <c r="L24" s="144">
        <v>0</v>
      </c>
      <c r="M24" s="140">
        <f>SUM(J24:L24)</f>
        <v>141</v>
      </c>
      <c r="N24" s="117">
        <v>54</v>
      </c>
      <c r="O24" s="117">
        <v>87</v>
      </c>
      <c r="P24" s="117">
        <v>0</v>
      </c>
      <c r="Q24" s="140">
        <f>SUM(N24:P24)</f>
        <v>141</v>
      </c>
      <c r="R24" s="148">
        <v>54</v>
      </c>
      <c r="S24" s="147">
        <v>87</v>
      </c>
      <c r="T24" s="148">
        <v>0</v>
      </c>
      <c r="U24" s="140">
        <f>SUM(R24:T24)</f>
        <v>141</v>
      </c>
      <c r="V24" s="148">
        <v>54</v>
      </c>
      <c r="W24" s="148">
        <v>87</v>
      </c>
      <c r="X24" s="148">
        <v>0</v>
      </c>
      <c r="Y24" s="140">
        <f>SUM(V24:X24)</f>
        <v>141</v>
      </c>
      <c r="Z24" s="148">
        <v>52</v>
      </c>
      <c r="AA24" s="148">
        <v>85</v>
      </c>
      <c r="AB24" s="148">
        <v>0</v>
      </c>
      <c r="AC24" s="140">
        <f>SUM(Z24:AB24)</f>
        <v>137</v>
      </c>
      <c r="AD24" s="148">
        <v>52</v>
      </c>
      <c r="AE24" s="148">
        <v>85</v>
      </c>
      <c r="AF24" s="148">
        <v>0</v>
      </c>
      <c r="AG24" s="140">
        <f>SUM(AD24:AF24)</f>
        <v>137</v>
      </c>
      <c r="AH24" s="148">
        <v>0</v>
      </c>
      <c r="AI24" s="148">
        <v>0</v>
      </c>
      <c r="AJ24" s="148">
        <v>0</v>
      </c>
      <c r="AK24" s="140">
        <f>SUM(AH24:AJ24)</f>
        <v>0</v>
      </c>
      <c r="AL24" s="148">
        <v>0</v>
      </c>
      <c r="AM24" s="148">
        <v>0</v>
      </c>
      <c r="AN24" s="148">
        <v>0</v>
      </c>
      <c r="AO24" s="140">
        <f>SUM(AL24:AN24)</f>
        <v>0</v>
      </c>
      <c r="AP24" s="148">
        <v>42</v>
      </c>
      <c r="AQ24" s="148">
        <v>65</v>
      </c>
      <c r="AR24" s="148">
        <v>0</v>
      </c>
      <c r="AS24" s="140">
        <f>SUM(AP24:AR24)</f>
        <v>107</v>
      </c>
      <c r="AT24" s="148">
        <v>42</v>
      </c>
      <c r="AU24" s="148">
        <v>65</v>
      </c>
      <c r="AV24" s="148">
        <v>0</v>
      </c>
      <c r="AW24" s="140">
        <f>SUM(AT24:AV24)</f>
        <v>107</v>
      </c>
      <c r="AX24" s="148">
        <v>43</v>
      </c>
      <c r="AY24" s="148">
        <v>67</v>
      </c>
      <c r="AZ24" s="148">
        <v>0</v>
      </c>
      <c r="BA24" s="140">
        <f>SUM(AX24:AZ24)</f>
        <v>110</v>
      </c>
      <c r="BB24" s="148">
        <v>43</v>
      </c>
      <c r="BC24" s="148">
        <v>67</v>
      </c>
      <c r="BD24" s="148">
        <v>0</v>
      </c>
      <c r="BE24" s="140">
        <f>SUM(BB24:BD24)</f>
        <v>110</v>
      </c>
      <c r="BF24" s="150">
        <f t="shared" ref="BF24:BF28" si="55">AVERAGE(J24,N24,R24,V24,Z24,AD24,AH24,AL24,AP24,AT24,AX24,BB24)</f>
        <v>43.583333333333336</v>
      </c>
      <c r="BG24" s="150">
        <f t="shared" ref="BG24:BG28" si="56">AVERAGE(K24,O24,S24,W24,AA24,AE24,AI24,AM24,AQ24,AU24,AY24,BC24)</f>
        <v>62.416666666666664</v>
      </c>
      <c r="BH24" s="150">
        <f t="shared" ref="BH24:BH28" si="57">AVERAGE(L24,P24,T24,X24,AB24,AF24,AJ24,AN24,AR24,AV24,AZ24,BD24)</f>
        <v>0</v>
      </c>
      <c r="BI24" s="140">
        <f>SUM(BF24:BH24)</f>
        <v>106</v>
      </c>
      <c r="BM24" s="359"/>
    </row>
    <row r="25" spans="1:65" ht="29.25" customHeight="1" x14ac:dyDescent="0.25">
      <c r="A25" s="457"/>
      <c r="B25" s="515"/>
      <c r="C25" s="457"/>
      <c r="D25" s="518"/>
      <c r="E25" s="492"/>
      <c r="F25" s="460"/>
      <c r="G25" s="463"/>
      <c r="H25" s="463"/>
      <c r="I25" s="22" t="s">
        <v>75</v>
      </c>
      <c r="J25" s="145">
        <v>114</v>
      </c>
      <c r="K25" s="145">
        <v>52</v>
      </c>
      <c r="L25" s="145">
        <v>0</v>
      </c>
      <c r="M25" s="138">
        <f t="shared" ref="M25:M28" si="58">SUM(J25:L25)</f>
        <v>166</v>
      </c>
      <c r="N25" s="119">
        <v>52</v>
      </c>
      <c r="O25" s="119">
        <v>114</v>
      </c>
      <c r="P25" s="119">
        <v>0</v>
      </c>
      <c r="Q25" s="138">
        <f t="shared" ref="Q25:Q63" si="59">SUM(N25:P25)</f>
        <v>166</v>
      </c>
      <c r="R25" s="150">
        <v>52</v>
      </c>
      <c r="S25" s="149">
        <v>115</v>
      </c>
      <c r="T25" s="150">
        <v>0</v>
      </c>
      <c r="U25" s="138">
        <f t="shared" ref="U25:U63" si="60">SUM(R25:T25)</f>
        <v>167</v>
      </c>
      <c r="V25" s="150">
        <v>52</v>
      </c>
      <c r="W25" s="150">
        <v>114</v>
      </c>
      <c r="X25" s="150">
        <v>0</v>
      </c>
      <c r="Y25" s="138">
        <f t="shared" ref="Y25:Y63" si="61">SUM(V25:X25)</f>
        <v>166</v>
      </c>
      <c r="Z25" s="150">
        <v>52</v>
      </c>
      <c r="AA25" s="150">
        <v>113</v>
      </c>
      <c r="AB25" s="150">
        <v>0</v>
      </c>
      <c r="AC25" s="138">
        <f t="shared" ref="AC25:AC63" si="62">SUM(Z25:AB25)</f>
        <v>165</v>
      </c>
      <c r="AD25" s="150">
        <v>52</v>
      </c>
      <c r="AE25" s="150">
        <v>113</v>
      </c>
      <c r="AF25" s="150">
        <v>0</v>
      </c>
      <c r="AG25" s="138">
        <f t="shared" ref="AG25:AG63" si="63">SUM(AD25:AF25)</f>
        <v>165</v>
      </c>
      <c r="AH25" s="150">
        <v>0</v>
      </c>
      <c r="AI25" s="150">
        <v>0</v>
      </c>
      <c r="AJ25" s="150">
        <v>0</v>
      </c>
      <c r="AK25" s="138">
        <f t="shared" ref="AK25:AK63" si="64">SUM(AH25:AJ25)</f>
        <v>0</v>
      </c>
      <c r="AL25" s="150">
        <v>0</v>
      </c>
      <c r="AM25" s="150">
        <v>0</v>
      </c>
      <c r="AN25" s="150">
        <v>0</v>
      </c>
      <c r="AO25" s="138">
        <f t="shared" ref="AO25:AO63" si="65">SUM(AL25:AN25)</f>
        <v>0</v>
      </c>
      <c r="AP25" s="150">
        <v>52</v>
      </c>
      <c r="AQ25" s="150">
        <v>106</v>
      </c>
      <c r="AR25" s="150">
        <v>0</v>
      </c>
      <c r="AS25" s="138">
        <f t="shared" ref="AS25:AS63" si="66">SUM(AP25:AR25)</f>
        <v>158</v>
      </c>
      <c r="AT25" s="150">
        <v>52</v>
      </c>
      <c r="AU25" s="150">
        <v>106</v>
      </c>
      <c r="AV25" s="150">
        <v>0</v>
      </c>
      <c r="AW25" s="138">
        <f t="shared" ref="AW25:AW63" si="67">SUM(AT25:AV25)</f>
        <v>158</v>
      </c>
      <c r="AX25" s="150">
        <v>52</v>
      </c>
      <c r="AY25" s="150">
        <v>107</v>
      </c>
      <c r="AZ25" s="150">
        <v>0</v>
      </c>
      <c r="BA25" s="138">
        <f t="shared" ref="BA25:BA63" si="68">SUM(AX25:AZ25)</f>
        <v>159</v>
      </c>
      <c r="BB25" s="150">
        <v>52</v>
      </c>
      <c r="BC25" s="150">
        <v>107</v>
      </c>
      <c r="BD25" s="150">
        <v>0</v>
      </c>
      <c r="BE25" s="138">
        <f t="shared" ref="BE25:BE63" si="69">SUM(BB25:BD25)</f>
        <v>159</v>
      </c>
      <c r="BF25" s="150">
        <f t="shared" si="55"/>
        <v>48.5</v>
      </c>
      <c r="BG25" s="150">
        <f t="shared" si="56"/>
        <v>87.25</v>
      </c>
      <c r="BH25" s="150">
        <f t="shared" si="57"/>
        <v>0</v>
      </c>
      <c r="BI25" s="138">
        <f t="shared" ref="BI25:BI34" si="70">SUM(BF25:BH25)</f>
        <v>135.75</v>
      </c>
      <c r="BM25" s="359"/>
    </row>
    <row r="26" spans="1:65" ht="29.25" customHeight="1" x14ac:dyDescent="0.25">
      <c r="A26" s="457"/>
      <c r="B26" s="515"/>
      <c r="C26" s="457"/>
      <c r="D26" s="518"/>
      <c r="E26" s="492"/>
      <c r="F26" s="460"/>
      <c r="G26" s="463"/>
      <c r="H26" s="463"/>
      <c r="I26" s="22" t="s">
        <v>76</v>
      </c>
      <c r="J26" s="145">
        <v>91</v>
      </c>
      <c r="K26" s="145">
        <v>83</v>
      </c>
      <c r="L26" s="145">
        <v>0</v>
      </c>
      <c r="M26" s="138">
        <f t="shared" si="58"/>
        <v>174</v>
      </c>
      <c r="N26" s="119">
        <v>83</v>
      </c>
      <c r="O26" s="119">
        <v>91</v>
      </c>
      <c r="P26" s="119">
        <v>0</v>
      </c>
      <c r="Q26" s="138">
        <f t="shared" si="59"/>
        <v>174</v>
      </c>
      <c r="R26" s="150">
        <v>84</v>
      </c>
      <c r="S26" s="149">
        <v>91</v>
      </c>
      <c r="T26" s="150">
        <v>0</v>
      </c>
      <c r="U26" s="138">
        <f t="shared" si="60"/>
        <v>175</v>
      </c>
      <c r="V26" s="150">
        <v>84</v>
      </c>
      <c r="W26" s="150">
        <v>91</v>
      </c>
      <c r="X26" s="150">
        <v>0</v>
      </c>
      <c r="Y26" s="138">
        <f t="shared" si="61"/>
        <v>175</v>
      </c>
      <c r="Z26" s="150">
        <v>84</v>
      </c>
      <c r="AA26" s="150">
        <v>91</v>
      </c>
      <c r="AB26" s="150">
        <v>0</v>
      </c>
      <c r="AC26" s="138">
        <f t="shared" si="62"/>
        <v>175</v>
      </c>
      <c r="AD26" s="150">
        <v>84</v>
      </c>
      <c r="AE26" s="150">
        <v>91</v>
      </c>
      <c r="AF26" s="150">
        <v>0</v>
      </c>
      <c r="AG26" s="138">
        <f t="shared" si="63"/>
        <v>175</v>
      </c>
      <c r="AH26" s="150">
        <v>0</v>
      </c>
      <c r="AI26" s="150">
        <v>0</v>
      </c>
      <c r="AJ26" s="150">
        <v>0</v>
      </c>
      <c r="AK26" s="138">
        <f t="shared" si="64"/>
        <v>0</v>
      </c>
      <c r="AL26" s="150">
        <v>0</v>
      </c>
      <c r="AM26" s="150">
        <v>0</v>
      </c>
      <c r="AN26" s="150">
        <v>0</v>
      </c>
      <c r="AO26" s="138">
        <f t="shared" si="65"/>
        <v>0</v>
      </c>
      <c r="AP26" s="150">
        <v>72</v>
      </c>
      <c r="AQ26" s="150">
        <v>79</v>
      </c>
      <c r="AR26" s="150">
        <v>0</v>
      </c>
      <c r="AS26" s="138">
        <f t="shared" si="66"/>
        <v>151</v>
      </c>
      <c r="AT26" s="150">
        <v>72</v>
      </c>
      <c r="AU26" s="150">
        <v>79</v>
      </c>
      <c r="AV26" s="150">
        <v>0</v>
      </c>
      <c r="AW26" s="138">
        <f t="shared" si="67"/>
        <v>151</v>
      </c>
      <c r="AX26" s="150">
        <v>75</v>
      </c>
      <c r="AY26" s="150">
        <v>79</v>
      </c>
      <c r="AZ26" s="150">
        <v>0</v>
      </c>
      <c r="BA26" s="138">
        <f t="shared" si="68"/>
        <v>154</v>
      </c>
      <c r="BB26" s="150">
        <v>75</v>
      </c>
      <c r="BC26" s="150">
        <v>79</v>
      </c>
      <c r="BD26" s="150">
        <v>0</v>
      </c>
      <c r="BE26" s="138">
        <f t="shared" si="69"/>
        <v>154</v>
      </c>
      <c r="BF26" s="150">
        <f t="shared" si="55"/>
        <v>67</v>
      </c>
      <c r="BG26" s="150">
        <f t="shared" si="56"/>
        <v>71.166666666666671</v>
      </c>
      <c r="BH26" s="150">
        <f t="shared" si="57"/>
        <v>0</v>
      </c>
      <c r="BI26" s="138">
        <f t="shared" si="70"/>
        <v>138.16666666666669</v>
      </c>
    </row>
    <row r="27" spans="1:65" ht="29.25" customHeight="1" x14ac:dyDescent="0.25">
      <c r="A27" s="457"/>
      <c r="B27" s="515"/>
      <c r="C27" s="457"/>
      <c r="D27" s="518"/>
      <c r="E27" s="492"/>
      <c r="F27" s="460"/>
      <c r="G27" s="463"/>
      <c r="H27" s="463"/>
      <c r="I27" s="22" t="s">
        <v>77</v>
      </c>
      <c r="J27" s="145">
        <v>39</v>
      </c>
      <c r="K27" s="145">
        <v>38</v>
      </c>
      <c r="L27" s="145">
        <v>0</v>
      </c>
      <c r="M27" s="138">
        <f t="shared" si="58"/>
        <v>77</v>
      </c>
      <c r="N27" s="119">
        <v>38</v>
      </c>
      <c r="O27" s="119">
        <v>39</v>
      </c>
      <c r="P27" s="119">
        <v>0</v>
      </c>
      <c r="Q27" s="138">
        <f t="shared" si="59"/>
        <v>77</v>
      </c>
      <c r="R27" s="150">
        <v>37</v>
      </c>
      <c r="S27" s="149">
        <v>39</v>
      </c>
      <c r="T27" s="150">
        <v>0</v>
      </c>
      <c r="U27" s="138">
        <f t="shared" si="60"/>
        <v>76</v>
      </c>
      <c r="V27" s="150">
        <v>37</v>
      </c>
      <c r="W27" s="150">
        <v>39</v>
      </c>
      <c r="X27" s="150">
        <v>0</v>
      </c>
      <c r="Y27" s="138">
        <f t="shared" si="61"/>
        <v>76</v>
      </c>
      <c r="Z27" s="150">
        <v>37</v>
      </c>
      <c r="AA27" s="150">
        <v>39</v>
      </c>
      <c r="AB27" s="150">
        <v>0</v>
      </c>
      <c r="AC27" s="138">
        <f t="shared" si="62"/>
        <v>76</v>
      </c>
      <c r="AD27" s="150">
        <v>37</v>
      </c>
      <c r="AE27" s="150">
        <v>39</v>
      </c>
      <c r="AF27" s="150">
        <v>0</v>
      </c>
      <c r="AG27" s="138">
        <f t="shared" si="63"/>
        <v>76</v>
      </c>
      <c r="AH27" s="150">
        <v>0</v>
      </c>
      <c r="AI27" s="150">
        <v>0</v>
      </c>
      <c r="AJ27" s="150">
        <v>0</v>
      </c>
      <c r="AK27" s="138">
        <f t="shared" si="64"/>
        <v>0</v>
      </c>
      <c r="AL27" s="150">
        <v>0</v>
      </c>
      <c r="AM27" s="150">
        <v>0</v>
      </c>
      <c r="AN27" s="150">
        <v>0</v>
      </c>
      <c r="AO27" s="138">
        <f t="shared" si="65"/>
        <v>0</v>
      </c>
      <c r="AP27" s="150">
        <v>34</v>
      </c>
      <c r="AQ27" s="150">
        <v>30</v>
      </c>
      <c r="AR27" s="150">
        <v>0</v>
      </c>
      <c r="AS27" s="138">
        <f t="shared" si="66"/>
        <v>64</v>
      </c>
      <c r="AT27" s="150">
        <v>34</v>
      </c>
      <c r="AU27" s="150">
        <v>30</v>
      </c>
      <c r="AV27" s="150">
        <v>0</v>
      </c>
      <c r="AW27" s="138">
        <f t="shared" si="67"/>
        <v>64</v>
      </c>
      <c r="AX27" s="150">
        <v>34</v>
      </c>
      <c r="AY27" s="150">
        <v>30</v>
      </c>
      <c r="AZ27" s="150">
        <v>0</v>
      </c>
      <c r="BA27" s="138">
        <f t="shared" si="68"/>
        <v>64</v>
      </c>
      <c r="BB27" s="150">
        <v>34</v>
      </c>
      <c r="BC27" s="150">
        <v>30</v>
      </c>
      <c r="BD27" s="150">
        <v>0</v>
      </c>
      <c r="BE27" s="138">
        <f t="shared" si="69"/>
        <v>64</v>
      </c>
      <c r="BF27" s="150">
        <f t="shared" si="55"/>
        <v>30.083333333333332</v>
      </c>
      <c r="BG27" s="150">
        <f t="shared" si="56"/>
        <v>29.416666666666668</v>
      </c>
      <c r="BH27" s="150">
        <f t="shared" si="57"/>
        <v>0</v>
      </c>
      <c r="BI27" s="138">
        <f t="shared" si="70"/>
        <v>59.5</v>
      </c>
    </row>
    <row r="28" spans="1:65" ht="29.25" customHeight="1" x14ac:dyDescent="0.25">
      <c r="A28" s="457"/>
      <c r="B28" s="515"/>
      <c r="C28" s="457"/>
      <c r="D28" s="518"/>
      <c r="E28" s="492"/>
      <c r="F28" s="460"/>
      <c r="G28" s="463"/>
      <c r="H28" s="463"/>
      <c r="I28" s="22" t="s">
        <v>78</v>
      </c>
      <c r="J28" s="145">
        <v>4</v>
      </c>
      <c r="K28" s="145">
        <v>3</v>
      </c>
      <c r="L28" s="145">
        <v>0</v>
      </c>
      <c r="M28" s="138">
        <f t="shared" si="58"/>
        <v>7</v>
      </c>
      <c r="N28" s="119">
        <v>3</v>
      </c>
      <c r="O28" s="119">
        <v>4</v>
      </c>
      <c r="P28" s="119">
        <v>0</v>
      </c>
      <c r="Q28" s="138">
        <f t="shared" si="59"/>
        <v>7</v>
      </c>
      <c r="R28" s="150">
        <v>3</v>
      </c>
      <c r="S28" s="149">
        <v>5</v>
      </c>
      <c r="T28" s="150">
        <v>0</v>
      </c>
      <c r="U28" s="138">
        <f t="shared" si="60"/>
        <v>8</v>
      </c>
      <c r="V28" s="150">
        <v>3</v>
      </c>
      <c r="W28" s="150">
        <v>5</v>
      </c>
      <c r="X28" s="150">
        <v>0</v>
      </c>
      <c r="Y28" s="138">
        <f t="shared" si="61"/>
        <v>8</v>
      </c>
      <c r="Z28" s="150">
        <v>3</v>
      </c>
      <c r="AA28" s="150">
        <v>5</v>
      </c>
      <c r="AB28" s="150">
        <v>0</v>
      </c>
      <c r="AC28" s="138">
        <f t="shared" si="62"/>
        <v>8</v>
      </c>
      <c r="AD28" s="150">
        <v>3</v>
      </c>
      <c r="AE28" s="150">
        <v>5</v>
      </c>
      <c r="AF28" s="150">
        <v>0</v>
      </c>
      <c r="AG28" s="138">
        <f t="shared" si="63"/>
        <v>8</v>
      </c>
      <c r="AH28" s="150">
        <v>0</v>
      </c>
      <c r="AI28" s="150">
        <v>0</v>
      </c>
      <c r="AJ28" s="150">
        <v>0</v>
      </c>
      <c r="AK28" s="138">
        <f t="shared" si="64"/>
        <v>0</v>
      </c>
      <c r="AL28" s="150">
        <v>0</v>
      </c>
      <c r="AM28" s="150">
        <v>0</v>
      </c>
      <c r="AN28" s="150">
        <v>0</v>
      </c>
      <c r="AO28" s="138">
        <f t="shared" si="65"/>
        <v>0</v>
      </c>
      <c r="AP28" s="150">
        <v>3</v>
      </c>
      <c r="AQ28" s="150">
        <v>3</v>
      </c>
      <c r="AR28" s="150">
        <v>0</v>
      </c>
      <c r="AS28" s="138">
        <f t="shared" si="66"/>
        <v>6</v>
      </c>
      <c r="AT28" s="150">
        <v>3</v>
      </c>
      <c r="AU28" s="150">
        <v>3</v>
      </c>
      <c r="AV28" s="150">
        <v>0</v>
      </c>
      <c r="AW28" s="138">
        <f t="shared" si="67"/>
        <v>6</v>
      </c>
      <c r="AX28" s="150">
        <v>3</v>
      </c>
      <c r="AY28" s="150">
        <v>3</v>
      </c>
      <c r="AZ28" s="150">
        <v>0</v>
      </c>
      <c r="BA28" s="138">
        <f t="shared" si="68"/>
        <v>6</v>
      </c>
      <c r="BB28" s="150">
        <v>3</v>
      </c>
      <c r="BC28" s="150">
        <v>3</v>
      </c>
      <c r="BD28" s="150">
        <v>0</v>
      </c>
      <c r="BE28" s="138">
        <f t="shared" si="69"/>
        <v>6</v>
      </c>
      <c r="BF28" s="150">
        <f t="shared" si="55"/>
        <v>2.5833333333333335</v>
      </c>
      <c r="BG28" s="150">
        <f t="shared" si="56"/>
        <v>3.25</v>
      </c>
      <c r="BH28" s="150">
        <f t="shared" si="57"/>
        <v>0</v>
      </c>
      <c r="BI28" s="138">
        <f t="shared" si="70"/>
        <v>5.8333333333333339</v>
      </c>
    </row>
    <row r="29" spans="1:65" ht="29.25" customHeight="1" x14ac:dyDescent="0.25">
      <c r="A29" s="457"/>
      <c r="B29" s="515"/>
      <c r="C29" s="457"/>
      <c r="D29" s="518"/>
      <c r="E29" s="492"/>
      <c r="F29" s="460"/>
      <c r="G29" s="463"/>
      <c r="H29" s="464"/>
      <c r="I29" s="23" t="s">
        <v>79</v>
      </c>
      <c r="J29" s="139">
        <f>SUM(J24:J28)</f>
        <v>335</v>
      </c>
      <c r="K29" s="139">
        <f t="shared" ref="K29" si="71">SUM(K24:K28)</f>
        <v>230</v>
      </c>
      <c r="L29" s="139">
        <f t="shared" ref="L29" si="72">SUM(L24:L28)</f>
        <v>0</v>
      </c>
      <c r="M29" s="138">
        <f>SUM(M24:M28)</f>
        <v>565</v>
      </c>
      <c r="N29" s="139">
        <f>SUM(N24:N28)</f>
        <v>230</v>
      </c>
      <c r="O29" s="139">
        <f t="shared" ref="O29" si="73">SUM(O24:O28)</f>
        <v>335</v>
      </c>
      <c r="P29" s="139">
        <f t="shared" ref="P29" si="74">SUM(P24:P28)</f>
        <v>0</v>
      </c>
      <c r="Q29" s="138">
        <f>SUM(Q24:Q28)</f>
        <v>565</v>
      </c>
      <c r="R29" s="139">
        <f>SUM(R24:R28)</f>
        <v>230</v>
      </c>
      <c r="S29" s="139">
        <f t="shared" ref="S29" si="75">SUM(S24:S28)</f>
        <v>337</v>
      </c>
      <c r="T29" s="139">
        <f t="shared" ref="T29" si="76">SUM(T24:T28)</f>
        <v>0</v>
      </c>
      <c r="U29" s="138">
        <f>SUM(U24:U28)</f>
        <v>567</v>
      </c>
      <c r="V29" s="139">
        <f>SUM(V24:V28)</f>
        <v>230</v>
      </c>
      <c r="W29" s="139">
        <f t="shared" ref="W29" si="77">SUM(W24:W28)</f>
        <v>336</v>
      </c>
      <c r="X29" s="139">
        <f t="shared" ref="X29" si="78">SUM(X24:X28)</f>
        <v>0</v>
      </c>
      <c r="Y29" s="138">
        <f>SUM(Y24:Y28)</f>
        <v>566</v>
      </c>
      <c r="Z29" s="139">
        <f>SUM(Z24:Z28)</f>
        <v>228</v>
      </c>
      <c r="AA29" s="139">
        <f t="shared" ref="AA29" si="79">SUM(AA24:AA28)</f>
        <v>333</v>
      </c>
      <c r="AB29" s="139">
        <f t="shared" ref="AB29" si="80">SUM(AB24:AB28)</f>
        <v>0</v>
      </c>
      <c r="AC29" s="138">
        <f>SUM(AC24:AC28)</f>
        <v>561</v>
      </c>
      <c r="AD29" s="139">
        <f>SUM(AD24:AD28)</f>
        <v>228</v>
      </c>
      <c r="AE29" s="139">
        <f t="shared" ref="AE29" si="81">SUM(AE24:AE28)</f>
        <v>333</v>
      </c>
      <c r="AF29" s="139">
        <f t="shared" ref="AF29" si="82">SUM(AF24:AF28)</f>
        <v>0</v>
      </c>
      <c r="AG29" s="138">
        <f>SUM(AG24:AG28)</f>
        <v>561</v>
      </c>
      <c r="AH29" s="139">
        <f>SUM(AH24:AH28)</f>
        <v>0</v>
      </c>
      <c r="AI29" s="139">
        <f t="shared" ref="AI29" si="83">SUM(AI24:AI28)</f>
        <v>0</v>
      </c>
      <c r="AJ29" s="139">
        <f t="shared" ref="AJ29" si="84">SUM(AJ24:AJ28)</f>
        <v>0</v>
      </c>
      <c r="AK29" s="138">
        <f>SUM(AK24:AK28)</f>
        <v>0</v>
      </c>
      <c r="AL29" s="139">
        <f>SUM(AL24:AL28)</f>
        <v>0</v>
      </c>
      <c r="AM29" s="139">
        <f t="shared" ref="AM29" si="85">SUM(AM24:AM28)</f>
        <v>0</v>
      </c>
      <c r="AN29" s="139">
        <f t="shared" ref="AN29" si="86">SUM(AN24:AN28)</f>
        <v>0</v>
      </c>
      <c r="AO29" s="138">
        <f>SUM(AO24:AO28)</f>
        <v>0</v>
      </c>
      <c r="AP29" s="139">
        <f>SUM(AP24:AP28)</f>
        <v>203</v>
      </c>
      <c r="AQ29" s="139">
        <f t="shared" ref="AQ29" si="87">SUM(AQ24:AQ28)</f>
        <v>283</v>
      </c>
      <c r="AR29" s="139">
        <f t="shared" ref="AR29" si="88">SUM(AR24:AR28)</f>
        <v>0</v>
      </c>
      <c r="AS29" s="138">
        <f>SUM(AS24:AS28)</f>
        <v>486</v>
      </c>
      <c r="AT29" s="139">
        <f>SUM(AT24:AT28)</f>
        <v>203</v>
      </c>
      <c r="AU29" s="139">
        <f t="shared" ref="AU29" si="89">SUM(AU24:AU28)</f>
        <v>283</v>
      </c>
      <c r="AV29" s="139">
        <f t="shared" ref="AV29" si="90">SUM(AV24:AV28)</f>
        <v>0</v>
      </c>
      <c r="AW29" s="138">
        <f>SUM(AW24:AW28)</f>
        <v>486</v>
      </c>
      <c r="AX29" s="139">
        <f>SUM(AX24:AX28)</f>
        <v>207</v>
      </c>
      <c r="AY29" s="139">
        <f t="shared" ref="AY29" si="91">SUM(AY24:AY28)</f>
        <v>286</v>
      </c>
      <c r="AZ29" s="139">
        <f t="shared" ref="AZ29" si="92">SUM(AZ24:AZ28)</f>
        <v>0</v>
      </c>
      <c r="BA29" s="138">
        <f>SUM(BA24:BA28)</f>
        <v>493</v>
      </c>
      <c r="BB29" s="139">
        <f>SUM(BB24:BB28)</f>
        <v>207</v>
      </c>
      <c r="BC29" s="139">
        <f t="shared" ref="BC29" si="93">SUM(BC24:BC28)</f>
        <v>286</v>
      </c>
      <c r="BD29" s="139">
        <f t="shared" ref="BD29" si="94">SUM(BD24:BD28)</f>
        <v>0</v>
      </c>
      <c r="BE29" s="138">
        <f>SUM(BE24:BE28)</f>
        <v>493</v>
      </c>
      <c r="BF29" s="139">
        <f>SUM(BF24:BF28)</f>
        <v>191.75000000000003</v>
      </c>
      <c r="BG29" s="139">
        <f t="shared" ref="BG29:BH29" si="95">SUM(BG24:BG28)</f>
        <v>253.49999999999997</v>
      </c>
      <c r="BH29" s="139">
        <f t="shared" si="95"/>
        <v>0</v>
      </c>
      <c r="BI29" s="138">
        <f>SUM(BI24:BI28)</f>
        <v>445.25</v>
      </c>
    </row>
    <row r="30" spans="1:65" ht="29.25" customHeight="1" x14ac:dyDescent="0.25">
      <c r="A30" s="457"/>
      <c r="B30" s="515"/>
      <c r="C30" s="457"/>
      <c r="D30" s="518"/>
      <c r="E30" s="492"/>
      <c r="F30" s="460"/>
      <c r="G30" s="463"/>
      <c r="H30" s="465" t="s">
        <v>146</v>
      </c>
      <c r="I30" s="22" t="s">
        <v>80</v>
      </c>
      <c r="J30" s="145">
        <v>219</v>
      </c>
      <c r="K30" s="145">
        <v>317</v>
      </c>
      <c r="L30" s="145">
        <v>0</v>
      </c>
      <c r="M30" s="138">
        <f>SUM(J30:L30)</f>
        <v>536</v>
      </c>
      <c r="N30" s="119">
        <v>219</v>
      </c>
      <c r="O30" s="119">
        <v>317</v>
      </c>
      <c r="P30" s="119">
        <v>0</v>
      </c>
      <c r="Q30" s="138">
        <f t="shared" si="59"/>
        <v>536</v>
      </c>
      <c r="R30" s="150">
        <v>219</v>
      </c>
      <c r="S30" s="149">
        <v>318</v>
      </c>
      <c r="T30" s="150">
        <v>0</v>
      </c>
      <c r="U30" s="138">
        <f t="shared" si="60"/>
        <v>537</v>
      </c>
      <c r="V30" s="150">
        <v>219</v>
      </c>
      <c r="W30" s="150">
        <v>318</v>
      </c>
      <c r="X30" s="150">
        <v>0</v>
      </c>
      <c r="Y30" s="138">
        <f t="shared" si="61"/>
        <v>537</v>
      </c>
      <c r="Z30" s="150">
        <v>217</v>
      </c>
      <c r="AA30" s="150">
        <v>316</v>
      </c>
      <c r="AB30" s="150">
        <v>0</v>
      </c>
      <c r="AC30" s="138">
        <f t="shared" si="62"/>
        <v>533</v>
      </c>
      <c r="AD30" s="150">
        <v>217</v>
      </c>
      <c r="AE30" s="150">
        <v>316</v>
      </c>
      <c r="AF30" s="150">
        <v>0</v>
      </c>
      <c r="AG30" s="138">
        <f t="shared" si="63"/>
        <v>533</v>
      </c>
      <c r="AH30" s="150">
        <v>0</v>
      </c>
      <c r="AI30" s="150">
        <v>0</v>
      </c>
      <c r="AJ30" s="150">
        <v>0</v>
      </c>
      <c r="AK30" s="138">
        <f t="shared" si="64"/>
        <v>0</v>
      </c>
      <c r="AL30" s="150">
        <v>0</v>
      </c>
      <c r="AM30" s="150">
        <v>0</v>
      </c>
      <c r="AN30" s="150">
        <v>0</v>
      </c>
      <c r="AO30" s="138">
        <f t="shared" si="65"/>
        <v>0</v>
      </c>
      <c r="AP30" s="150">
        <v>189</v>
      </c>
      <c r="AQ30" s="150">
        <v>257</v>
      </c>
      <c r="AR30" s="150">
        <v>0</v>
      </c>
      <c r="AS30" s="138">
        <f t="shared" si="66"/>
        <v>446</v>
      </c>
      <c r="AT30" s="150">
        <v>189</v>
      </c>
      <c r="AU30" s="150">
        <v>257</v>
      </c>
      <c r="AV30" s="150">
        <v>0</v>
      </c>
      <c r="AW30" s="138">
        <f t="shared" si="67"/>
        <v>446</v>
      </c>
      <c r="AX30" s="150">
        <v>193</v>
      </c>
      <c r="AY30" s="150">
        <v>260</v>
      </c>
      <c r="AZ30" s="150">
        <v>0</v>
      </c>
      <c r="BA30" s="138">
        <f t="shared" si="68"/>
        <v>453</v>
      </c>
      <c r="BB30" s="150">
        <v>193</v>
      </c>
      <c r="BC30" s="150">
        <v>260</v>
      </c>
      <c r="BD30" s="150">
        <v>0</v>
      </c>
      <c r="BE30" s="138">
        <f t="shared" si="69"/>
        <v>453</v>
      </c>
      <c r="BF30" s="150">
        <f>AVERAGE(J30,N30,R30,V30,Z30,AD30,AH30,AL30,AP30,AT30,AX30,BB30)</f>
        <v>172.83333333333334</v>
      </c>
      <c r="BG30" s="150">
        <f t="shared" ref="BG30:BH32" si="96">AVERAGE(K30,O30,S30,W30,AA30,AE30,AI30,AM30,AQ30,AU30,AY30,BC30)</f>
        <v>244.66666666666666</v>
      </c>
      <c r="BH30" s="150">
        <f t="shared" si="96"/>
        <v>0</v>
      </c>
      <c r="BI30" s="138">
        <f t="shared" si="70"/>
        <v>417.5</v>
      </c>
    </row>
    <row r="31" spans="1:65" ht="29.25" customHeight="1" x14ac:dyDescent="0.25">
      <c r="A31" s="457"/>
      <c r="B31" s="515"/>
      <c r="C31" s="457"/>
      <c r="D31" s="518"/>
      <c r="E31" s="492"/>
      <c r="F31" s="460"/>
      <c r="G31" s="463"/>
      <c r="H31" s="464"/>
      <c r="I31" s="22" t="s">
        <v>81</v>
      </c>
      <c r="J31" s="145">
        <v>11</v>
      </c>
      <c r="K31" s="145">
        <v>18</v>
      </c>
      <c r="L31" s="145">
        <v>0</v>
      </c>
      <c r="M31" s="138">
        <f t="shared" ref="M31:M33" si="97">SUM(J31:L31)</f>
        <v>29</v>
      </c>
      <c r="N31" s="119">
        <v>11</v>
      </c>
      <c r="O31" s="119">
        <v>18</v>
      </c>
      <c r="P31" s="119">
        <v>0</v>
      </c>
      <c r="Q31" s="138">
        <f t="shared" si="59"/>
        <v>29</v>
      </c>
      <c r="R31" s="150">
        <v>11</v>
      </c>
      <c r="S31" s="149">
        <v>18</v>
      </c>
      <c r="T31" s="150">
        <v>0</v>
      </c>
      <c r="U31" s="138">
        <f t="shared" si="60"/>
        <v>29</v>
      </c>
      <c r="V31" s="150">
        <v>11</v>
      </c>
      <c r="W31" s="150">
        <v>18</v>
      </c>
      <c r="X31" s="150">
        <v>0</v>
      </c>
      <c r="Y31" s="138">
        <f t="shared" si="61"/>
        <v>29</v>
      </c>
      <c r="Z31" s="150">
        <v>11</v>
      </c>
      <c r="AA31" s="150">
        <v>17</v>
      </c>
      <c r="AB31" s="150">
        <v>0</v>
      </c>
      <c r="AC31" s="138">
        <f t="shared" si="62"/>
        <v>28</v>
      </c>
      <c r="AD31" s="150">
        <v>11</v>
      </c>
      <c r="AE31" s="150">
        <v>17</v>
      </c>
      <c r="AF31" s="150">
        <v>0</v>
      </c>
      <c r="AG31" s="138">
        <f t="shared" si="63"/>
        <v>28</v>
      </c>
      <c r="AH31" s="150">
        <v>0</v>
      </c>
      <c r="AI31" s="150">
        <v>0</v>
      </c>
      <c r="AJ31" s="150">
        <v>0</v>
      </c>
      <c r="AK31" s="138">
        <f t="shared" si="64"/>
        <v>0</v>
      </c>
      <c r="AL31" s="150">
        <v>0</v>
      </c>
      <c r="AM31" s="150">
        <v>0</v>
      </c>
      <c r="AN31" s="150">
        <v>0</v>
      </c>
      <c r="AO31" s="138">
        <f t="shared" si="65"/>
        <v>0</v>
      </c>
      <c r="AP31" s="150">
        <v>14</v>
      </c>
      <c r="AQ31" s="150">
        <v>26</v>
      </c>
      <c r="AR31" s="150">
        <v>0</v>
      </c>
      <c r="AS31" s="138">
        <f t="shared" si="66"/>
        <v>40</v>
      </c>
      <c r="AT31" s="150">
        <v>14</v>
      </c>
      <c r="AU31" s="150">
        <v>26</v>
      </c>
      <c r="AV31" s="150">
        <v>0</v>
      </c>
      <c r="AW31" s="138">
        <f t="shared" si="67"/>
        <v>40</v>
      </c>
      <c r="AX31" s="150">
        <v>14</v>
      </c>
      <c r="AY31" s="150">
        <v>26</v>
      </c>
      <c r="AZ31" s="150">
        <v>0</v>
      </c>
      <c r="BA31" s="138">
        <f t="shared" si="68"/>
        <v>40</v>
      </c>
      <c r="BB31" s="150">
        <v>14</v>
      </c>
      <c r="BC31" s="150">
        <v>26</v>
      </c>
      <c r="BD31" s="150">
        <v>0</v>
      </c>
      <c r="BE31" s="138">
        <f t="shared" si="69"/>
        <v>40</v>
      </c>
      <c r="BF31" s="150">
        <f t="shared" ref="BF31:BF32" si="98">AVERAGE(J31,N31,R31,V31,Z31,AD31,AH31,AL31,AP31,AT31,AX31,BB31)</f>
        <v>10.166666666666666</v>
      </c>
      <c r="BG31" s="150">
        <f t="shared" si="96"/>
        <v>17.5</v>
      </c>
      <c r="BH31" s="150">
        <f t="shared" si="96"/>
        <v>0</v>
      </c>
      <c r="BI31" s="138">
        <f t="shared" si="70"/>
        <v>27.666666666666664</v>
      </c>
    </row>
    <row r="32" spans="1:65" ht="29.25" customHeight="1" x14ac:dyDescent="0.25">
      <c r="A32" s="457"/>
      <c r="B32" s="515"/>
      <c r="C32" s="457"/>
      <c r="D32" s="518"/>
      <c r="E32" s="492"/>
      <c r="F32" s="460"/>
      <c r="G32" s="463"/>
      <c r="H32" s="465" t="s">
        <v>86</v>
      </c>
      <c r="I32" s="22" t="s">
        <v>82</v>
      </c>
      <c r="J32" s="145">
        <v>212</v>
      </c>
      <c r="K32" s="145">
        <v>293</v>
      </c>
      <c r="L32" s="145">
        <v>0</v>
      </c>
      <c r="M32" s="138">
        <f t="shared" si="97"/>
        <v>505</v>
      </c>
      <c r="N32" s="119">
        <v>212</v>
      </c>
      <c r="O32" s="119">
        <v>293</v>
      </c>
      <c r="P32" s="119">
        <v>0</v>
      </c>
      <c r="Q32" s="138">
        <f t="shared" si="59"/>
        <v>505</v>
      </c>
      <c r="R32" s="150">
        <v>217</v>
      </c>
      <c r="S32" s="149">
        <v>302</v>
      </c>
      <c r="T32" s="150">
        <v>0</v>
      </c>
      <c r="U32" s="138">
        <f t="shared" si="60"/>
        <v>519</v>
      </c>
      <c r="V32" s="150">
        <v>217</v>
      </c>
      <c r="W32" s="150">
        <v>302</v>
      </c>
      <c r="X32" s="150">
        <v>0</v>
      </c>
      <c r="Y32" s="138">
        <f t="shared" si="61"/>
        <v>519</v>
      </c>
      <c r="Z32" s="150">
        <v>215</v>
      </c>
      <c r="AA32" s="150">
        <v>298</v>
      </c>
      <c r="AB32" s="150">
        <v>0</v>
      </c>
      <c r="AC32" s="138">
        <f t="shared" si="62"/>
        <v>513</v>
      </c>
      <c r="AD32" s="150">
        <v>215</v>
      </c>
      <c r="AE32" s="150">
        <v>298</v>
      </c>
      <c r="AF32" s="150">
        <v>0</v>
      </c>
      <c r="AG32" s="138">
        <f t="shared" si="63"/>
        <v>513</v>
      </c>
      <c r="AH32" s="150">
        <v>0</v>
      </c>
      <c r="AI32" s="150">
        <v>0</v>
      </c>
      <c r="AJ32" s="150">
        <v>0</v>
      </c>
      <c r="AK32" s="138">
        <f t="shared" si="64"/>
        <v>0</v>
      </c>
      <c r="AL32" s="150">
        <v>0</v>
      </c>
      <c r="AM32" s="150">
        <v>0</v>
      </c>
      <c r="AN32" s="150">
        <v>0</v>
      </c>
      <c r="AO32" s="138">
        <f t="shared" si="65"/>
        <v>0</v>
      </c>
      <c r="AP32" s="150">
        <v>217</v>
      </c>
      <c r="AQ32" s="150">
        <v>209</v>
      </c>
      <c r="AR32" s="150">
        <v>0</v>
      </c>
      <c r="AS32" s="138">
        <f t="shared" si="66"/>
        <v>426</v>
      </c>
      <c r="AT32" s="150">
        <v>217</v>
      </c>
      <c r="AU32" s="150">
        <v>209</v>
      </c>
      <c r="AV32" s="150">
        <v>0</v>
      </c>
      <c r="AW32" s="138">
        <f t="shared" si="67"/>
        <v>426</v>
      </c>
      <c r="AX32" s="150">
        <v>191</v>
      </c>
      <c r="AY32" s="150">
        <v>242</v>
      </c>
      <c r="AZ32" s="150">
        <v>0</v>
      </c>
      <c r="BA32" s="138">
        <f t="shared" si="68"/>
        <v>433</v>
      </c>
      <c r="BB32" s="150">
        <v>191</v>
      </c>
      <c r="BC32" s="150">
        <v>242</v>
      </c>
      <c r="BD32" s="150">
        <v>0</v>
      </c>
      <c r="BE32" s="138">
        <f t="shared" si="69"/>
        <v>433</v>
      </c>
      <c r="BF32" s="150">
        <f t="shared" si="98"/>
        <v>175.33333333333334</v>
      </c>
      <c r="BG32" s="150">
        <f t="shared" si="96"/>
        <v>224</v>
      </c>
      <c r="BH32" s="150">
        <f t="shared" si="96"/>
        <v>0</v>
      </c>
      <c r="BI32" s="138">
        <f t="shared" si="70"/>
        <v>399.33333333333337</v>
      </c>
    </row>
    <row r="33" spans="1:61" ht="29.25" customHeight="1" thickBot="1" x14ac:dyDescent="0.3">
      <c r="A33" s="457"/>
      <c r="B33" s="515"/>
      <c r="C33" s="457"/>
      <c r="D33" s="518"/>
      <c r="E33" s="493"/>
      <c r="F33" s="507"/>
      <c r="G33" s="494"/>
      <c r="H33" s="494"/>
      <c r="I33" s="48" t="s">
        <v>83</v>
      </c>
      <c r="J33" s="146">
        <v>4</v>
      </c>
      <c r="K33" s="146">
        <v>3</v>
      </c>
      <c r="L33" s="146">
        <v>0</v>
      </c>
      <c r="M33" s="141">
        <f t="shared" si="97"/>
        <v>7</v>
      </c>
      <c r="N33" s="123">
        <v>4</v>
      </c>
      <c r="O33" s="123">
        <v>3</v>
      </c>
      <c r="P33" s="123">
        <v>0</v>
      </c>
      <c r="Q33" s="141">
        <f t="shared" si="59"/>
        <v>7</v>
      </c>
      <c r="R33" s="152">
        <v>30</v>
      </c>
      <c r="S33" s="151">
        <v>52</v>
      </c>
      <c r="T33" s="152">
        <v>0</v>
      </c>
      <c r="U33" s="141">
        <f t="shared" si="60"/>
        <v>82</v>
      </c>
      <c r="V33" s="152">
        <v>30</v>
      </c>
      <c r="W33" s="152">
        <v>52</v>
      </c>
      <c r="X33" s="152">
        <v>0</v>
      </c>
      <c r="Y33" s="141">
        <f t="shared" si="61"/>
        <v>82</v>
      </c>
      <c r="Z33" s="152">
        <v>30</v>
      </c>
      <c r="AA33" s="152">
        <v>52</v>
      </c>
      <c r="AB33" s="152">
        <v>0</v>
      </c>
      <c r="AC33" s="141">
        <f t="shared" si="62"/>
        <v>82</v>
      </c>
      <c r="AD33" s="152">
        <v>30</v>
      </c>
      <c r="AE33" s="152">
        <v>52</v>
      </c>
      <c r="AF33" s="152">
        <v>0</v>
      </c>
      <c r="AG33" s="141">
        <f t="shared" si="63"/>
        <v>82</v>
      </c>
      <c r="AH33" s="152">
        <v>0</v>
      </c>
      <c r="AI33" s="152">
        <v>0</v>
      </c>
      <c r="AJ33" s="152">
        <v>0</v>
      </c>
      <c r="AK33" s="141">
        <f t="shared" si="64"/>
        <v>0</v>
      </c>
      <c r="AL33" s="152">
        <v>0</v>
      </c>
      <c r="AM33" s="152">
        <v>0</v>
      </c>
      <c r="AN33" s="152">
        <v>0</v>
      </c>
      <c r="AO33" s="141">
        <f t="shared" si="65"/>
        <v>0</v>
      </c>
      <c r="AP33" s="152">
        <v>47</v>
      </c>
      <c r="AQ33" s="152">
        <v>65</v>
      </c>
      <c r="AR33" s="152">
        <v>0</v>
      </c>
      <c r="AS33" s="141">
        <f t="shared" si="66"/>
        <v>112</v>
      </c>
      <c r="AT33" s="152">
        <v>47</v>
      </c>
      <c r="AU33" s="152">
        <v>65</v>
      </c>
      <c r="AV33" s="152">
        <v>0</v>
      </c>
      <c r="AW33" s="141">
        <f t="shared" si="67"/>
        <v>112</v>
      </c>
      <c r="AX33" s="152">
        <v>47</v>
      </c>
      <c r="AY33" s="152">
        <v>60</v>
      </c>
      <c r="AZ33" s="152">
        <v>0</v>
      </c>
      <c r="BA33" s="141">
        <f t="shared" si="68"/>
        <v>107</v>
      </c>
      <c r="BB33" s="152">
        <v>47</v>
      </c>
      <c r="BC33" s="152">
        <v>60</v>
      </c>
      <c r="BD33" s="152">
        <v>0</v>
      </c>
      <c r="BE33" s="141">
        <f t="shared" si="69"/>
        <v>107</v>
      </c>
      <c r="BF33" s="152">
        <f>AVERAGE(J33,N33,R33,V33,Z33,AD33,AH33,AL33,AP33,AT33,AX33,BB33)</f>
        <v>26.333333333333332</v>
      </c>
      <c r="BG33" s="152">
        <f t="shared" ref="BG33:BH33" si="99">AVERAGE(K33,O33,S33,W33,AA33,AE33,AI33,AM33,AQ33,AU33,AY33,BC33)</f>
        <v>38.666666666666664</v>
      </c>
      <c r="BH33" s="152">
        <f t="shared" si="99"/>
        <v>0</v>
      </c>
      <c r="BI33" s="141">
        <f t="shared" si="70"/>
        <v>65</v>
      </c>
    </row>
    <row r="34" spans="1:61" ht="29.25" customHeight="1" x14ac:dyDescent="0.25">
      <c r="A34" s="457"/>
      <c r="B34" s="515"/>
      <c r="C34" s="457"/>
      <c r="D34" s="518"/>
      <c r="E34" s="491" t="s">
        <v>111</v>
      </c>
      <c r="F34" s="459" t="s">
        <v>73</v>
      </c>
      <c r="G34" s="462" t="s">
        <v>134</v>
      </c>
      <c r="H34" s="462" t="s">
        <v>84</v>
      </c>
      <c r="I34" s="21" t="s">
        <v>74</v>
      </c>
      <c r="J34" s="153">
        <v>0</v>
      </c>
      <c r="K34" s="153">
        <v>1</v>
      </c>
      <c r="L34" s="153">
        <v>0</v>
      </c>
      <c r="M34" s="140">
        <f>SUM(J34:L34)</f>
        <v>1</v>
      </c>
      <c r="N34" s="155">
        <v>0</v>
      </c>
      <c r="O34" s="155">
        <v>1</v>
      </c>
      <c r="P34" s="155">
        <v>0</v>
      </c>
      <c r="Q34" s="140">
        <f t="shared" si="59"/>
        <v>1</v>
      </c>
      <c r="R34" s="153">
        <v>1</v>
      </c>
      <c r="S34" s="159">
        <v>1</v>
      </c>
      <c r="T34" s="160">
        <v>0</v>
      </c>
      <c r="U34" s="140">
        <f t="shared" si="60"/>
        <v>2</v>
      </c>
      <c r="V34" s="165">
        <v>0</v>
      </c>
      <c r="W34" s="165">
        <v>0</v>
      </c>
      <c r="X34" s="165">
        <v>0</v>
      </c>
      <c r="Y34" s="140">
        <f t="shared" si="61"/>
        <v>0</v>
      </c>
      <c r="Z34" s="165">
        <v>1</v>
      </c>
      <c r="AA34" s="165">
        <v>2</v>
      </c>
      <c r="AB34" s="165">
        <v>0</v>
      </c>
      <c r="AC34" s="140">
        <f t="shared" si="62"/>
        <v>3</v>
      </c>
      <c r="AD34" s="165">
        <v>1</v>
      </c>
      <c r="AE34" s="165">
        <v>1</v>
      </c>
      <c r="AF34" s="165">
        <v>0</v>
      </c>
      <c r="AG34" s="140">
        <f t="shared" si="63"/>
        <v>2</v>
      </c>
      <c r="AH34" s="165">
        <v>1</v>
      </c>
      <c r="AI34" s="165">
        <v>2</v>
      </c>
      <c r="AJ34" s="165">
        <v>0</v>
      </c>
      <c r="AK34" s="140">
        <f t="shared" si="64"/>
        <v>3</v>
      </c>
      <c r="AL34" s="165">
        <v>2</v>
      </c>
      <c r="AM34" s="165">
        <v>1</v>
      </c>
      <c r="AN34" s="165">
        <v>0</v>
      </c>
      <c r="AO34" s="140">
        <f t="shared" si="65"/>
        <v>3</v>
      </c>
      <c r="AP34" s="165">
        <v>0</v>
      </c>
      <c r="AQ34" s="165">
        <v>0</v>
      </c>
      <c r="AR34" s="165">
        <v>0</v>
      </c>
      <c r="AS34" s="140">
        <f t="shared" si="66"/>
        <v>0</v>
      </c>
      <c r="AT34" s="165">
        <v>0</v>
      </c>
      <c r="AU34" s="165">
        <v>0</v>
      </c>
      <c r="AV34" s="165">
        <v>0</v>
      </c>
      <c r="AW34" s="140">
        <f t="shared" si="67"/>
        <v>0</v>
      </c>
      <c r="AX34" s="165">
        <v>1</v>
      </c>
      <c r="AY34" s="165">
        <v>0</v>
      </c>
      <c r="AZ34" s="165">
        <v>0</v>
      </c>
      <c r="BA34" s="140">
        <f t="shared" si="68"/>
        <v>1</v>
      </c>
      <c r="BB34" s="165">
        <v>3</v>
      </c>
      <c r="BC34" s="165">
        <v>2</v>
      </c>
      <c r="BD34" s="165">
        <v>0</v>
      </c>
      <c r="BE34" s="140">
        <f t="shared" si="69"/>
        <v>5</v>
      </c>
      <c r="BF34" s="165">
        <f t="shared" ref="BF34:BF43" si="100">SUM(J34,N34,R34,V34,Z34,AD34,AH34,AL34,AP34,AT34,AX34,BB34)</f>
        <v>10</v>
      </c>
      <c r="BG34" s="165">
        <f t="shared" ref="BG34:BG43" si="101">SUM(K34,O34,S34,W34,AA34,AE34,AI34,AM34,AQ34,AU34,AY34,BC34)</f>
        <v>11</v>
      </c>
      <c r="BH34" s="165">
        <f t="shared" ref="BH34:BH43" si="102">SUM(L34,P34,T34,X34,AB34,AF34,AJ34,AN34,AR34,AV34,AZ34,BD34)</f>
        <v>0</v>
      </c>
      <c r="BI34" s="140">
        <f t="shared" si="70"/>
        <v>21</v>
      </c>
    </row>
    <row r="35" spans="1:61" ht="29.25" customHeight="1" x14ac:dyDescent="0.25">
      <c r="A35" s="457"/>
      <c r="B35" s="515"/>
      <c r="C35" s="457"/>
      <c r="D35" s="518"/>
      <c r="E35" s="492"/>
      <c r="F35" s="460"/>
      <c r="G35" s="463"/>
      <c r="H35" s="463"/>
      <c r="I35" s="22" t="s">
        <v>75</v>
      </c>
      <c r="J35" s="154">
        <v>0</v>
      </c>
      <c r="K35" s="154">
        <v>0</v>
      </c>
      <c r="L35" s="154">
        <v>0</v>
      </c>
      <c r="M35" s="138">
        <f t="shared" ref="M35:M38" si="103">SUM(J35:L35)</f>
        <v>0</v>
      </c>
      <c r="N35" s="156">
        <v>0</v>
      </c>
      <c r="O35" s="156">
        <v>0</v>
      </c>
      <c r="P35" s="156">
        <v>0</v>
      </c>
      <c r="Q35" s="138">
        <f t="shared" si="59"/>
        <v>0</v>
      </c>
      <c r="R35" s="154">
        <v>0</v>
      </c>
      <c r="S35" s="161">
        <v>1</v>
      </c>
      <c r="T35" s="162">
        <v>0</v>
      </c>
      <c r="U35" s="138">
        <f t="shared" si="60"/>
        <v>1</v>
      </c>
      <c r="V35" s="166">
        <v>0</v>
      </c>
      <c r="W35" s="166">
        <v>0</v>
      </c>
      <c r="X35" s="166">
        <v>0</v>
      </c>
      <c r="Y35" s="138">
        <f t="shared" si="61"/>
        <v>0</v>
      </c>
      <c r="Z35" s="166">
        <v>1</v>
      </c>
      <c r="AA35" s="166">
        <v>0</v>
      </c>
      <c r="AB35" s="166">
        <v>0</v>
      </c>
      <c r="AC35" s="138">
        <f t="shared" si="62"/>
        <v>1</v>
      </c>
      <c r="AD35" s="166">
        <v>0</v>
      </c>
      <c r="AE35" s="166">
        <v>1</v>
      </c>
      <c r="AF35" s="166">
        <v>0</v>
      </c>
      <c r="AG35" s="138">
        <f t="shared" si="63"/>
        <v>1</v>
      </c>
      <c r="AH35" s="166">
        <v>0</v>
      </c>
      <c r="AI35" s="166">
        <v>1</v>
      </c>
      <c r="AJ35" s="166">
        <v>0</v>
      </c>
      <c r="AK35" s="138">
        <f t="shared" si="64"/>
        <v>1</v>
      </c>
      <c r="AL35" s="166">
        <v>0</v>
      </c>
      <c r="AM35" s="166">
        <v>0</v>
      </c>
      <c r="AN35" s="166">
        <v>0</v>
      </c>
      <c r="AO35" s="138">
        <f t="shared" si="65"/>
        <v>0</v>
      </c>
      <c r="AP35" s="166">
        <v>0</v>
      </c>
      <c r="AQ35" s="166">
        <v>0</v>
      </c>
      <c r="AR35" s="166">
        <v>0</v>
      </c>
      <c r="AS35" s="138">
        <f t="shared" si="66"/>
        <v>0</v>
      </c>
      <c r="AT35" s="166">
        <v>1</v>
      </c>
      <c r="AU35" s="166">
        <v>2</v>
      </c>
      <c r="AV35" s="166">
        <v>0</v>
      </c>
      <c r="AW35" s="138">
        <f t="shared" si="67"/>
        <v>3</v>
      </c>
      <c r="AX35" s="166">
        <v>0</v>
      </c>
      <c r="AY35" s="166">
        <v>0</v>
      </c>
      <c r="AZ35" s="166">
        <v>0</v>
      </c>
      <c r="BA35" s="138">
        <f t="shared" si="68"/>
        <v>0</v>
      </c>
      <c r="BB35" s="166">
        <v>1</v>
      </c>
      <c r="BC35" s="166">
        <v>1</v>
      </c>
      <c r="BD35" s="166">
        <v>0</v>
      </c>
      <c r="BE35" s="138">
        <f t="shared" si="69"/>
        <v>2</v>
      </c>
      <c r="BF35" s="166">
        <f t="shared" si="100"/>
        <v>3</v>
      </c>
      <c r="BG35" s="166">
        <f t="shared" si="101"/>
        <v>6</v>
      </c>
      <c r="BH35" s="166">
        <f t="shared" si="102"/>
        <v>0</v>
      </c>
      <c r="BI35" s="138">
        <f t="shared" ref="BI35:BI38" si="104">SUM(BF35:BH35)</f>
        <v>9</v>
      </c>
    </row>
    <row r="36" spans="1:61" ht="29.25" customHeight="1" x14ac:dyDescent="0.25">
      <c r="A36" s="457"/>
      <c r="B36" s="515"/>
      <c r="C36" s="457"/>
      <c r="D36" s="518"/>
      <c r="E36" s="492"/>
      <c r="F36" s="460"/>
      <c r="G36" s="463"/>
      <c r="H36" s="463"/>
      <c r="I36" s="22" t="s">
        <v>76</v>
      </c>
      <c r="J36" s="154">
        <v>2</v>
      </c>
      <c r="K36" s="154">
        <v>3</v>
      </c>
      <c r="L36" s="154">
        <v>0</v>
      </c>
      <c r="M36" s="138">
        <f t="shared" si="103"/>
        <v>5</v>
      </c>
      <c r="N36" s="156">
        <v>0</v>
      </c>
      <c r="O36" s="156">
        <v>1</v>
      </c>
      <c r="P36" s="156">
        <v>0</v>
      </c>
      <c r="Q36" s="138">
        <f t="shared" si="59"/>
        <v>1</v>
      </c>
      <c r="R36" s="154">
        <v>0</v>
      </c>
      <c r="S36" s="161">
        <v>3</v>
      </c>
      <c r="T36" s="162">
        <v>0</v>
      </c>
      <c r="U36" s="138">
        <f t="shared" si="60"/>
        <v>3</v>
      </c>
      <c r="V36" s="166">
        <v>0</v>
      </c>
      <c r="W36" s="166">
        <v>1</v>
      </c>
      <c r="X36" s="166">
        <v>0</v>
      </c>
      <c r="Y36" s="138">
        <f t="shared" si="61"/>
        <v>1</v>
      </c>
      <c r="Z36" s="166">
        <v>1</v>
      </c>
      <c r="AA36" s="166">
        <v>4</v>
      </c>
      <c r="AB36" s="166">
        <v>0</v>
      </c>
      <c r="AC36" s="138">
        <f t="shared" si="62"/>
        <v>5</v>
      </c>
      <c r="AD36" s="166">
        <v>1</v>
      </c>
      <c r="AE36" s="166">
        <v>6</v>
      </c>
      <c r="AF36" s="166">
        <v>0</v>
      </c>
      <c r="AG36" s="138">
        <f t="shared" si="63"/>
        <v>7</v>
      </c>
      <c r="AH36" s="166">
        <v>2</v>
      </c>
      <c r="AI36" s="166">
        <v>3</v>
      </c>
      <c r="AJ36" s="166">
        <v>0</v>
      </c>
      <c r="AK36" s="138">
        <f t="shared" si="64"/>
        <v>5</v>
      </c>
      <c r="AL36" s="166">
        <v>1</v>
      </c>
      <c r="AM36" s="166">
        <v>1</v>
      </c>
      <c r="AN36" s="166">
        <v>0</v>
      </c>
      <c r="AO36" s="138">
        <f t="shared" si="65"/>
        <v>2</v>
      </c>
      <c r="AP36" s="166">
        <v>0</v>
      </c>
      <c r="AQ36" s="166">
        <v>0</v>
      </c>
      <c r="AR36" s="166">
        <v>0</v>
      </c>
      <c r="AS36" s="138">
        <f t="shared" si="66"/>
        <v>0</v>
      </c>
      <c r="AT36" s="166">
        <v>3</v>
      </c>
      <c r="AU36" s="166">
        <v>2</v>
      </c>
      <c r="AV36" s="166">
        <v>0</v>
      </c>
      <c r="AW36" s="138">
        <f t="shared" si="67"/>
        <v>5</v>
      </c>
      <c r="AX36" s="166">
        <v>0</v>
      </c>
      <c r="AY36" s="166">
        <v>1</v>
      </c>
      <c r="AZ36" s="166">
        <v>0</v>
      </c>
      <c r="BA36" s="138">
        <f t="shared" si="68"/>
        <v>1</v>
      </c>
      <c r="BB36" s="166">
        <v>2</v>
      </c>
      <c r="BC36" s="166">
        <v>3</v>
      </c>
      <c r="BD36" s="166">
        <v>0</v>
      </c>
      <c r="BE36" s="138">
        <f t="shared" si="69"/>
        <v>5</v>
      </c>
      <c r="BF36" s="166">
        <f t="shared" si="100"/>
        <v>12</v>
      </c>
      <c r="BG36" s="166">
        <f t="shared" si="101"/>
        <v>28</v>
      </c>
      <c r="BH36" s="166">
        <f t="shared" si="102"/>
        <v>0</v>
      </c>
      <c r="BI36" s="138">
        <f t="shared" si="104"/>
        <v>40</v>
      </c>
    </row>
    <row r="37" spans="1:61" ht="29.25" customHeight="1" x14ac:dyDescent="0.25">
      <c r="A37" s="457"/>
      <c r="B37" s="515"/>
      <c r="C37" s="457"/>
      <c r="D37" s="518"/>
      <c r="E37" s="492"/>
      <c r="F37" s="460"/>
      <c r="G37" s="463"/>
      <c r="H37" s="463"/>
      <c r="I37" s="22" t="s">
        <v>77</v>
      </c>
      <c r="J37" s="154">
        <v>1</v>
      </c>
      <c r="K37" s="154">
        <v>1</v>
      </c>
      <c r="L37" s="154">
        <v>0</v>
      </c>
      <c r="M37" s="138">
        <f t="shared" si="103"/>
        <v>2</v>
      </c>
      <c r="N37" s="156">
        <v>2</v>
      </c>
      <c r="O37" s="156">
        <v>4</v>
      </c>
      <c r="P37" s="156">
        <v>0</v>
      </c>
      <c r="Q37" s="138">
        <f t="shared" si="59"/>
        <v>6</v>
      </c>
      <c r="R37" s="154">
        <v>7</v>
      </c>
      <c r="S37" s="161">
        <v>4</v>
      </c>
      <c r="T37" s="162">
        <v>0</v>
      </c>
      <c r="U37" s="138">
        <f t="shared" si="60"/>
        <v>11</v>
      </c>
      <c r="V37" s="166">
        <v>9</v>
      </c>
      <c r="W37" s="166">
        <v>5</v>
      </c>
      <c r="X37" s="166">
        <v>0</v>
      </c>
      <c r="Y37" s="138">
        <f t="shared" si="61"/>
        <v>14</v>
      </c>
      <c r="Z37" s="166">
        <v>11</v>
      </c>
      <c r="AA37" s="166">
        <v>14</v>
      </c>
      <c r="AB37" s="166">
        <v>0</v>
      </c>
      <c r="AC37" s="138">
        <f t="shared" si="62"/>
        <v>25</v>
      </c>
      <c r="AD37" s="166">
        <v>10</v>
      </c>
      <c r="AE37" s="166">
        <v>23</v>
      </c>
      <c r="AF37" s="166">
        <v>0</v>
      </c>
      <c r="AG37" s="138">
        <f t="shared" si="63"/>
        <v>33</v>
      </c>
      <c r="AH37" s="166">
        <v>7</v>
      </c>
      <c r="AI37" s="166">
        <v>6</v>
      </c>
      <c r="AJ37" s="166">
        <v>0</v>
      </c>
      <c r="AK37" s="138">
        <f t="shared" si="64"/>
        <v>13</v>
      </c>
      <c r="AL37" s="166">
        <v>3</v>
      </c>
      <c r="AM37" s="166">
        <v>6</v>
      </c>
      <c r="AN37" s="166">
        <v>0</v>
      </c>
      <c r="AO37" s="138">
        <f t="shared" si="65"/>
        <v>9</v>
      </c>
      <c r="AP37" s="166">
        <v>1</v>
      </c>
      <c r="AQ37" s="166">
        <v>0</v>
      </c>
      <c r="AR37" s="166">
        <v>0</v>
      </c>
      <c r="AS37" s="138">
        <f t="shared" si="66"/>
        <v>1</v>
      </c>
      <c r="AT37" s="166">
        <v>5</v>
      </c>
      <c r="AU37" s="166">
        <v>2</v>
      </c>
      <c r="AV37" s="166">
        <v>0</v>
      </c>
      <c r="AW37" s="138">
        <f t="shared" si="67"/>
        <v>7</v>
      </c>
      <c r="AX37" s="166">
        <v>5</v>
      </c>
      <c r="AY37" s="166">
        <v>16</v>
      </c>
      <c r="AZ37" s="166">
        <v>0</v>
      </c>
      <c r="BA37" s="138">
        <f t="shared" si="68"/>
        <v>21</v>
      </c>
      <c r="BB37" s="166">
        <v>6</v>
      </c>
      <c r="BC37" s="166">
        <v>6</v>
      </c>
      <c r="BD37" s="166">
        <v>0</v>
      </c>
      <c r="BE37" s="138">
        <f t="shared" si="69"/>
        <v>12</v>
      </c>
      <c r="BF37" s="166">
        <f t="shared" si="100"/>
        <v>67</v>
      </c>
      <c r="BG37" s="166">
        <f t="shared" si="101"/>
        <v>87</v>
      </c>
      <c r="BH37" s="166">
        <f t="shared" si="102"/>
        <v>0</v>
      </c>
      <c r="BI37" s="138">
        <f t="shared" si="104"/>
        <v>154</v>
      </c>
    </row>
    <row r="38" spans="1:61" ht="29.25" customHeight="1" x14ac:dyDescent="0.25">
      <c r="A38" s="457"/>
      <c r="B38" s="515"/>
      <c r="C38" s="457"/>
      <c r="D38" s="518"/>
      <c r="E38" s="492"/>
      <c r="F38" s="460"/>
      <c r="G38" s="463"/>
      <c r="H38" s="463"/>
      <c r="I38" s="22" t="s">
        <v>78</v>
      </c>
      <c r="J38" s="154">
        <v>4</v>
      </c>
      <c r="K38" s="154">
        <v>8</v>
      </c>
      <c r="L38" s="154">
        <v>0</v>
      </c>
      <c r="M38" s="138">
        <f t="shared" si="103"/>
        <v>12</v>
      </c>
      <c r="N38" s="156">
        <v>10</v>
      </c>
      <c r="O38" s="156">
        <v>7</v>
      </c>
      <c r="P38" s="156">
        <v>0</v>
      </c>
      <c r="Q38" s="138">
        <f t="shared" si="59"/>
        <v>17</v>
      </c>
      <c r="R38" s="154">
        <v>15</v>
      </c>
      <c r="S38" s="161">
        <v>26</v>
      </c>
      <c r="T38" s="162">
        <v>0</v>
      </c>
      <c r="U38" s="138">
        <f t="shared" si="60"/>
        <v>41</v>
      </c>
      <c r="V38" s="166">
        <v>19</v>
      </c>
      <c r="W38" s="166">
        <v>9</v>
      </c>
      <c r="X38" s="166">
        <v>0</v>
      </c>
      <c r="Y38" s="138">
        <f t="shared" si="61"/>
        <v>28</v>
      </c>
      <c r="Z38" s="166">
        <v>31</v>
      </c>
      <c r="AA38" s="166">
        <v>23</v>
      </c>
      <c r="AB38" s="166">
        <v>0</v>
      </c>
      <c r="AC38" s="138">
        <f t="shared" si="62"/>
        <v>54</v>
      </c>
      <c r="AD38" s="166">
        <v>29</v>
      </c>
      <c r="AE38" s="166">
        <v>13</v>
      </c>
      <c r="AF38" s="166">
        <v>0</v>
      </c>
      <c r="AG38" s="138">
        <f t="shared" si="63"/>
        <v>42</v>
      </c>
      <c r="AH38" s="166">
        <v>17</v>
      </c>
      <c r="AI38" s="166">
        <v>15</v>
      </c>
      <c r="AJ38" s="166">
        <v>0</v>
      </c>
      <c r="AK38" s="138">
        <f t="shared" si="64"/>
        <v>32</v>
      </c>
      <c r="AL38" s="166">
        <v>24</v>
      </c>
      <c r="AM38" s="166">
        <v>21</v>
      </c>
      <c r="AN38" s="166">
        <v>0</v>
      </c>
      <c r="AO38" s="138">
        <f t="shared" si="65"/>
        <v>45</v>
      </c>
      <c r="AP38" s="166">
        <v>1</v>
      </c>
      <c r="AQ38" s="166">
        <v>3</v>
      </c>
      <c r="AR38" s="166">
        <v>0</v>
      </c>
      <c r="AS38" s="138">
        <f t="shared" si="66"/>
        <v>4</v>
      </c>
      <c r="AT38" s="166">
        <v>19</v>
      </c>
      <c r="AU38" s="166">
        <v>16</v>
      </c>
      <c r="AV38" s="166">
        <v>0</v>
      </c>
      <c r="AW38" s="138">
        <f t="shared" si="67"/>
        <v>35</v>
      </c>
      <c r="AX38" s="166">
        <v>4</v>
      </c>
      <c r="AY38" s="166">
        <v>5</v>
      </c>
      <c r="AZ38" s="166">
        <v>0</v>
      </c>
      <c r="BA38" s="138">
        <f t="shared" si="68"/>
        <v>9</v>
      </c>
      <c r="BB38" s="166">
        <v>13</v>
      </c>
      <c r="BC38" s="166">
        <v>30</v>
      </c>
      <c r="BD38" s="166">
        <v>0</v>
      </c>
      <c r="BE38" s="138">
        <f t="shared" si="69"/>
        <v>43</v>
      </c>
      <c r="BF38" s="166">
        <f t="shared" si="100"/>
        <v>186</v>
      </c>
      <c r="BG38" s="166">
        <f t="shared" si="101"/>
        <v>176</v>
      </c>
      <c r="BH38" s="166">
        <f t="shared" si="102"/>
        <v>0</v>
      </c>
      <c r="BI38" s="138">
        <f t="shared" si="104"/>
        <v>362</v>
      </c>
    </row>
    <row r="39" spans="1:61" ht="29.25" customHeight="1" x14ac:dyDescent="0.25">
      <c r="A39" s="457"/>
      <c r="B39" s="515"/>
      <c r="C39" s="457"/>
      <c r="D39" s="518"/>
      <c r="E39" s="492"/>
      <c r="F39" s="460"/>
      <c r="G39" s="463"/>
      <c r="H39" s="464"/>
      <c r="I39" s="23" t="s">
        <v>79</v>
      </c>
      <c r="J39" s="139">
        <f>SUM(J34:J38)</f>
        <v>7</v>
      </c>
      <c r="K39" s="139">
        <f t="shared" ref="K39" si="105">SUM(K34:K38)</f>
        <v>13</v>
      </c>
      <c r="L39" s="139">
        <f t="shared" ref="L39" si="106">SUM(L34:L38)</f>
        <v>0</v>
      </c>
      <c r="M39" s="138">
        <f>SUM(M34:M38)</f>
        <v>20</v>
      </c>
      <c r="N39" s="139">
        <f>SUM(N34:N38)</f>
        <v>12</v>
      </c>
      <c r="O39" s="139">
        <f t="shared" ref="O39" si="107">SUM(O34:O38)</f>
        <v>13</v>
      </c>
      <c r="P39" s="139">
        <f t="shared" ref="P39" si="108">SUM(P34:P38)</f>
        <v>0</v>
      </c>
      <c r="Q39" s="138">
        <f>SUM(Q34:Q38)</f>
        <v>25</v>
      </c>
      <c r="R39" s="139">
        <f>SUM(R34:R38)</f>
        <v>23</v>
      </c>
      <c r="S39" s="139">
        <f t="shared" ref="S39" si="109">SUM(S34:S38)</f>
        <v>35</v>
      </c>
      <c r="T39" s="139">
        <f t="shared" ref="T39" si="110">SUM(T34:T38)</f>
        <v>0</v>
      </c>
      <c r="U39" s="138">
        <f>SUM(U34:U38)</f>
        <v>58</v>
      </c>
      <c r="V39" s="139">
        <f>SUM(V34:V38)</f>
        <v>28</v>
      </c>
      <c r="W39" s="139">
        <f t="shared" ref="W39" si="111">SUM(W34:W38)</f>
        <v>15</v>
      </c>
      <c r="X39" s="139">
        <f t="shared" ref="X39" si="112">SUM(X34:X38)</f>
        <v>0</v>
      </c>
      <c r="Y39" s="138">
        <f>SUM(Y34:Y38)</f>
        <v>43</v>
      </c>
      <c r="Z39" s="139">
        <f>SUM(Z34:Z38)</f>
        <v>45</v>
      </c>
      <c r="AA39" s="139">
        <f t="shared" ref="AA39" si="113">SUM(AA34:AA38)</f>
        <v>43</v>
      </c>
      <c r="AB39" s="139">
        <f t="shared" ref="AB39" si="114">SUM(AB34:AB38)</f>
        <v>0</v>
      </c>
      <c r="AC39" s="138">
        <f>SUM(AC34:AC38)</f>
        <v>88</v>
      </c>
      <c r="AD39" s="139">
        <f>SUM(AD34:AD38)</f>
        <v>41</v>
      </c>
      <c r="AE39" s="139">
        <f t="shared" ref="AE39" si="115">SUM(AE34:AE38)</f>
        <v>44</v>
      </c>
      <c r="AF39" s="139">
        <f t="shared" ref="AF39" si="116">SUM(AF34:AF38)</f>
        <v>0</v>
      </c>
      <c r="AG39" s="138">
        <f>SUM(AG34:AG38)</f>
        <v>85</v>
      </c>
      <c r="AH39" s="139">
        <f>SUM(AH34:AH38)</f>
        <v>27</v>
      </c>
      <c r="AI39" s="139">
        <f t="shared" ref="AI39" si="117">SUM(AI34:AI38)</f>
        <v>27</v>
      </c>
      <c r="AJ39" s="139">
        <f t="shared" ref="AJ39" si="118">SUM(AJ34:AJ38)</f>
        <v>0</v>
      </c>
      <c r="AK39" s="138">
        <f>SUM(AK34:AK38)</f>
        <v>54</v>
      </c>
      <c r="AL39" s="139">
        <f>SUM(AL34:AL38)</f>
        <v>30</v>
      </c>
      <c r="AM39" s="139">
        <f t="shared" ref="AM39" si="119">SUM(AM34:AM38)</f>
        <v>29</v>
      </c>
      <c r="AN39" s="139">
        <f t="shared" ref="AN39" si="120">SUM(AN34:AN38)</f>
        <v>0</v>
      </c>
      <c r="AO39" s="138">
        <f>SUM(AO34:AO38)</f>
        <v>59</v>
      </c>
      <c r="AP39" s="139">
        <f>SUM(AP34:AP38)</f>
        <v>2</v>
      </c>
      <c r="AQ39" s="139">
        <f t="shared" ref="AQ39" si="121">SUM(AQ34:AQ38)</f>
        <v>3</v>
      </c>
      <c r="AR39" s="139">
        <f t="shared" ref="AR39" si="122">SUM(AR34:AR38)</f>
        <v>0</v>
      </c>
      <c r="AS39" s="138">
        <f>SUM(AS34:AS38)</f>
        <v>5</v>
      </c>
      <c r="AT39" s="139">
        <f>SUM(AT34:AT38)</f>
        <v>28</v>
      </c>
      <c r="AU39" s="139">
        <f t="shared" ref="AU39" si="123">SUM(AU34:AU38)</f>
        <v>22</v>
      </c>
      <c r="AV39" s="139">
        <f t="shared" ref="AV39" si="124">SUM(AV34:AV38)</f>
        <v>0</v>
      </c>
      <c r="AW39" s="138">
        <f>SUM(AW34:AW38)</f>
        <v>50</v>
      </c>
      <c r="AX39" s="139">
        <f>SUM(AX34:AX38)</f>
        <v>10</v>
      </c>
      <c r="AY39" s="139">
        <f t="shared" ref="AY39" si="125">SUM(AY34:AY38)</f>
        <v>22</v>
      </c>
      <c r="AZ39" s="139">
        <f t="shared" ref="AZ39" si="126">SUM(AZ34:AZ38)</f>
        <v>0</v>
      </c>
      <c r="BA39" s="138">
        <f>SUM(BA34:BA38)</f>
        <v>32</v>
      </c>
      <c r="BB39" s="139">
        <f>SUM(BB34:BB38)</f>
        <v>25</v>
      </c>
      <c r="BC39" s="139">
        <f t="shared" ref="BC39" si="127">SUM(BC34:BC38)</f>
        <v>42</v>
      </c>
      <c r="BD39" s="139">
        <f t="shared" ref="BD39" si="128">SUM(BD34:BD38)</f>
        <v>0</v>
      </c>
      <c r="BE39" s="138">
        <f>SUM(BE34:BE38)</f>
        <v>67</v>
      </c>
      <c r="BF39" s="139">
        <f>SUM(BF34:BF38)</f>
        <v>278</v>
      </c>
      <c r="BG39" s="139">
        <f t="shared" ref="BG39:BH39" si="129">SUM(BG34:BG38)</f>
        <v>308</v>
      </c>
      <c r="BH39" s="139">
        <f t="shared" si="129"/>
        <v>0</v>
      </c>
      <c r="BI39" s="138">
        <f t="shared" ref="BI39" si="130">SUM(BI34:BI38)</f>
        <v>586</v>
      </c>
    </row>
    <row r="40" spans="1:61" ht="29.25" customHeight="1" x14ac:dyDescent="0.25">
      <c r="A40" s="457"/>
      <c r="B40" s="515"/>
      <c r="C40" s="457"/>
      <c r="D40" s="518"/>
      <c r="E40" s="492"/>
      <c r="F40" s="460"/>
      <c r="G40" s="463"/>
      <c r="H40" s="465" t="s">
        <v>146</v>
      </c>
      <c r="I40" s="22" t="s">
        <v>80</v>
      </c>
      <c r="J40" s="154">
        <v>7</v>
      </c>
      <c r="K40" s="154">
        <v>11</v>
      </c>
      <c r="L40" s="154">
        <v>0</v>
      </c>
      <c r="M40" s="138">
        <f>SUM(J40:L40)</f>
        <v>18</v>
      </c>
      <c r="N40" s="156">
        <v>9</v>
      </c>
      <c r="O40" s="156">
        <v>12</v>
      </c>
      <c r="P40" s="156">
        <v>0</v>
      </c>
      <c r="Q40" s="138">
        <f t="shared" si="59"/>
        <v>21</v>
      </c>
      <c r="R40" s="154">
        <v>20</v>
      </c>
      <c r="S40" s="161">
        <v>32</v>
      </c>
      <c r="T40" s="162">
        <v>0</v>
      </c>
      <c r="U40" s="138">
        <f t="shared" si="60"/>
        <v>52</v>
      </c>
      <c r="V40" s="166">
        <v>25</v>
      </c>
      <c r="W40" s="166">
        <v>14</v>
      </c>
      <c r="X40" s="166">
        <v>0</v>
      </c>
      <c r="Y40" s="138">
        <f t="shared" si="61"/>
        <v>39</v>
      </c>
      <c r="Z40" s="166">
        <v>44</v>
      </c>
      <c r="AA40" s="166">
        <v>42</v>
      </c>
      <c r="AB40" s="166">
        <v>0</v>
      </c>
      <c r="AC40" s="138">
        <f t="shared" si="62"/>
        <v>86</v>
      </c>
      <c r="AD40" s="166">
        <v>40</v>
      </c>
      <c r="AE40" s="166">
        <v>41</v>
      </c>
      <c r="AF40" s="166">
        <v>0</v>
      </c>
      <c r="AG40" s="138">
        <f t="shared" si="63"/>
        <v>81</v>
      </c>
      <c r="AH40" s="166">
        <v>27</v>
      </c>
      <c r="AI40" s="166">
        <v>26</v>
      </c>
      <c r="AJ40" s="166">
        <v>0</v>
      </c>
      <c r="AK40" s="138">
        <f t="shared" si="64"/>
        <v>53</v>
      </c>
      <c r="AL40" s="166">
        <v>27</v>
      </c>
      <c r="AM40" s="166">
        <v>25</v>
      </c>
      <c r="AN40" s="166">
        <v>0</v>
      </c>
      <c r="AO40" s="138">
        <f t="shared" si="65"/>
        <v>52</v>
      </c>
      <c r="AP40" s="166">
        <v>2</v>
      </c>
      <c r="AQ40" s="166">
        <v>2</v>
      </c>
      <c r="AR40" s="166">
        <v>0</v>
      </c>
      <c r="AS40" s="138">
        <f t="shared" si="66"/>
        <v>4</v>
      </c>
      <c r="AT40" s="166">
        <v>28</v>
      </c>
      <c r="AU40" s="166">
        <v>18</v>
      </c>
      <c r="AV40" s="166">
        <v>0</v>
      </c>
      <c r="AW40" s="138">
        <f t="shared" si="67"/>
        <v>46</v>
      </c>
      <c r="AX40" s="166">
        <v>21</v>
      </c>
      <c r="AY40" s="166">
        <v>7</v>
      </c>
      <c r="AZ40" s="166">
        <v>0</v>
      </c>
      <c r="BA40" s="138">
        <f t="shared" si="68"/>
        <v>28</v>
      </c>
      <c r="BB40" s="166">
        <v>20</v>
      </c>
      <c r="BC40" s="166">
        <v>36</v>
      </c>
      <c r="BD40" s="166">
        <v>0</v>
      </c>
      <c r="BE40" s="138">
        <f t="shared" si="69"/>
        <v>56</v>
      </c>
      <c r="BF40" s="166">
        <f t="shared" si="100"/>
        <v>270</v>
      </c>
      <c r="BG40" s="166">
        <f t="shared" si="101"/>
        <v>266</v>
      </c>
      <c r="BH40" s="166">
        <f t="shared" si="102"/>
        <v>0</v>
      </c>
      <c r="BI40" s="138">
        <f t="shared" ref="BI40:BI43" si="131">SUM(BF40:BH40)</f>
        <v>536</v>
      </c>
    </row>
    <row r="41" spans="1:61" ht="29.25" customHeight="1" x14ac:dyDescent="0.25">
      <c r="A41" s="457"/>
      <c r="B41" s="515"/>
      <c r="C41" s="457"/>
      <c r="D41" s="518"/>
      <c r="E41" s="492"/>
      <c r="F41" s="460"/>
      <c r="G41" s="463"/>
      <c r="H41" s="464"/>
      <c r="I41" s="22" t="s">
        <v>81</v>
      </c>
      <c r="J41" s="154">
        <v>0</v>
      </c>
      <c r="K41" s="154">
        <v>2</v>
      </c>
      <c r="L41" s="154">
        <v>0</v>
      </c>
      <c r="M41" s="138">
        <f t="shared" ref="M41:M43" si="132">SUM(J41:L41)</f>
        <v>2</v>
      </c>
      <c r="N41" s="156">
        <v>3</v>
      </c>
      <c r="O41" s="156">
        <v>1</v>
      </c>
      <c r="P41" s="156">
        <v>0</v>
      </c>
      <c r="Q41" s="138">
        <f t="shared" si="59"/>
        <v>4</v>
      </c>
      <c r="R41" s="154">
        <v>3</v>
      </c>
      <c r="S41" s="161">
        <v>3</v>
      </c>
      <c r="T41" s="162">
        <v>0</v>
      </c>
      <c r="U41" s="138">
        <f t="shared" si="60"/>
        <v>6</v>
      </c>
      <c r="V41" s="166">
        <v>3</v>
      </c>
      <c r="W41" s="166">
        <v>1</v>
      </c>
      <c r="X41" s="166">
        <v>0</v>
      </c>
      <c r="Y41" s="138">
        <f t="shared" si="61"/>
        <v>4</v>
      </c>
      <c r="Z41" s="166">
        <v>1</v>
      </c>
      <c r="AA41" s="166">
        <v>1</v>
      </c>
      <c r="AB41" s="166">
        <v>0</v>
      </c>
      <c r="AC41" s="138">
        <f t="shared" si="62"/>
        <v>2</v>
      </c>
      <c r="AD41" s="166">
        <v>1</v>
      </c>
      <c r="AE41" s="166">
        <v>3</v>
      </c>
      <c r="AF41" s="166">
        <v>0</v>
      </c>
      <c r="AG41" s="138">
        <f t="shared" si="63"/>
        <v>4</v>
      </c>
      <c r="AH41" s="166">
        <v>0</v>
      </c>
      <c r="AI41" s="166">
        <v>1</v>
      </c>
      <c r="AJ41" s="166">
        <v>0</v>
      </c>
      <c r="AK41" s="138">
        <f t="shared" si="64"/>
        <v>1</v>
      </c>
      <c r="AL41" s="166">
        <v>4</v>
      </c>
      <c r="AM41" s="166">
        <v>3</v>
      </c>
      <c r="AN41" s="166">
        <v>0</v>
      </c>
      <c r="AO41" s="138">
        <f t="shared" si="65"/>
        <v>7</v>
      </c>
      <c r="AP41" s="166">
        <v>0</v>
      </c>
      <c r="AQ41" s="166">
        <v>1</v>
      </c>
      <c r="AR41" s="166">
        <v>0</v>
      </c>
      <c r="AS41" s="138">
        <f t="shared" si="66"/>
        <v>1</v>
      </c>
      <c r="AT41" s="166">
        <v>0</v>
      </c>
      <c r="AU41" s="166">
        <v>4</v>
      </c>
      <c r="AV41" s="166">
        <v>0</v>
      </c>
      <c r="AW41" s="138">
        <f t="shared" si="67"/>
        <v>4</v>
      </c>
      <c r="AX41" s="166">
        <v>1</v>
      </c>
      <c r="AY41" s="166">
        <v>3</v>
      </c>
      <c r="AZ41" s="166">
        <v>0</v>
      </c>
      <c r="BA41" s="138">
        <f t="shared" si="68"/>
        <v>4</v>
      </c>
      <c r="BB41" s="166">
        <v>5</v>
      </c>
      <c r="BC41" s="166">
        <v>6</v>
      </c>
      <c r="BD41" s="166">
        <v>0</v>
      </c>
      <c r="BE41" s="138">
        <f t="shared" si="69"/>
        <v>11</v>
      </c>
      <c r="BF41" s="166">
        <f t="shared" si="100"/>
        <v>21</v>
      </c>
      <c r="BG41" s="166">
        <f t="shared" si="101"/>
        <v>29</v>
      </c>
      <c r="BH41" s="166">
        <f t="shared" si="102"/>
        <v>0</v>
      </c>
      <c r="BI41" s="138">
        <f t="shared" si="131"/>
        <v>50</v>
      </c>
    </row>
    <row r="42" spans="1:61" ht="29.25" customHeight="1" x14ac:dyDescent="0.25">
      <c r="A42" s="457"/>
      <c r="B42" s="515"/>
      <c r="C42" s="457"/>
      <c r="D42" s="518"/>
      <c r="E42" s="492"/>
      <c r="F42" s="460"/>
      <c r="G42" s="463"/>
      <c r="H42" s="465" t="s">
        <v>86</v>
      </c>
      <c r="I42" s="22" t="s">
        <v>82</v>
      </c>
      <c r="J42" s="154">
        <v>7</v>
      </c>
      <c r="K42" s="154">
        <v>13</v>
      </c>
      <c r="L42" s="154">
        <v>0</v>
      </c>
      <c r="M42" s="138">
        <f t="shared" si="132"/>
        <v>20</v>
      </c>
      <c r="N42" s="156">
        <v>12</v>
      </c>
      <c r="O42" s="156">
        <v>13</v>
      </c>
      <c r="P42" s="156">
        <v>0</v>
      </c>
      <c r="Q42" s="138">
        <f t="shared" si="59"/>
        <v>25</v>
      </c>
      <c r="R42" s="154">
        <v>21</v>
      </c>
      <c r="S42" s="161">
        <v>35</v>
      </c>
      <c r="T42" s="162">
        <v>0</v>
      </c>
      <c r="U42" s="138">
        <f t="shared" si="60"/>
        <v>56</v>
      </c>
      <c r="V42" s="166">
        <v>25</v>
      </c>
      <c r="W42" s="166">
        <v>13</v>
      </c>
      <c r="X42" s="166">
        <v>0</v>
      </c>
      <c r="Y42" s="138">
        <f t="shared" si="61"/>
        <v>38</v>
      </c>
      <c r="Z42" s="166">
        <v>45</v>
      </c>
      <c r="AA42" s="166">
        <v>43</v>
      </c>
      <c r="AB42" s="166">
        <v>0</v>
      </c>
      <c r="AC42" s="138">
        <f t="shared" si="62"/>
        <v>88</v>
      </c>
      <c r="AD42" s="166">
        <v>41</v>
      </c>
      <c r="AE42" s="166">
        <v>44</v>
      </c>
      <c r="AF42" s="166">
        <v>0</v>
      </c>
      <c r="AG42" s="138">
        <f t="shared" si="63"/>
        <v>85</v>
      </c>
      <c r="AH42" s="166">
        <v>26</v>
      </c>
      <c r="AI42" s="166">
        <v>26</v>
      </c>
      <c r="AJ42" s="166">
        <v>0</v>
      </c>
      <c r="AK42" s="138">
        <f t="shared" si="64"/>
        <v>52</v>
      </c>
      <c r="AL42" s="166">
        <v>31</v>
      </c>
      <c r="AM42" s="166">
        <v>27</v>
      </c>
      <c r="AN42" s="166">
        <v>0</v>
      </c>
      <c r="AO42" s="138">
        <f t="shared" si="65"/>
        <v>58</v>
      </c>
      <c r="AP42" s="166">
        <v>2</v>
      </c>
      <c r="AQ42" s="166">
        <v>3</v>
      </c>
      <c r="AR42" s="166">
        <v>0</v>
      </c>
      <c r="AS42" s="138">
        <f t="shared" si="66"/>
        <v>5</v>
      </c>
      <c r="AT42" s="166">
        <v>28</v>
      </c>
      <c r="AU42" s="166">
        <v>20</v>
      </c>
      <c r="AV42" s="166">
        <v>0</v>
      </c>
      <c r="AW42" s="138">
        <f t="shared" si="67"/>
        <v>48</v>
      </c>
      <c r="AX42" s="166">
        <v>22</v>
      </c>
      <c r="AY42" s="166">
        <v>10</v>
      </c>
      <c r="AZ42" s="166">
        <v>0</v>
      </c>
      <c r="BA42" s="138">
        <f t="shared" si="68"/>
        <v>32</v>
      </c>
      <c r="BB42" s="166">
        <v>25</v>
      </c>
      <c r="BC42" s="166">
        <v>42</v>
      </c>
      <c r="BD42" s="166">
        <v>0</v>
      </c>
      <c r="BE42" s="138">
        <f t="shared" si="69"/>
        <v>67</v>
      </c>
      <c r="BF42" s="166">
        <f t="shared" si="100"/>
        <v>285</v>
      </c>
      <c r="BG42" s="166">
        <f t="shared" si="101"/>
        <v>289</v>
      </c>
      <c r="BH42" s="166">
        <f t="shared" si="102"/>
        <v>0</v>
      </c>
      <c r="BI42" s="138">
        <f t="shared" si="131"/>
        <v>574</v>
      </c>
    </row>
    <row r="43" spans="1:61" ht="29.25" customHeight="1" thickBot="1" x14ac:dyDescent="0.3">
      <c r="A43" s="457"/>
      <c r="B43" s="515"/>
      <c r="C43" s="457"/>
      <c r="D43" s="518"/>
      <c r="E43" s="493"/>
      <c r="F43" s="507"/>
      <c r="G43" s="494"/>
      <c r="H43" s="494"/>
      <c r="I43" s="48" t="s">
        <v>83</v>
      </c>
      <c r="J43" s="157">
        <v>0</v>
      </c>
      <c r="K43" s="157">
        <v>0</v>
      </c>
      <c r="L43" s="157">
        <v>0</v>
      </c>
      <c r="M43" s="141">
        <f t="shared" si="132"/>
        <v>0</v>
      </c>
      <c r="N43" s="158">
        <v>3</v>
      </c>
      <c r="O43" s="158">
        <v>1</v>
      </c>
      <c r="P43" s="158">
        <v>0</v>
      </c>
      <c r="Q43" s="141">
        <f t="shared" si="59"/>
        <v>4</v>
      </c>
      <c r="R43" s="157">
        <v>3</v>
      </c>
      <c r="S43" s="163">
        <v>2</v>
      </c>
      <c r="T43" s="164">
        <v>0</v>
      </c>
      <c r="U43" s="141">
        <f t="shared" si="60"/>
        <v>5</v>
      </c>
      <c r="V43" s="167">
        <v>8</v>
      </c>
      <c r="W43" s="167">
        <v>2</v>
      </c>
      <c r="X43" s="167">
        <v>0</v>
      </c>
      <c r="Y43" s="141">
        <f t="shared" si="61"/>
        <v>10</v>
      </c>
      <c r="Z43" s="167">
        <v>0</v>
      </c>
      <c r="AA43" s="167">
        <v>2</v>
      </c>
      <c r="AB43" s="167">
        <v>0</v>
      </c>
      <c r="AC43" s="141">
        <f t="shared" si="62"/>
        <v>2</v>
      </c>
      <c r="AD43" s="167">
        <v>6</v>
      </c>
      <c r="AE43" s="167">
        <v>3</v>
      </c>
      <c r="AF43" s="167">
        <v>0</v>
      </c>
      <c r="AG43" s="141">
        <f t="shared" si="63"/>
        <v>9</v>
      </c>
      <c r="AH43" s="167">
        <v>9</v>
      </c>
      <c r="AI43" s="167">
        <v>9</v>
      </c>
      <c r="AJ43" s="167">
        <v>0</v>
      </c>
      <c r="AK43" s="141">
        <f t="shared" si="64"/>
        <v>18</v>
      </c>
      <c r="AL43" s="167">
        <v>7</v>
      </c>
      <c r="AM43" s="167">
        <v>8</v>
      </c>
      <c r="AN43" s="167">
        <v>0</v>
      </c>
      <c r="AO43" s="141">
        <f t="shared" si="65"/>
        <v>15</v>
      </c>
      <c r="AP43" s="167">
        <v>0</v>
      </c>
      <c r="AQ43" s="167">
        <v>0</v>
      </c>
      <c r="AR43" s="167">
        <v>0</v>
      </c>
      <c r="AS43" s="141">
        <f t="shared" si="66"/>
        <v>0</v>
      </c>
      <c r="AT43" s="167">
        <v>10</v>
      </c>
      <c r="AU43" s="167">
        <v>9</v>
      </c>
      <c r="AV43" s="167">
        <v>0</v>
      </c>
      <c r="AW43" s="141">
        <f t="shared" si="67"/>
        <v>19</v>
      </c>
      <c r="AX43" s="167">
        <v>0</v>
      </c>
      <c r="AY43" s="167">
        <v>0</v>
      </c>
      <c r="AZ43" s="167">
        <v>0</v>
      </c>
      <c r="BA43" s="141">
        <f t="shared" si="68"/>
        <v>0</v>
      </c>
      <c r="BB43" s="167">
        <v>12</v>
      </c>
      <c r="BC43" s="167">
        <v>9</v>
      </c>
      <c r="BD43" s="167">
        <v>0</v>
      </c>
      <c r="BE43" s="141">
        <f t="shared" si="69"/>
        <v>21</v>
      </c>
      <c r="BF43" s="167">
        <f t="shared" si="100"/>
        <v>58</v>
      </c>
      <c r="BG43" s="167">
        <f t="shared" si="101"/>
        <v>45</v>
      </c>
      <c r="BH43" s="167">
        <f t="shared" si="102"/>
        <v>0</v>
      </c>
      <c r="BI43" s="141">
        <f t="shared" si="131"/>
        <v>103</v>
      </c>
    </row>
    <row r="44" spans="1:61" ht="29.25" customHeight="1" x14ac:dyDescent="0.25">
      <c r="A44" s="457"/>
      <c r="B44" s="515"/>
      <c r="C44" s="457"/>
      <c r="D44" s="518"/>
      <c r="E44" s="508" t="s">
        <v>112</v>
      </c>
      <c r="F44" s="502" t="s">
        <v>163</v>
      </c>
      <c r="G44" s="462" t="s">
        <v>133</v>
      </c>
      <c r="H44" s="462" t="s">
        <v>84</v>
      </c>
      <c r="I44" s="21" t="s">
        <v>74</v>
      </c>
      <c r="J44" s="168">
        <v>23</v>
      </c>
      <c r="K44" s="168">
        <v>69</v>
      </c>
      <c r="L44" s="168">
        <v>0</v>
      </c>
      <c r="M44" s="140">
        <f>SUM(J44:L44)</f>
        <v>92</v>
      </c>
      <c r="N44" s="172">
        <v>20</v>
      </c>
      <c r="O44" s="172">
        <v>63</v>
      </c>
      <c r="P44" s="172">
        <v>0</v>
      </c>
      <c r="Q44" s="140">
        <f t="shared" si="59"/>
        <v>83</v>
      </c>
      <c r="R44" s="175">
        <v>19</v>
      </c>
      <c r="S44" s="176">
        <v>59</v>
      </c>
      <c r="T44" s="177">
        <v>0</v>
      </c>
      <c r="U44" s="140">
        <f t="shared" si="60"/>
        <v>78</v>
      </c>
      <c r="V44" s="177">
        <v>18</v>
      </c>
      <c r="W44" s="177">
        <v>62</v>
      </c>
      <c r="X44" s="177">
        <v>0</v>
      </c>
      <c r="Y44" s="140">
        <f t="shared" si="61"/>
        <v>80</v>
      </c>
      <c r="Z44" s="177">
        <v>17</v>
      </c>
      <c r="AA44" s="177">
        <v>62</v>
      </c>
      <c r="AB44" s="177">
        <v>0</v>
      </c>
      <c r="AC44" s="140">
        <f t="shared" si="62"/>
        <v>79</v>
      </c>
      <c r="AD44" s="177">
        <v>17</v>
      </c>
      <c r="AE44" s="177">
        <v>67</v>
      </c>
      <c r="AF44" s="177">
        <v>0</v>
      </c>
      <c r="AG44" s="140">
        <f t="shared" si="63"/>
        <v>84</v>
      </c>
      <c r="AH44" s="177">
        <v>17</v>
      </c>
      <c r="AI44" s="177">
        <v>67</v>
      </c>
      <c r="AJ44" s="177">
        <v>0</v>
      </c>
      <c r="AK44" s="140">
        <f t="shared" si="64"/>
        <v>84</v>
      </c>
      <c r="AL44" s="177">
        <v>18</v>
      </c>
      <c r="AM44" s="177">
        <v>66</v>
      </c>
      <c r="AN44" s="177">
        <v>0</v>
      </c>
      <c r="AO44" s="140">
        <f t="shared" si="65"/>
        <v>84</v>
      </c>
      <c r="AP44" s="177">
        <v>17</v>
      </c>
      <c r="AQ44" s="177">
        <v>63</v>
      </c>
      <c r="AR44" s="177">
        <v>0</v>
      </c>
      <c r="AS44" s="140">
        <f t="shared" si="66"/>
        <v>80</v>
      </c>
      <c r="AT44" s="177">
        <v>17</v>
      </c>
      <c r="AU44" s="177">
        <v>58</v>
      </c>
      <c r="AV44" s="177">
        <v>0</v>
      </c>
      <c r="AW44" s="140">
        <f t="shared" si="67"/>
        <v>75</v>
      </c>
      <c r="AX44" s="177">
        <v>16</v>
      </c>
      <c r="AY44" s="177">
        <v>35</v>
      </c>
      <c r="AZ44" s="177">
        <v>0</v>
      </c>
      <c r="BA44" s="140">
        <f t="shared" si="68"/>
        <v>51</v>
      </c>
      <c r="BB44" s="177">
        <v>16</v>
      </c>
      <c r="BC44" s="177">
        <v>31</v>
      </c>
      <c r="BD44" s="177">
        <v>0</v>
      </c>
      <c r="BE44" s="140">
        <f t="shared" si="69"/>
        <v>47</v>
      </c>
      <c r="BF44" s="177">
        <f t="shared" ref="BF44:BF48" si="133">AVERAGE(J44,N44,R44,V44,Z44,AD44,AH44,AL44,AP44,AT44,AX44,BB44)</f>
        <v>17.916666666666668</v>
      </c>
      <c r="BG44" s="177">
        <f t="shared" ref="BG44:BG48" si="134">AVERAGE(K44,O44,S44,W44,AA44,AE44,AI44,AM44,AQ44,AU44,AY44,BC44)</f>
        <v>58.5</v>
      </c>
      <c r="BH44" s="177">
        <f t="shared" ref="BH44:BH48" si="135">AVERAGE(L44,P44,T44,X44,AB44,AF44,AJ44,AN44,AR44,AV44,AZ44,BD44)</f>
        <v>0</v>
      </c>
      <c r="BI44" s="140">
        <f t="shared" ref="BI44:BI48" si="136">SUM(BF44:BH44)</f>
        <v>76.416666666666671</v>
      </c>
    </row>
    <row r="45" spans="1:61" ht="29.25" customHeight="1" x14ac:dyDescent="0.25">
      <c r="A45" s="457"/>
      <c r="B45" s="515"/>
      <c r="C45" s="457"/>
      <c r="D45" s="518"/>
      <c r="E45" s="509"/>
      <c r="F45" s="503"/>
      <c r="G45" s="463"/>
      <c r="H45" s="463"/>
      <c r="I45" s="22" t="s">
        <v>75</v>
      </c>
      <c r="J45" s="169">
        <v>0</v>
      </c>
      <c r="K45" s="169">
        <v>0</v>
      </c>
      <c r="L45" s="169">
        <v>0</v>
      </c>
      <c r="M45" s="138">
        <f t="shared" ref="M45:M48" si="137">SUM(J45:L45)</f>
        <v>0</v>
      </c>
      <c r="N45" s="173">
        <v>0</v>
      </c>
      <c r="O45" s="173">
        <v>0</v>
      </c>
      <c r="P45" s="173">
        <v>0</v>
      </c>
      <c r="Q45" s="138">
        <f t="shared" si="59"/>
        <v>0</v>
      </c>
      <c r="R45" s="170">
        <v>0</v>
      </c>
      <c r="S45" s="178">
        <v>0</v>
      </c>
      <c r="T45" s="179">
        <v>0</v>
      </c>
      <c r="U45" s="138">
        <f t="shared" si="60"/>
        <v>0</v>
      </c>
      <c r="V45" s="179">
        <v>0</v>
      </c>
      <c r="W45" s="179">
        <v>0</v>
      </c>
      <c r="X45" s="179">
        <v>0</v>
      </c>
      <c r="Y45" s="138">
        <f t="shared" si="61"/>
        <v>0</v>
      </c>
      <c r="Z45" s="179">
        <v>0</v>
      </c>
      <c r="AA45" s="179">
        <v>0</v>
      </c>
      <c r="AB45" s="179">
        <v>0</v>
      </c>
      <c r="AC45" s="138">
        <f t="shared" si="62"/>
        <v>0</v>
      </c>
      <c r="AD45" s="179">
        <v>0</v>
      </c>
      <c r="AE45" s="179">
        <v>0</v>
      </c>
      <c r="AF45" s="179">
        <v>0</v>
      </c>
      <c r="AG45" s="138">
        <f t="shared" si="63"/>
        <v>0</v>
      </c>
      <c r="AH45" s="179">
        <v>0</v>
      </c>
      <c r="AI45" s="179">
        <v>0</v>
      </c>
      <c r="AJ45" s="179">
        <v>0</v>
      </c>
      <c r="AK45" s="138">
        <f t="shared" si="64"/>
        <v>0</v>
      </c>
      <c r="AL45" s="179">
        <v>0</v>
      </c>
      <c r="AM45" s="179">
        <v>0</v>
      </c>
      <c r="AN45" s="179">
        <v>0</v>
      </c>
      <c r="AO45" s="138">
        <f t="shared" si="65"/>
        <v>0</v>
      </c>
      <c r="AP45" s="179">
        <v>0</v>
      </c>
      <c r="AQ45" s="179">
        <v>0</v>
      </c>
      <c r="AR45" s="179">
        <v>0</v>
      </c>
      <c r="AS45" s="138">
        <f t="shared" si="66"/>
        <v>0</v>
      </c>
      <c r="AT45" s="179">
        <v>0</v>
      </c>
      <c r="AU45" s="179">
        <v>0</v>
      </c>
      <c r="AV45" s="179">
        <v>0</v>
      </c>
      <c r="AW45" s="138">
        <f t="shared" si="67"/>
        <v>0</v>
      </c>
      <c r="AX45" s="179">
        <v>0</v>
      </c>
      <c r="AY45" s="179">
        <v>0</v>
      </c>
      <c r="AZ45" s="179">
        <v>0</v>
      </c>
      <c r="BA45" s="138">
        <f t="shared" si="68"/>
        <v>0</v>
      </c>
      <c r="BB45" s="179">
        <v>0</v>
      </c>
      <c r="BC45" s="179">
        <v>0</v>
      </c>
      <c r="BD45" s="179">
        <v>0</v>
      </c>
      <c r="BE45" s="138">
        <f t="shared" si="69"/>
        <v>0</v>
      </c>
      <c r="BF45" s="179">
        <f t="shared" si="133"/>
        <v>0</v>
      </c>
      <c r="BG45" s="179">
        <f t="shared" si="134"/>
        <v>0</v>
      </c>
      <c r="BH45" s="179">
        <f t="shared" si="135"/>
        <v>0</v>
      </c>
      <c r="BI45" s="138">
        <f t="shared" si="136"/>
        <v>0</v>
      </c>
    </row>
    <row r="46" spans="1:61" ht="29.25" customHeight="1" x14ac:dyDescent="0.25">
      <c r="A46" s="457"/>
      <c r="B46" s="515"/>
      <c r="C46" s="457"/>
      <c r="D46" s="518"/>
      <c r="E46" s="509"/>
      <c r="F46" s="503"/>
      <c r="G46" s="463"/>
      <c r="H46" s="463"/>
      <c r="I46" s="22" t="s">
        <v>76</v>
      </c>
      <c r="J46" s="169">
        <v>0</v>
      </c>
      <c r="K46" s="169">
        <v>0</v>
      </c>
      <c r="L46" s="169">
        <v>0</v>
      </c>
      <c r="M46" s="138">
        <f t="shared" si="137"/>
        <v>0</v>
      </c>
      <c r="N46" s="173">
        <v>0</v>
      </c>
      <c r="O46" s="173">
        <v>0</v>
      </c>
      <c r="P46" s="173">
        <v>0</v>
      </c>
      <c r="Q46" s="138">
        <f t="shared" si="59"/>
        <v>0</v>
      </c>
      <c r="R46" s="170">
        <v>0</v>
      </c>
      <c r="S46" s="178">
        <v>0</v>
      </c>
      <c r="T46" s="179">
        <v>0</v>
      </c>
      <c r="U46" s="138">
        <f t="shared" si="60"/>
        <v>0</v>
      </c>
      <c r="V46" s="179">
        <v>0</v>
      </c>
      <c r="W46" s="179">
        <v>0</v>
      </c>
      <c r="X46" s="179">
        <v>0</v>
      </c>
      <c r="Y46" s="138">
        <f t="shared" si="61"/>
        <v>0</v>
      </c>
      <c r="Z46" s="179">
        <v>0</v>
      </c>
      <c r="AA46" s="179">
        <v>0</v>
      </c>
      <c r="AB46" s="179">
        <v>0</v>
      </c>
      <c r="AC46" s="138">
        <f t="shared" si="62"/>
        <v>0</v>
      </c>
      <c r="AD46" s="179">
        <v>0</v>
      </c>
      <c r="AE46" s="179">
        <v>0</v>
      </c>
      <c r="AF46" s="179">
        <v>0</v>
      </c>
      <c r="AG46" s="138">
        <f t="shared" si="63"/>
        <v>0</v>
      </c>
      <c r="AH46" s="179">
        <v>0</v>
      </c>
      <c r="AI46" s="179">
        <v>0</v>
      </c>
      <c r="AJ46" s="179">
        <v>0</v>
      </c>
      <c r="AK46" s="138">
        <f t="shared" si="64"/>
        <v>0</v>
      </c>
      <c r="AL46" s="179">
        <v>0</v>
      </c>
      <c r="AM46" s="179">
        <v>0</v>
      </c>
      <c r="AN46" s="179">
        <v>0</v>
      </c>
      <c r="AO46" s="138">
        <f t="shared" si="65"/>
        <v>0</v>
      </c>
      <c r="AP46" s="179">
        <v>0</v>
      </c>
      <c r="AQ46" s="179">
        <v>0</v>
      </c>
      <c r="AR46" s="179">
        <v>0</v>
      </c>
      <c r="AS46" s="138">
        <f t="shared" si="66"/>
        <v>0</v>
      </c>
      <c r="AT46" s="179">
        <v>0</v>
      </c>
      <c r="AU46" s="179">
        <v>0</v>
      </c>
      <c r="AV46" s="179">
        <v>0</v>
      </c>
      <c r="AW46" s="138">
        <f t="shared" si="67"/>
        <v>0</v>
      </c>
      <c r="AX46" s="179">
        <v>0</v>
      </c>
      <c r="AY46" s="179">
        <v>0</v>
      </c>
      <c r="AZ46" s="179">
        <v>0</v>
      </c>
      <c r="BA46" s="138">
        <f t="shared" si="68"/>
        <v>0</v>
      </c>
      <c r="BB46" s="179">
        <v>0</v>
      </c>
      <c r="BC46" s="179">
        <v>0</v>
      </c>
      <c r="BD46" s="179">
        <v>0</v>
      </c>
      <c r="BE46" s="138">
        <f t="shared" si="69"/>
        <v>0</v>
      </c>
      <c r="BF46" s="179">
        <f t="shared" si="133"/>
        <v>0</v>
      </c>
      <c r="BG46" s="179">
        <f t="shared" si="134"/>
        <v>0</v>
      </c>
      <c r="BH46" s="179">
        <f t="shared" si="135"/>
        <v>0</v>
      </c>
      <c r="BI46" s="138">
        <f t="shared" si="136"/>
        <v>0</v>
      </c>
    </row>
    <row r="47" spans="1:61" ht="29.25" customHeight="1" x14ac:dyDescent="0.25">
      <c r="A47" s="457"/>
      <c r="B47" s="515"/>
      <c r="C47" s="457"/>
      <c r="D47" s="518"/>
      <c r="E47" s="509"/>
      <c r="F47" s="503"/>
      <c r="G47" s="463"/>
      <c r="H47" s="463"/>
      <c r="I47" s="22" t="s">
        <v>77</v>
      </c>
      <c r="J47" s="169">
        <v>0</v>
      </c>
      <c r="K47" s="169">
        <v>0</v>
      </c>
      <c r="L47" s="169">
        <v>0</v>
      </c>
      <c r="M47" s="138">
        <f t="shared" si="137"/>
        <v>0</v>
      </c>
      <c r="N47" s="173">
        <v>0</v>
      </c>
      <c r="O47" s="173">
        <v>0</v>
      </c>
      <c r="P47" s="173">
        <v>0</v>
      </c>
      <c r="Q47" s="138">
        <f t="shared" si="59"/>
        <v>0</v>
      </c>
      <c r="R47" s="170">
        <v>0</v>
      </c>
      <c r="S47" s="178">
        <v>0</v>
      </c>
      <c r="T47" s="179">
        <v>0</v>
      </c>
      <c r="U47" s="138">
        <f t="shared" si="60"/>
        <v>0</v>
      </c>
      <c r="V47" s="179">
        <v>0</v>
      </c>
      <c r="W47" s="179">
        <v>0</v>
      </c>
      <c r="X47" s="179">
        <v>0</v>
      </c>
      <c r="Y47" s="138">
        <f t="shared" si="61"/>
        <v>0</v>
      </c>
      <c r="Z47" s="179">
        <v>0</v>
      </c>
      <c r="AA47" s="179">
        <v>0</v>
      </c>
      <c r="AB47" s="179">
        <v>0</v>
      </c>
      <c r="AC47" s="138">
        <f t="shared" si="62"/>
        <v>0</v>
      </c>
      <c r="AD47" s="179">
        <v>0</v>
      </c>
      <c r="AE47" s="179">
        <v>0</v>
      </c>
      <c r="AF47" s="179">
        <v>0</v>
      </c>
      <c r="AG47" s="138">
        <f t="shared" si="63"/>
        <v>0</v>
      </c>
      <c r="AH47" s="179">
        <v>0</v>
      </c>
      <c r="AI47" s="179">
        <v>0</v>
      </c>
      <c r="AJ47" s="179">
        <v>0</v>
      </c>
      <c r="AK47" s="138">
        <f t="shared" si="64"/>
        <v>0</v>
      </c>
      <c r="AL47" s="179">
        <v>0</v>
      </c>
      <c r="AM47" s="179">
        <v>0</v>
      </c>
      <c r="AN47" s="179">
        <v>0</v>
      </c>
      <c r="AO47" s="138">
        <f t="shared" si="65"/>
        <v>0</v>
      </c>
      <c r="AP47" s="179">
        <v>0</v>
      </c>
      <c r="AQ47" s="179">
        <v>0</v>
      </c>
      <c r="AR47" s="179">
        <v>0</v>
      </c>
      <c r="AS47" s="138">
        <f t="shared" si="66"/>
        <v>0</v>
      </c>
      <c r="AT47" s="179">
        <v>0</v>
      </c>
      <c r="AU47" s="179">
        <v>0</v>
      </c>
      <c r="AV47" s="179">
        <v>0</v>
      </c>
      <c r="AW47" s="138">
        <f t="shared" si="67"/>
        <v>0</v>
      </c>
      <c r="AX47" s="179">
        <v>0</v>
      </c>
      <c r="AY47" s="179">
        <v>0</v>
      </c>
      <c r="AZ47" s="179">
        <v>0</v>
      </c>
      <c r="BA47" s="138">
        <f t="shared" si="68"/>
        <v>0</v>
      </c>
      <c r="BB47" s="179">
        <v>0</v>
      </c>
      <c r="BC47" s="179">
        <v>0</v>
      </c>
      <c r="BD47" s="179">
        <v>0</v>
      </c>
      <c r="BE47" s="138">
        <f t="shared" si="69"/>
        <v>0</v>
      </c>
      <c r="BF47" s="179">
        <f t="shared" si="133"/>
        <v>0</v>
      </c>
      <c r="BG47" s="179">
        <f t="shared" si="134"/>
        <v>0</v>
      </c>
      <c r="BH47" s="179">
        <f t="shared" si="135"/>
        <v>0</v>
      </c>
      <c r="BI47" s="138">
        <f t="shared" si="136"/>
        <v>0</v>
      </c>
    </row>
    <row r="48" spans="1:61" ht="29.25" customHeight="1" x14ac:dyDescent="0.25">
      <c r="A48" s="457"/>
      <c r="B48" s="515"/>
      <c r="C48" s="457"/>
      <c r="D48" s="518"/>
      <c r="E48" s="509"/>
      <c r="F48" s="503"/>
      <c r="G48" s="463"/>
      <c r="H48" s="463"/>
      <c r="I48" s="22" t="s">
        <v>78</v>
      </c>
      <c r="J48" s="169">
        <v>0</v>
      </c>
      <c r="K48" s="169">
        <v>0</v>
      </c>
      <c r="L48" s="169">
        <v>0</v>
      </c>
      <c r="M48" s="138">
        <f t="shared" si="137"/>
        <v>0</v>
      </c>
      <c r="N48" s="173">
        <v>0</v>
      </c>
      <c r="O48" s="173">
        <v>0</v>
      </c>
      <c r="P48" s="173">
        <v>0</v>
      </c>
      <c r="Q48" s="138">
        <f t="shared" si="59"/>
        <v>0</v>
      </c>
      <c r="R48" s="170">
        <v>0</v>
      </c>
      <c r="S48" s="178">
        <v>0</v>
      </c>
      <c r="T48" s="179">
        <v>0</v>
      </c>
      <c r="U48" s="138">
        <f t="shared" si="60"/>
        <v>0</v>
      </c>
      <c r="V48" s="179">
        <v>0</v>
      </c>
      <c r="W48" s="179">
        <v>0</v>
      </c>
      <c r="X48" s="179">
        <v>0</v>
      </c>
      <c r="Y48" s="138">
        <f t="shared" si="61"/>
        <v>0</v>
      </c>
      <c r="Z48" s="179">
        <v>0</v>
      </c>
      <c r="AA48" s="179">
        <v>0</v>
      </c>
      <c r="AB48" s="179">
        <v>0</v>
      </c>
      <c r="AC48" s="138">
        <f t="shared" si="62"/>
        <v>0</v>
      </c>
      <c r="AD48" s="179">
        <v>0</v>
      </c>
      <c r="AE48" s="179">
        <v>0</v>
      </c>
      <c r="AF48" s="179">
        <v>0</v>
      </c>
      <c r="AG48" s="138">
        <f t="shared" si="63"/>
        <v>0</v>
      </c>
      <c r="AH48" s="179">
        <v>0</v>
      </c>
      <c r="AI48" s="179">
        <v>0</v>
      </c>
      <c r="AJ48" s="179">
        <v>0</v>
      </c>
      <c r="AK48" s="138">
        <f t="shared" si="64"/>
        <v>0</v>
      </c>
      <c r="AL48" s="179">
        <v>0</v>
      </c>
      <c r="AM48" s="179">
        <v>0</v>
      </c>
      <c r="AN48" s="179">
        <v>0</v>
      </c>
      <c r="AO48" s="138">
        <f t="shared" si="65"/>
        <v>0</v>
      </c>
      <c r="AP48" s="179">
        <v>0</v>
      </c>
      <c r="AQ48" s="179">
        <v>0</v>
      </c>
      <c r="AR48" s="179">
        <v>0</v>
      </c>
      <c r="AS48" s="138">
        <f t="shared" si="66"/>
        <v>0</v>
      </c>
      <c r="AT48" s="179">
        <v>0</v>
      </c>
      <c r="AU48" s="179">
        <v>0</v>
      </c>
      <c r="AV48" s="179">
        <v>0</v>
      </c>
      <c r="AW48" s="138">
        <f t="shared" si="67"/>
        <v>0</v>
      </c>
      <c r="AX48" s="179">
        <v>0</v>
      </c>
      <c r="AY48" s="179">
        <v>0</v>
      </c>
      <c r="AZ48" s="179">
        <v>0</v>
      </c>
      <c r="BA48" s="138">
        <f t="shared" si="68"/>
        <v>0</v>
      </c>
      <c r="BB48" s="179">
        <v>0</v>
      </c>
      <c r="BC48" s="179">
        <v>0</v>
      </c>
      <c r="BD48" s="179">
        <v>0</v>
      </c>
      <c r="BE48" s="138">
        <f t="shared" si="69"/>
        <v>0</v>
      </c>
      <c r="BF48" s="179">
        <f t="shared" si="133"/>
        <v>0</v>
      </c>
      <c r="BG48" s="179">
        <f t="shared" si="134"/>
        <v>0</v>
      </c>
      <c r="BH48" s="179">
        <f t="shared" si="135"/>
        <v>0</v>
      </c>
      <c r="BI48" s="138">
        <f t="shared" si="136"/>
        <v>0</v>
      </c>
    </row>
    <row r="49" spans="1:61" ht="29.25" customHeight="1" x14ac:dyDescent="0.25">
      <c r="A49" s="457"/>
      <c r="B49" s="515"/>
      <c r="C49" s="457"/>
      <c r="D49" s="518"/>
      <c r="E49" s="509"/>
      <c r="F49" s="503"/>
      <c r="G49" s="463"/>
      <c r="H49" s="464"/>
      <c r="I49" s="23" t="s">
        <v>79</v>
      </c>
      <c r="J49" s="139">
        <f>SUM(J44:J48)</f>
        <v>23</v>
      </c>
      <c r="K49" s="139">
        <f t="shared" ref="K49" si="138">SUM(K44:K48)</f>
        <v>69</v>
      </c>
      <c r="L49" s="139">
        <f t="shared" ref="L49" si="139">SUM(L44:L48)</f>
        <v>0</v>
      </c>
      <c r="M49" s="138">
        <f>SUM(M44:M48)</f>
        <v>92</v>
      </c>
      <c r="N49" s="139">
        <f>SUM(N44:N48)</f>
        <v>20</v>
      </c>
      <c r="O49" s="139">
        <f t="shared" ref="O49" si="140">SUM(O44:O48)</f>
        <v>63</v>
      </c>
      <c r="P49" s="139">
        <f t="shared" ref="P49" si="141">SUM(P44:P48)</f>
        <v>0</v>
      </c>
      <c r="Q49" s="138">
        <f>SUM(Q44:Q48)</f>
        <v>83</v>
      </c>
      <c r="R49" s="139">
        <f>SUM(R44:R48)</f>
        <v>19</v>
      </c>
      <c r="S49" s="139">
        <f t="shared" ref="S49" si="142">SUM(S44:S48)</f>
        <v>59</v>
      </c>
      <c r="T49" s="139">
        <f t="shared" ref="T49" si="143">SUM(T44:T48)</f>
        <v>0</v>
      </c>
      <c r="U49" s="138">
        <f>SUM(U44:U48)</f>
        <v>78</v>
      </c>
      <c r="V49" s="139">
        <f>SUM(V44:V48)</f>
        <v>18</v>
      </c>
      <c r="W49" s="139">
        <f t="shared" ref="W49" si="144">SUM(W44:W48)</f>
        <v>62</v>
      </c>
      <c r="X49" s="139">
        <f t="shared" ref="X49" si="145">SUM(X44:X48)</f>
        <v>0</v>
      </c>
      <c r="Y49" s="138">
        <f>SUM(Y44:Y48)</f>
        <v>80</v>
      </c>
      <c r="Z49" s="139">
        <f>SUM(Z44:Z48)</f>
        <v>17</v>
      </c>
      <c r="AA49" s="139">
        <f t="shared" ref="AA49" si="146">SUM(AA44:AA48)</f>
        <v>62</v>
      </c>
      <c r="AB49" s="139">
        <f t="shared" ref="AB49" si="147">SUM(AB44:AB48)</f>
        <v>0</v>
      </c>
      <c r="AC49" s="138">
        <f>SUM(AC44:AC48)</f>
        <v>79</v>
      </c>
      <c r="AD49" s="139">
        <f>SUM(AD44:AD48)</f>
        <v>17</v>
      </c>
      <c r="AE49" s="139">
        <f t="shared" ref="AE49" si="148">SUM(AE44:AE48)</f>
        <v>67</v>
      </c>
      <c r="AF49" s="139">
        <f t="shared" ref="AF49" si="149">SUM(AF44:AF48)</f>
        <v>0</v>
      </c>
      <c r="AG49" s="138">
        <f>SUM(AG44:AG48)</f>
        <v>84</v>
      </c>
      <c r="AH49" s="139">
        <f>SUM(AH44:AH48)</f>
        <v>17</v>
      </c>
      <c r="AI49" s="139">
        <f t="shared" ref="AI49" si="150">SUM(AI44:AI48)</f>
        <v>67</v>
      </c>
      <c r="AJ49" s="139">
        <f t="shared" ref="AJ49" si="151">SUM(AJ44:AJ48)</f>
        <v>0</v>
      </c>
      <c r="AK49" s="138">
        <f>SUM(AK44:AK48)</f>
        <v>84</v>
      </c>
      <c r="AL49" s="139">
        <f>SUM(AL44:AL48)</f>
        <v>18</v>
      </c>
      <c r="AM49" s="139">
        <f t="shared" ref="AM49" si="152">SUM(AM44:AM48)</f>
        <v>66</v>
      </c>
      <c r="AN49" s="139">
        <f t="shared" ref="AN49" si="153">SUM(AN44:AN48)</f>
        <v>0</v>
      </c>
      <c r="AO49" s="138">
        <f>SUM(AO44:AO48)</f>
        <v>84</v>
      </c>
      <c r="AP49" s="139">
        <f>SUM(AP44:AP48)</f>
        <v>17</v>
      </c>
      <c r="AQ49" s="139">
        <f t="shared" ref="AQ49" si="154">SUM(AQ44:AQ48)</f>
        <v>63</v>
      </c>
      <c r="AR49" s="139">
        <f t="shared" ref="AR49" si="155">SUM(AR44:AR48)</f>
        <v>0</v>
      </c>
      <c r="AS49" s="138">
        <f>SUM(AS44:AS48)</f>
        <v>80</v>
      </c>
      <c r="AT49" s="139">
        <f>SUM(AT44:AT48)</f>
        <v>17</v>
      </c>
      <c r="AU49" s="139">
        <f t="shared" ref="AU49" si="156">SUM(AU44:AU48)</f>
        <v>58</v>
      </c>
      <c r="AV49" s="139">
        <f t="shared" ref="AV49" si="157">SUM(AV44:AV48)</f>
        <v>0</v>
      </c>
      <c r="AW49" s="138">
        <f>SUM(AW44:AW48)</f>
        <v>75</v>
      </c>
      <c r="AX49" s="139">
        <f>SUM(AX44:AX48)</f>
        <v>16</v>
      </c>
      <c r="AY49" s="139">
        <f t="shared" ref="AY49" si="158">SUM(AY44:AY48)</f>
        <v>35</v>
      </c>
      <c r="AZ49" s="139">
        <f t="shared" ref="AZ49" si="159">SUM(AZ44:AZ48)</f>
        <v>0</v>
      </c>
      <c r="BA49" s="138">
        <f>SUM(BA44:BA48)</f>
        <v>51</v>
      </c>
      <c r="BB49" s="139">
        <f>SUM(BB44:BB48)</f>
        <v>16</v>
      </c>
      <c r="BC49" s="139">
        <f t="shared" ref="BC49" si="160">SUM(BC44:BC48)</f>
        <v>31</v>
      </c>
      <c r="BD49" s="139">
        <f t="shared" ref="BD49" si="161">SUM(BD44:BD48)</f>
        <v>0</v>
      </c>
      <c r="BE49" s="138">
        <f>SUM(BE44:BE48)</f>
        <v>47</v>
      </c>
      <c r="BF49" s="139">
        <f>SUM(BF44:BF48)</f>
        <v>17.916666666666668</v>
      </c>
      <c r="BG49" s="139">
        <f t="shared" ref="BG49:BH49" si="162">SUM(BG44:BG48)</f>
        <v>58.5</v>
      </c>
      <c r="BH49" s="139">
        <f t="shared" si="162"/>
        <v>0</v>
      </c>
      <c r="BI49" s="138">
        <f>SUM(BI44:BI48)</f>
        <v>76.416666666666671</v>
      </c>
    </row>
    <row r="50" spans="1:61" ht="29.25" customHeight="1" x14ac:dyDescent="0.25">
      <c r="A50" s="457"/>
      <c r="B50" s="515"/>
      <c r="C50" s="457"/>
      <c r="D50" s="518"/>
      <c r="E50" s="509"/>
      <c r="F50" s="503"/>
      <c r="G50" s="463"/>
      <c r="H50" s="465" t="s">
        <v>146</v>
      </c>
      <c r="I50" s="22" t="s">
        <v>80</v>
      </c>
      <c r="J50" s="170">
        <v>90</v>
      </c>
      <c r="K50" s="170">
        <v>1</v>
      </c>
      <c r="L50" s="170">
        <v>0</v>
      </c>
      <c r="M50" s="138">
        <f>SUM(J50:L50)</f>
        <v>91</v>
      </c>
      <c r="N50" s="173">
        <v>20</v>
      </c>
      <c r="O50" s="173">
        <v>62</v>
      </c>
      <c r="P50" s="173">
        <v>0</v>
      </c>
      <c r="Q50" s="138">
        <f t="shared" si="59"/>
        <v>82</v>
      </c>
      <c r="R50" s="170">
        <v>2</v>
      </c>
      <c r="S50" s="178">
        <v>76</v>
      </c>
      <c r="T50" s="179">
        <v>0</v>
      </c>
      <c r="U50" s="138">
        <f t="shared" si="60"/>
        <v>78</v>
      </c>
      <c r="V50" s="179">
        <v>18</v>
      </c>
      <c r="W50" s="179">
        <v>60</v>
      </c>
      <c r="X50" s="179">
        <v>0</v>
      </c>
      <c r="Y50" s="138">
        <f t="shared" si="61"/>
        <v>78</v>
      </c>
      <c r="Z50" s="179">
        <v>2</v>
      </c>
      <c r="AA50" s="179">
        <v>75</v>
      </c>
      <c r="AB50" s="179">
        <v>0</v>
      </c>
      <c r="AC50" s="138">
        <f t="shared" si="62"/>
        <v>77</v>
      </c>
      <c r="AD50" s="179">
        <v>17</v>
      </c>
      <c r="AE50" s="179">
        <v>65</v>
      </c>
      <c r="AF50" s="179">
        <v>0</v>
      </c>
      <c r="AG50" s="138">
        <f t="shared" si="63"/>
        <v>82</v>
      </c>
      <c r="AH50" s="179">
        <v>17</v>
      </c>
      <c r="AI50" s="179">
        <v>67</v>
      </c>
      <c r="AJ50" s="179">
        <v>0</v>
      </c>
      <c r="AK50" s="138">
        <f t="shared" si="64"/>
        <v>84</v>
      </c>
      <c r="AL50" s="179">
        <v>17</v>
      </c>
      <c r="AM50" s="179">
        <v>65</v>
      </c>
      <c r="AN50" s="179">
        <v>0</v>
      </c>
      <c r="AO50" s="138">
        <f t="shared" si="65"/>
        <v>82</v>
      </c>
      <c r="AP50" s="179">
        <v>17</v>
      </c>
      <c r="AQ50" s="179">
        <v>61</v>
      </c>
      <c r="AR50" s="179">
        <v>0</v>
      </c>
      <c r="AS50" s="138">
        <f t="shared" si="66"/>
        <v>78</v>
      </c>
      <c r="AT50" s="179">
        <v>2</v>
      </c>
      <c r="AU50" s="179">
        <v>71</v>
      </c>
      <c r="AV50" s="179">
        <v>0</v>
      </c>
      <c r="AW50" s="138">
        <f t="shared" si="67"/>
        <v>73</v>
      </c>
      <c r="AX50" s="179">
        <v>2</v>
      </c>
      <c r="AY50" s="179">
        <v>47</v>
      </c>
      <c r="AZ50" s="179">
        <v>0</v>
      </c>
      <c r="BA50" s="138">
        <f t="shared" si="68"/>
        <v>49</v>
      </c>
      <c r="BB50" s="179">
        <v>1</v>
      </c>
      <c r="BC50" s="179">
        <v>44</v>
      </c>
      <c r="BD50" s="179">
        <v>0</v>
      </c>
      <c r="BE50" s="138">
        <f t="shared" si="69"/>
        <v>45</v>
      </c>
      <c r="BF50" s="179">
        <f>AVERAGE(J50,N50,R50,V50,Z50,AD50,AH50,AL50,AP50,AT50,AX50,BB50)</f>
        <v>17.083333333333332</v>
      </c>
      <c r="BG50" s="179">
        <f t="shared" ref="BG50:BG58" si="163">AVERAGE(K50,O50,S50,W50,AA50,AE50,AI50,AM50,AQ50,AU50,AY50,BC50)</f>
        <v>57.833333333333336</v>
      </c>
      <c r="BH50" s="179">
        <f t="shared" ref="BH50:BH58" si="164">AVERAGE(L50,P50,T50,X50,AB50,AF50,AJ50,AN50,AR50,AV50,AZ50,BD50)</f>
        <v>0</v>
      </c>
      <c r="BI50" s="138">
        <f t="shared" ref="BI50:BI53" si="165">SUM(BF50:BH50)</f>
        <v>74.916666666666671</v>
      </c>
    </row>
    <row r="51" spans="1:61" ht="29.25" customHeight="1" x14ac:dyDescent="0.25">
      <c r="A51" s="457"/>
      <c r="B51" s="515"/>
      <c r="C51" s="457"/>
      <c r="D51" s="518"/>
      <c r="E51" s="509"/>
      <c r="F51" s="503"/>
      <c r="G51" s="463"/>
      <c r="H51" s="464"/>
      <c r="I51" s="22" t="s">
        <v>81</v>
      </c>
      <c r="J51" s="170">
        <v>0</v>
      </c>
      <c r="K51" s="170">
        <v>1</v>
      </c>
      <c r="L51" s="170">
        <v>0</v>
      </c>
      <c r="M51" s="138">
        <f t="shared" ref="M51:M53" si="166">SUM(J51:L51)</f>
        <v>1</v>
      </c>
      <c r="N51" s="173">
        <v>0</v>
      </c>
      <c r="O51" s="173">
        <v>1</v>
      </c>
      <c r="P51" s="173">
        <v>0</v>
      </c>
      <c r="Q51" s="138">
        <f t="shared" si="59"/>
        <v>1</v>
      </c>
      <c r="R51" s="170">
        <v>0</v>
      </c>
      <c r="S51" s="178">
        <v>0</v>
      </c>
      <c r="T51" s="179">
        <v>0</v>
      </c>
      <c r="U51" s="138">
        <f t="shared" si="60"/>
        <v>0</v>
      </c>
      <c r="V51" s="179">
        <v>0</v>
      </c>
      <c r="W51" s="179">
        <v>2</v>
      </c>
      <c r="X51" s="179">
        <v>0</v>
      </c>
      <c r="Y51" s="138">
        <f t="shared" si="61"/>
        <v>2</v>
      </c>
      <c r="Z51" s="179">
        <v>0</v>
      </c>
      <c r="AA51" s="179">
        <v>2</v>
      </c>
      <c r="AB51" s="179">
        <v>0</v>
      </c>
      <c r="AC51" s="138">
        <f t="shared" si="62"/>
        <v>2</v>
      </c>
      <c r="AD51" s="179">
        <v>0</v>
      </c>
      <c r="AE51" s="179">
        <v>2</v>
      </c>
      <c r="AF51" s="179">
        <v>0</v>
      </c>
      <c r="AG51" s="138">
        <f t="shared" si="63"/>
        <v>2</v>
      </c>
      <c r="AH51" s="179">
        <v>0</v>
      </c>
      <c r="AI51" s="179">
        <v>0</v>
      </c>
      <c r="AJ51" s="179">
        <v>0</v>
      </c>
      <c r="AK51" s="138">
        <f t="shared" si="64"/>
        <v>0</v>
      </c>
      <c r="AL51" s="179">
        <v>0</v>
      </c>
      <c r="AM51" s="179">
        <v>2</v>
      </c>
      <c r="AN51" s="179">
        <v>0</v>
      </c>
      <c r="AO51" s="138">
        <f t="shared" si="65"/>
        <v>2</v>
      </c>
      <c r="AP51" s="179">
        <v>0</v>
      </c>
      <c r="AQ51" s="179">
        <v>2</v>
      </c>
      <c r="AR51" s="179">
        <v>0</v>
      </c>
      <c r="AS51" s="138">
        <f t="shared" si="66"/>
        <v>2</v>
      </c>
      <c r="AT51" s="179">
        <v>0</v>
      </c>
      <c r="AU51" s="179">
        <v>2</v>
      </c>
      <c r="AV51" s="179">
        <v>0</v>
      </c>
      <c r="AW51" s="138">
        <f t="shared" si="67"/>
        <v>2</v>
      </c>
      <c r="AX51" s="179">
        <v>0</v>
      </c>
      <c r="AY51" s="179">
        <v>2</v>
      </c>
      <c r="AZ51" s="179">
        <v>0</v>
      </c>
      <c r="BA51" s="138">
        <f t="shared" si="68"/>
        <v>2</v>
      </c>
      <c r="BB51" s="179">
        <v>0</v>
      </c>
      <c r="BC51" s="179">
        <v>2</v>
      </c>
      <c r="BD51" s="179">
        <v>0</v>
      </c>
      <c r="BE51" s="138">
        <f t="shared" si="69"/>
        <v>2</v>
      </c>
      <c r="BF51" s="179">
        <f t="shared" ref="BF51:BF52" si="167">AVERAGE(J51,N51,R51,V51,Z51,AD51,AH51,AL51,AP51,AT51,AX51,BB51)</f>
        <v>0</v>
      </c>
      <c r="BG51" s="179">
        <f t="shared" si="163"/>
        <v>1.5</v>
      </c>
      <c r="BH51" s="179">
        <f t="shared" si="164"/>
        <v>0</v>
      </c>
      <c r="BI51" s="138">
        <f t="shared" si="165"/>
        <v>1.5</v>
      </c>
    </row>
    <row r="52" spans="1:61" ht="29.25" customHeight="1" x14ac:dyDescent="0.25">
      <c r="A52" s="457"/>
      <c r="B52" s="515"/>
      <c r="C52" s="457"/>
      <c r="D52" s="518"/>
      <c r="E52" s="509"/>
      <c r="F52" s="503"/>
      <c r="G52" s="463"/>
      <c r="H52" s="465" t="s">
        <v>86</v>
      </c>
      <c r="I52" s="22" t="s">
        <v>82</v>
      </c>
      <c r="J52" s="170">
        <v>3</v>
      </c>
      <c r="K52" s="170">
        <v>20</v>
      </c>
      <c r="L52" s="170">
        <v>0</v>
      </c>
      <c r="M52" s="138">
        <f t="shared" si="166"/>
        <v>23</v>
      </c>
      <c r="N52" s="173">
        <v>3</v>
      </c>
      <c r="O52" s="173">
        <v>20</v>
      </c>
      <c r="P52" s="173">
        <v>0</v>
      </c>
      <c r="Q52" s="138">
        <f t="shared" si="59"/>
        <v>23</v>
      </c>
      <c r="R52" s="170">
        <v>3</v>
      </c>
      <c r="S52" s="178">
        <v>22</v>
      </c>
      <c r="T52" s="179">
        <v>0</v>
      </c>
      <c r="U52" s="138">
        <f t="shared" si="60"/>
        <v>25</v>
      </c>
      <c r="V52" s="179">
        <v>0</v>
      </c>
      <c r="W52" s="179">
        <v>0</v>
      </c>
      <c r="X52" s="179">
        <v>0</v>
      </c>
      <c r="Y52" s="138">
        <f t="shared" si="61"/>
        <v>0</v>
      </c>
      <c r="Z52" s="179">
        <v>2</v>
      </c>
      <c r="AA52" s="179">
        <v>19</v>
      </c>
      <c r="AB52" s="179">
        <v>0</v>
      </c>
      <c r="AC52" s="138">
        <f t="shared" si="62"/>
        <v>21</v>
      </c>
      <c r="AD52" s="179">
        <v>3</v>
      </c>
      <c r="AE52" s="179">
        <v>20</v>
      </c>
      <c r="AF52" s="179">
        <v>0</v>
      </c>
      <c r="AG52" s="138">
        <f t="shared" si="63"/>
        <v>23</v>
      </c>
      <c r="AH52" s="179">
        <v>0</v>
      </c>
      <c r="AI52" s="179">
        <v>0</v>
      </c>
      <c r="AJ52" s="179">
        <v>0</v>
      </c>
      <c r="AK52" s="138">
        <f t="shared" si="64"/>
        <v>0</v>
      </c>
      <c r="AL52" s="179">
        <v>3</v>
      </c>
      <c r="AM52" s="179">
        <v>20</v>
      </c>
      <c r="AN52" s="179">
        <v>0</v>
      </c>
      <c r="AO52" s="138">
        <f t="shared" si="65"/>
        <v>23</v>
      </c>
      <c r="AP52" s="179">
        <v>3</v>
      </c>
      <c r="AQ52" s="179">
        <v>20</v>
      </c>
      <c r="AR52" s="179">
        <v>0</v>
      </c>
      <c r="AS52" s="138">
        <f t="shared" si="66"/>
        <v>23</v>
      </c>
      <c r="AT52" s="179">
        <v>3</v>
      </c>
      <c r="AU52" s="179">
        <v>20</v>
      </c>
      <c r="AV52" s="179">
        <v>0</v>
      </c>
      <c r="AW52" s="138">
        <f t="shared" si="67"/>
        <v>23</v>
      </c>
      <c r="AX52" s="179">
        <v>4</v>
      </c>
      <c r="AY52" s="179">
        <v>16</v>
      </c>
      <c r="AZ52" s="179">
        <v>0</v>
      </c>
      <c r="BA52" s="138">
        <f t="shared" si="68"/>
        <v>20</v>
      </c>
      <c r="BB52" s="179">
        <v>4</v>
      </c>
      <c r="BC52" s="179">
        <v>16</v>
      </c>
      <c r="BD52" s="179">
        <v>0</v>
      </c>
      <c r="BE52" s="138">
        <f t="shared" si="69"/>
        <v>20</v>
      </c>
      <c r="BF52" s="179">
        <f t="shared" si="167"/>
        <v>2.5833333333333335</v>
      </c>
      <c r="BG52" s="179">
        <f t="shared" si="163"/>
        <v>16.083333333333332</v>
      </c>
      <c r="BH52" s="179">
        <f t="shared" si="164"/>
        <v>0</v>
      </c>
      <c r="BI52" s="138">
        <f t="shared" si="165"/>
        <v>18.666666666666664</v>
      </c>
    </row>
    <row r="53" spans="1:61" ht="29.25" customHeight="1" thickBot="1" x14ac:dyDescent="0.3">
      <c r="A53" s="458"/>
      <c r="B53" s="520"/>
      <c r="C53" s="458"/>
      <c r="D53" s="519"/>
      <c r="E53" s="510"/>
      <c r="F53" s="504"/>
      <c r="G53" s="494"/>
      <c r="H53" s="494"/>
      <c r="I53" s="48" t="s">
        <v>83</v>
      </c>
      <c r="J53" s="171">
        <v>0</v>
      </c>
      <c r="K53" s="171">
        <v>1</v>
      </c>
      <c r="L53" s="171">
        <v>0</v>
      </c>
      <c r="M53" s="141">
        <f t="shared" si="166"/>
        <v>1</v>
      </c>
      <c r="N53" s="174">
        <v>0</v>
      </c>
      <c r="O53" s="174">
        <v>1</v>
      </c>
      <c r="P53" s="174">
        <v>0</v>
      </c>
      <c r="Q53" s="141">
        <f t="shared" si="59"/>
        <v>1</v>
      </c>
      <c r="R53" s="171">
        <v>0</v>
      </c>
      <c r="S53" s="180">
        <v>0</v>
      </c>
      <c r="T53" s="181">
        <v>0</v>
      </c>
      <c r="U53" s="141">
        <f t="shared" si="60"/>
        <v>0</v>
      </c>
      <c r="V53" s="181">
        <v>0</v>
      </c>
      <c r="W53" s="181">
        <v>0</v>
      </c>
      <c r="X53" s="181">
        <v>0</v>
      </c>
      <c r="Y53" s="141">
        <f t="shared" si="61"/>
        <v>0</v>
      </c>
      <c r="Z53" s="181">
        <v>0</v>
      </c>
      <c r="AA53" s="181">
        <v>0</v>
      </c>
      <c r="AB53" s="181">
        <v>0</v>
      </c>
      <c r="AC53" s="141">
        <f t="shared" si="62"/>
        <v>0</v>
      </c>
      <c r="AD53" s="181">
        <v>0</v>
      </c>
      <c r="AE53" s="181">
        <v>0</v>
      </c>
      <c r="AF53" s="181">
        <v>0</v>
      </c>
      <c r="AG53" s="141">
        <f t="shared" si="63"/>
        <v>0</v>
      </c>
      <c r="AH53" s="181">
        <v>0</v>
      </c>
      <c r="AI53" s="181">
        <v>0</v>
      </c>
      <c r="AJ53" s="181">
        <v>0</v>
      </c>
      <c r="AK53" s="141">
        <f t="shared" si="64"/>
        <v>0</v>
      </c>
      <c r="AL53" s="181">
        <v>0</v>
      </c>
      <c r="AM53" s="181">
        <v>0</v>
      </c>
      <c r="AN53" s="181">
        <v>0</v>
      </c>
      <c r="AO53" s="141">
        <f t="shared" si="65"/>
        <v>0</v>
      </c>
      <c r="AP53" s="181">
        <v>0</v>
      </c>
      <c r="AQ53" s="181">
        <v>0</v>
      </c>
      <c r="AR53" s="181">
        <v>0</v>
      </c>
      <c r="AS53" s="141">
        <f t="shared" si="66"/>
        <v>0</v>
      </c>
      <c r="AT53" s="181">
        <v>0</v>
      </c>
      <c r="AU53" s="181">
        <v>0</v>
      </c>
      <c r="AV53" s="181">
        <v>0</v>
      </c>
      <c r="AW53" s="141">
        <f t="shared" si="67"/>
        <v>0</v>
      </c>
      <c r="AX53" s="181">
        <v>0</v>
      </c>
      <c r="AY53" s="181">
        <v>0</v>
      </c>
      <c r="AZ53" s="181">
        <v>0</v>
      </c>
      <c r="BA53" s="141">
        <f t="shared" si="68"/>
        <v>0</v>
      </c>
      <c r="BB53" s="181">
        <v>0</v>
      </c>
      <c r="BC53" s="181">
        <v>0</v>
      </c>
      <c r="BD53" s="181">
        <v>0</v>
      </c>
      <c r="BE53" s="141">
        <f t="shared" si="69"/>
        <v>0</v>
      </c>
      <c r="BF53" s="181">
        <f>AVERAGE(J53,N53,R53,V53,Z53,AD53,AH53,AL53,AP53,AT53,AX53,BB53)</f>
        <v>0</v>
      </c>
      <c r="BG53" s="181">
        <f t="shared" si="163"/>
        <v>0.16666666666666666</v>
      </c>
      <c r="BH53" s="181">
        <f t="shared" si="164"/>
        <v>0</v>
      </c>
      <c r="BI53" s="141">
        <f t="shared" si="165"/>
        <v>0.16666666666666666</v>
      </c>
    </row>
    <row r="54" spans="1:61" ht="29.25" customHeight="1" x14ac:dyDescent="0.25">
      <c r="A54" s="488" t="s">
        <v>63</v>
      </c>
      <c r="B54" s="517">
        <v>14188</v>
      </c>
      <c r="C54" s="488" t="s">
        <v>33</v>
      </c>
      <c r="D54" s="487" t="s">
        <v>34</v>
      </c>
      <c r="E54" s="508" t="s">
        <v>113</v>
      </c>
      <c r="F54" s="502" t="s">
        <v>87</v>
      </c>
      <c r="G54" s="505" t="s">
        <v>133</v>
      </c>
      <c r="H54" s="462" t="s">
        <v>84</v>
      </c>
      <c r="I54" s="64" t="s">
        <v>74</v>
      </c>
      <c r="J54" s="69">
        <v>0</v>
      </c>
      <c r="K54" s="69">
        <v>0</v>
      </c>
      <c r="L54" s="69">
        <v>0</v>
      </c>
      <c r="M54" s="140">
        <f>SUM(J54:L54)</f>
        <v>0</v>
      </c>
      <c r="N54" s="65">
        <v>0</v>
      </c>
      <c r="O54" s="65">
        <v>0</v>
      </c>
      <c r="P54" s="65">
        <v>0</v>
      </c>
      <c r="Q54" s="140">
        <f t="shared" si="59"/>
        <v>0</v>
      </c>
      <c r="R54" s="69">
        <v>0</v>
      </c>
      <c r="S54" s="66">
        <v>0</v>
      </c>
      <c r="T54" s="85">
        <v>0</v>
      </c>
      <c r="U54" s="140">
        <f t="shared" si="60"/>
        <v>0</v>
      </c>
      <c r="V54" s="85">
        <v>0</v>
      </c>
      <c r="W54" s="85">
        <v>0</v>
      </c>
      <c r="X54" s="85">
        <v>0</v>
      </c>
      <c r="Y54" s="140">
        <f t="shared" si="61"/>
        <v>0</v>
      </c>
      <c r="Z54" s="85">
        <v>0</v>
      </c>
      <c r="AA54" s="85">
        <v>0</v>
      </c>
      <c r="AB54" s="85">
        <v>0</v>
      </c>
      <c r="AC54" s="140">
        <f t="shared" si="62"/>
        <v>0</v>
      </c>
      <c r="AD54" s="85">
        <v>0</v>
      </c>
      <c r="AE54" s="85">
        <v>0</v>
      </c>
      <c r="AF54" s="85">
        <v>0</v>
      </c>
      <c r="AG54" s="140">
        <f t="shared" si="63"/>
        <v>0</v>
      </c>
      <c r="AH54" s="85">
        <v>0</v>
      </c>
      <c r="AI54" s="85">
        <v>2</v>
      </c>
      <c r="AJ54" s="85">
        <v>0</v>
      </c>
      <c r="AK54" s="140">
        <f t="shared" si="64"/>
        <v>2</v>
      </c>
      <c r="AL54" s="85">
        <v>0</v>
      </c>
      <c r="AM54" s="85">
        <v>0</v>
      </c>
      <c r="AN54" s="85">
        <v>0</v>
      </c>
      <c r="AO54" s="140">
        <f t="shared" si="65"/>
        <v>0</v>
      </c>
      <c r="AP54" s="85">
        <v>0</v>
      </c>
      <c r="AQ54" s="85">
        <v>0</v>
      </c>
      <c r="AR54" s="85">
        <v>0</v>
      </c>
      <c r="AS54" s="140">
        <f t="shared" si="66"/>
        <v>0</v>
      </c>
      <c r="AT54" s="85">
        <v>0</v>
      </c>
      <c r="AU54" s="85">
        <v>0</v>
      </c>
      <c r="AV54" s="85">
        <v>0</v>
      </c>
      <c r="AW54" s="140">
        <f t="shared" si="67"/>
        <v>0</v>
      </c>
      <c r="AX54" s="85">
        <v>0</v>
      </c>
      <c r="AY54" s="85">
        <v>0</v>
      </c>
      <c r="AZ54" s="85">
        <v>0</v>
      </c>
      <c r="BA54" s="140">
        <f t="shared" si="68"/>
        <v>0</v>
      </c>
      <c r="BB54" s="85">
        <v>0</v>
      </c>
      <c r="BC54" s="85">
        <v>0</v>
      </c>
      <c r="BD54" s="85">
        <v>0</v>
      </c>
      <c r="BE54" s="140">
        <f t="shared" si="69"/>
        <v>0</v>
      </c>
      <c r="BF54" s="85">
        <f t="shared" ref="BF54:BF58" si="168">AVERAGE(J54,N54,R54,V54,Z54,AD54,AH54,AL54,AP54,AT54,AX54,BB54)</f>
        <v>0</v>
      </c>
      <c r="BG54" s="85">
        <f t="shared" si="163"/>
        <v>0.16666666666666666</v>
      </c>
      <c r="BH54" s="85">
        <f t="shared" si="164"/>
        <v>0</v>
      </c>
      <c r="BI54" s="140">
        <f>SUM(BF54:BH54)</f>
        <v>0.16666666666666666</v>
      </c>
    </row>
    <row r="55" spans="1:61" ht="29.25" customHeight="1" x14ac:dyDescent="0.25">
      <c r="A55" s="488"/>
      <c r="B55" s="517"/>
      <c r="C55" s="488"/>
      <c r="D55" s="487"/>
      <c r="E55" s="509"/>
      <c r="F55" s="503"/>
      <c r="G55" s="500"/>
      <c r="H55" s="463"/>
      <c r="I55" s="26" t="s">
        <v>75</v>
      </c>
      <c r="J55" s="67">
        <v>2</v>
      </c>
      <c r="K55" s="67">
        <v>2</v>
      </c>
      <c r="L55" s="67">
        <v>0</v>
      </c>
      <c r="M55" s="138">
        <f t="shared" ref="M55:M58" si="169">SUM(J55:L55)</f>
        <v>4</v>
      </c>
      <c r="N55" s="189">
        <v>0</v>
      </c>
      <c r="O55" s="189">
        <v>0</v>
      </c>
      <c r="P55" s="189">
        <v>0</v>
      </c>
      <c r="Q55" s="138">
        <f t="shared" si="59"/>
        <v>0</v>
      </c>
      <c r="R55" s="189">
        <v>0</v>
      </c>
      <c r="S55" s="189">
        <v>0</v>
      </c>
      <c r="T55" s="189">
        <v>0</v>
      </c>
      <c r="U55" s="138">
        <f t="shared" si="60"/>
        <v>0</v>
      </c>
      <c r="V55" s="189">
        <v>0</v>
      </c>
      <c r="W55" s="189">
        <v>0</v>
      </c>
      <c r="X55" s="189">
        <v>0</v>
      </c>
      <c r="Y55" s="138">
        <f t="shared" si="61"/>
        <v>0</v>
      </c>
      <c r="Z55" s="189">
        <v>0</v>
      </c>
      <c r="AA55" s="189">
        <v>0</v>
      </c>
      <c r="AB55" s="189">
        <v>0</v>
      </c>
      <c r="AC55" s="138">
        <f t="shared" si="62"/>
        <v>0</v>
      </c>
      <c r="AD55" s="189">
        <v>0</v>
      </c>
      <c r="AE55" s="189">
        <v>0</v>
      </c>
      <c r="AF55" s="189">
        <v>0</v>
      </c>
      <c r="AG55" s="138">
        <f t="shared" si="63"/>
        <v>0</v>
      </c>
      <c r="AH55" s="189">
        <v>2</v>
      </c>
      <c r="AI55" s="189">
        <v>1</v>
      </c>
      <c r="AJ55" s="189">
        <v>0</v>
      </c>
      <c r="AK55" s="138">
        <f t="shared" si="64"/>
        <v>3</v>
      </c>
      <c r="AL55" s="189">
        <v>0</v>
      </c>
      <c r="AM55" s="189">
        <v>1</v>
      </c>
      <c r="AN55" s="189">
        <v>0</v>
      </c>
      <c r="AO55" s="138">
        <f t="shared" si="65"/>
        <v>1</v>
      </c>
      <c r="AP55" s="189">
        <v>0</v>
      </c>
      <c r="AQ55" s="189">
        <v>1</v>
      </c>
      <c r="AR55" s="189">
        <v>0</v>
      </c>
      <c r="AS55" s="138">
        <f t="shared" si="66"/>
        <v>1</v>
      </c>
      <c r="AT55" s="189">
        <v>0</v>
      </c>
      <c r="AU55" s="189">
        <v>1</v>
      </c>
      <c r="AV55" s="189">
        <v>0</v>
      </c>
      <c r="AW55" s="138">
        <f t="shared" si="67"/>
        <v>1</v>
      </c>
      <c r="AX55" s="189">
        <v>0</v>
      </c>
      <c r="AY55" s="189">
        <v>0</v>
      </c>
      <c r="AZ55" s="189">
        <v>0</v>
      </c>
      <c r="BA55" s="138">
        <f t="shared" si="68"/>
        <v>0</v>
      </c>
      <c r="BB55" s="189">
        <v>0</v>
      </c>
      <c r="BC55" s="189">
        <v>0</v>
      </c>
      <c r="BD55" s="189">
        <v>0</v>
      </c>
      <c r="BE55" s="138">
        <f t="shared" si="69"/>
        <v>0</v>
      </c>
      <c r="BF55" s="67">
        <f t="shared" si="168"/>
        <v>0.33333333333333331</v>
      </c>
      <c r="BG55" s="67">
        <f t="shared" si="163"/>
        <v>0.5</v>
      </c>
      <c r="BH55" s="67">
        <f t="shared" si="164"/>
        <v>0</v>
      </c>
      <c r="BI55" s="138">
        <f t="shared" ref="BI55:BI58" si="170">SUM(BF55:BH55)</f>
        <v>0.83333333333333326</v>
      </c>
    </row>
    <row r="56" spans="1:61" ht="29.25" customHeight="1" x14ac:dyDescent="0.25">
      <c r="A56" s="488"/>
      <c r="B56" s="517"/>
      <c r="C56" s="488"/>
      <c r="D56" s="487"/>
      <c r="E56" s="509"/>
      <c r="F56" s="503"/>
      <c r="G56" s="500"/>
      <c r="H56" s="463"/>
      <c r="I56" s="26" t="s">
        <v>76</v>
      </c>
      <c r="J56" s="67">
        <v>23</v>
      </c>
      <c r="K56" s="67">
        <v>22</v>
      </c>
      <c r="L56" s="67">
        <v>0</v>
      </c>
      <c r="M56" s="138">
        <f t="shared" si="169"/>
        <v>45</v>
      </c>
      <c r="N56" s="189">
        <v>44</v>
      </c>
      <c r="O56" s="189">
        <v>21</v>
      </c>
      <c r="P56" s="189">
        <v>23</v>
      </c>
      <c r="Q56" s="138">
        <f t="shared" si="59"/>
        <v>88</v>
      </c>
      <c r="R56" s="189">
        <v>23</v>
      </c>
      <c r="S56" s="189">
        <v>20</v>
      </c>
      <c r="T56" s="189">
        <v>0</v>
      </c>
      <c r="U56" s="138">
        <f t="shared" si="60"/>
        <v>43</v>
      </c>
      <c r="V56" s="189">
        <v>23</v>
      </c>
      <c r="W56" s="189">
        <v>19</v>
      </c>
      <c r="X56" s="189">
        <v>0</v>
      </c>
      <c r="Y56" s="138">
        <f t="shared" si="61"/>
        <v>42</v>
      </c>
      <c r="Z56" s="189">
        <v>23</v>
      </c>
      <c r="AA56" s="189">
        <v>19</v>
      </c>
      <c r="AB56" s="189">
        <v>0</v>
      </c>
      <c r="AC56" s="138">
        <f t="shared" si="62"/>
        <v>42</v>
      </c>
      <c r="AD56" s="189">
        <v>21</v>
      </c>
      <c r="AE56" s="189">
        <v>17</v>
      </c>
      <c r="AF56" s="189">
        <v>0</v>
      </c>
      <c r="AG56" s="138">
        <f t="shared" si="63"/>
        <v>38</v>
      </c>
      <c r="AH56" s="189">
        <v>12</v>
      </c>
      <c r="AI56" s="189">
        <v>10</v>
      </c>
      <c r="AJ56" s="189">
        <v>0</v>
      </c>
      <c r="AK56" s="138">
        <f t="shared" si="64"/>
        <v>22</v>
      </c>
      <c r="AL56" s="189">
        <v>19</v>
      </c>
      <c r="AM56" s="189">
        <v>21</v>
      </c>
      <c r="AN56" s="189">
        <v>0</v>
      </c>
      <c r="AO56" s="138">
        <f t="shared" si="65"/>
        <v>40</v>
      </c>
      <c r="AP56" s="189">
        <v>19</v>
      </c>
      <c r="AQ56" s="189">
        <v>20</v>
      </c>
      <c r="AR56" s="189">
        <v>0</v>
      </c>
      <c r="AS56" s="138">
        <f t="shared" si="66"/>
        <v>39</v>
      </c>
      <c r="AT56" s="189">
        <v>20</v>
      </c>
      <c r="AU56" s="189">
        <v>20</v>
      </c>
      <c r="AV56" s="189">
        <v>0</v>
      </c>
      <c r="AW56" s="138">
        <f t="shared" si="67"/>
        <v>40</v>
      </c>
      <c r="AX56" s="189">
        <v>14</v>
      </c>
      <c r="AY56" s="189">
        <v>16</v>
      </c>
      <c r="AZ56" s="189">
        <v>0</v>
      </c>
      <c r="BA56" s="138">
        <f t="shared" si="68"/>
        <v>30</v>
      </c>
      <c r="BB56" s="189">
        <v>17</v>
      </c>
      <c r="BC56" s="189">
        <v>19</v>
      </c>
      <c r="BD56" s="189">
        <v>0</v>
      </c>
      <c r="BE56" s="138">
        <f t="shared" si="69"/>
        <v>36</v>
      </c>
      <c r="BF56" s="67">
        <f t="shared" si="168"/>
        <v>21.5</v>
      </c>
      <c r="BG56" s="67">
        <f t="shared" si="163"/>
        <v>18.666666666666668</v>
      </c>
      <c r="BH56" s="67">
        <f t="shared" si="164"/>
        <v>1.9166666666666667</v>
      </c>
      <c r="BI56" s="138">
        <f t="shared" si="170"/>
        <v>42.083333333333336</v>
      </c>
    </row>
    <row r="57" spans="1:61" ht="29.25" customHeight="1" x14ac:dyDescent="0.25">
      <c r="A57" s="488"/>
      <c r="B57" s="517"/>
      <c r="C57" s="488"/>
      <c r="D57" s="487"/>
      <c r="E57" s="509"/>
      <c r="F57" s="503"/>
      <c r="G57" s="500"/>
      <c r="H57" s="463"/>
      <c r="I57" s="26" t="s">
        <v>77</v>
      </c>
      <c r="J57" s="67">
        <v>11</v>
      </c>
      <c r="K57" s="67">
        <v>27</v>
      </c>
      <c r="L57" s="67">
        <v>0</v>
      </c>
      <c r="M57" s="138">
        <f t="shared" si="169"/>
        <v>38</v>
      </c>
      <c r="N57" s="189">
        <v>47</v>
      </c>
      <c r="O57" s="189">
        <v>33</v>
      </c>
      <c r="P57" s="189">
        <v>14</v>
      </c>
      <c r="Q57" s="138">
        <f t="shared" si="59"/>
        <v>94</v>
      </c>
      <c r="R57" s="189">
        <v>14</v>
      </c>
      <c r="S57" s="189">
        <v>34</v>
      </c>
      <c r="T57" s="189">
        <v>0</v>
      </c>
      <c r="U57" s="138">
        <f t="shared" si="60"/>
        <v>48</v>
      </c>
      <c r="V57" s="189">
        <v>14</v>
      </c>
      <c r="W57" s="189">
        <v>35</v>
      </c>
      <c r="X57" s="189">
        <v>0</v>
      </c>
      <c r="Y57" s="138">
        <f t="shared" si="61"/>
        <v>49</v>
      </c>
      <c r="Z57" s="189">
        <v>14</v>
      </c>
      <c r="AA57" s="189">
        <v>35</v>
      </c>
      <c r="AB57" s="189">
        <v>0</v>
      </c>
      <c r="AC57" s="138">
        <f t="shared" si="62"/>
        <v>49</v>
      </c>
      <c r="AD57" s="189">
        <v>12</v>
      </c>
      <c r="AE57" s="189">
        <v>35</v>
      </c>
      <c r="AF57" s="189">
        <v>0</v>
      </c>
      <c r="AG57" s="138">
        <f t="shared" si="63"/>
        <v>47</v>
      </c>
      <c r="AH57" s="189">
        <v>6</v>
      </c>
      <c r="AI57" s="189">
        <v>9</v>
      </c>
      <c r="AJ57" s="189">
        <v>0</v>
      </c>
      <c r="AK57" s="138">
        <f t="shared" si="64"/>
        <v>15</v>
      </c>
      <c r="AL57" s="189">
        <v>14</v>
      </c>
      <c r="AM57" s="189">
        <v>32</v>
      </c>
      <c r="AN57" s="189">
        <v>0</v>
      </c>
      <c r="AO57" s="138">
        <f t="shared" si="65"/>
        <v>46</v>
      </c>
      <c r="AP57" s="189">
        <v>14</v>
      </c>
      <c r="AQ57" s="189">
        <v>31</v>
      </c>
      <c r="AR57" s="189">
        <v>0</v>
      </c>
      <c r="AS57" s="138">
        <f t="shared" si="66"/>
        <v>45</v>
      </c>
      <c r="AT57" s="189">
        <v>14</v>
      </c>
      <c r="AU57" s="189">
        <v>31</v>
      </c>
      <c r="AV57" s="189">
        <v>0</v>
      </c>
      <c r="AW57" s="138">
        <f t="shared" si="67"/>
        <v>45</v>
      </c>
      <c r="AX57" s="189">
        <v>7</v>
      </c>
      <c r="AY57" s="189">
        <v>16</v>
      </c>
      <c r="AZ57" s="189">
        <v>0</v>
      </c>
      <c r="BA57" s="138">
        <f t="shared" si="68"/>
        <v>23</v>
      </c>
      <c r="BB57" s="189">
        <v>9</v>
      </c>
      <c r="BC57" s="189">
        <v>24</v>
      </c>
      <c r="BD57" s="189">
        <v>0</v>
      </c>
      <c r="BE57" s="138">
        <f t="shared" si="69"/>
        <v>33</v>
      </c>
      <c r="BF57" s="67">
        <f t="shared" si="168"/>
        <v>14.666666666666666</v>
      </c>
      <c r="BG57" s="67">
        <f t="shared" si="163"/>
        <v>28.5</v>
      </c>
      <c r="BH57" s="67">
        <f t="shared" si="164"/>
        <v>1.1666666666666667</v>
      </c>
      <c r="BI57" s="138">
        <f t="shared" si="170"/>
        <v>44.333333333333329</v>
      </c>
    </row>
    <row r="58" spans="1:61" ht="29.25" customHeight="1" x14ac:dyDescent="0.25">
      <c r="A58" s="488"/>
      <c r="B58" s="517"/>
      <c r="C58" s="488"/>
      <c r="D58" s="487"/>
      <c r="E58" s="509"/>
      <c r="F58" s="503"/>
      <c r="G58" s="500"/>
      <c r="H58" s="463"/>
      <c r="I58" s="26" t="s">
        <v>78</v>
      </c>
      <c r="J58" s="67">
        <v>0</v>
      </c>
      <c r="K58" s="67">
        <v>0</v>
      </c>
      <c r="L58" s="67">
        <v>0</v>
      </c>
      <c r="M58" s="138">
        <f t="shared" si="169"/>
        <v>0</v>
      </c>
      <c r="N58" s="189">
        <v>0</v>
      </c>
      <c r="O58" s="189">
        <v>0</v>
      </c>
      <c r="P58" s="189">
        <v>0</v>
      </c>
      <c r="Q58" s="138">
        <f t="shared" si="59"/>
        <v>0</v>
      </c>
      <c r="R58" s="189">
        <v>0</v>
      </c>
      <c r="S58" s="189">
        <v>0</v>
      </c>
      <c r="T58" s="189">
        <v>0</v>
      </c>
      <c r="U58" s="138">
        <f t="shared" si="60"/>
        <v>0</v>
      </c>
      <c r="V58" s="189">
        <v>0</v>
      </c>
      <c r="W58" s="189">
        <v>0</v>
      </c>
      <c r="X58" s="189">
        <v>0</v>
      </c>
      <c r="Y58" s="138">
        <f t="shared" si="61"/>
        <v>0</v>
      </c>
      <c r="Z58" s="189">
        <v>0</v>
      </c>
      <c r="AA58" s="189">
        <v>0</v>
      </c>
      <c r="AB58" s="189">
        <v>0</v>
      </c>
      <c r="AC58" s="138">
        <f t="shared" si="62"/>
        <v>0</v>
      </c>
      <c r="AD58" s="189">
        <v>0</v>
      </c>
      <c r="AE58" s="189">
        <v>0</v>
      </c>
      <c r="AF58" s="189">
        <v>0</v>
      </c>
      <c r="AG58" s="138">
        <f t="shared" si="63"/>
        <v>0</v>
      </c>
      <c r="AH58" s="189">
        <v>0</v>
      </c>
      <c r="AI58" s="189">
        <v>0</v>
      </c>
      <c r="AJ58" s="189">
        <v>0</v>
      </c>
      <c r="AK58" s="138">
        <f t="shared" si="64"/>
        <v>0</v>
      </c>
      <c r="AL58" s="189">
        <v>0</v>
      </c>
      <c r="AM58" s="189">
        <v>0</v>
      </c>
      <c r="AN58" s="189">
        <v>0</v>
      </c>
      <c r="AO58" s="138">
        <f t="shared" si="65"/>
        <v>0</v>
      </c>
      <c r="AP58" s="189">
        <v>0</v>
      </c>
      <c r="AQ58" s="189">
        <v>0</v>
      </c>
      <c r="AR58" s="189">
        <v>0</v>
      </c>
      <c r="AS58" s="138">
        <f t="shared" si="66"/>
        <v>0</v>
      </c>
      <c r="AT58" s="189">
        <v>0</v>
      </c>
      <c r="AU58" s="189">
        <v>0</v>
      </c>
      <c r="AV58" s="189">
        <v>0</v>
      </c>
      <c r="AW58" s="138">
        <f t="shared" si="67"/>
        <v>0</v>
      </c>
      <c r="AX58" s="189">
        <v>0</v>
      </c>
      <c r="AY58" s="189">
        <v>0</v>
      </c>
      <c r="AZ58" s="189">
        <v>0</v>
      </c>
      <c r="BA58" s="138">
        <f t="shared" si="68"/>
        <v>0</v>
      </c>
      <c r="BB58" s="189">
        <v>0</v>
      </c>
      <c r="BC58" s="189">
        <v>0</v>
      </c>
      <c r="BD58" s="189">
        <v>0</v>
      </c>
      <c r="BE58" s="138">
        <f t="shared" si="69"/>
        <v>0</v>
      </c>
      <c r="BF58" s="67">
        <f t="shared" si="168"/>
        <v>0</v>
      </c>
      <c r="BG58" s="67">
        <f t="shared" si="163"/>
        <v>0</v>
      </c>
      <c r="BH58" s="67">
        <f t="shared" si="164"/>
        <v>0</v>
      </c>
      <c r="BI58" s="138">
        <f t="shared" si="170"/>
        <v>0</v>
      </c>
    </row>
    <row r="59" spans="1:61" ht="29.25" customHeight="1" x14ac:dyDescent="0.25">
      <c r="A59" s="488"/>
      <c r="B59" s="517"/>
      <c r="C59" s="488"/>
      <c r="D59" s="487"/>
      <c r="E59" s="509"/>
      <c r="F59" s="503"/>
      <c r="G59" s="500"/>
      <c r="H59" s="464"/>
      <c r="I59" s="27" t="s">
        <v>79</v>
      </c>
      <c r="J59" s="139">
        <f>SUM(J54:J58)</f>
        <v>36</v>
      </c>
      <c r="K59" s="139">
        <f t="shared" ref="K59" si="171">SUM(K54:K58)</f>
        <v>51</v>
      </c>
      <c r="L59" s="139">
        <f t="shared" ref="L59" si="172">SUM(L54:L58)</f>
        <v>0</v>
      </c>
      <c r="M59" s="138">
        <f>SUM(M54:M58)</f>
        <v>87</v>
      </c>
      <c r="N59" s="139">
        <f>SUM(N54:N58)</f>
        <v>91</v>
      </c>
      <c r="O59" s="139">
        <f t="shared" ref="O59" si="173">SUM(O54:O58)</f>
        <v>54</v>
      </c>
      <c r="P59" s="139">
        <f t="shared" ref="P59" si="174">SUM(P54:P58)</f>
        <v>37</v>
      </c>
      <c r="Q59" s="138">
        <f>SUM(Q54:Q58)</f>
        <v>182</v>
      </c>
      <c r="R59" s="139">
        <f>SUM(R54:R58)</f>
        <v>37</v>
      </c>
      <c r="S59" s="139">
        <f t="shared" ref="S59" si="175">SUM(S54:S58)</f>
        <v>54</v>
      </c>
      <c r="T59" s="139">
        <f t="shared" ref="T59" si="176">SUM(T54:T58)</f>
        <v>0</v>
      </c>
      <c r="U59" s="138">
        <f>SUM(U54:U58)</f>
        <v>91</v>
      </c>
      <c r="V59" s="139">
        <f>SUM(V54:V58)</f>
        <v>37</v>
      </c>
      <c r="W59" s="139">
        <f t="shared" ref="W59" si="177">SUM(W54:W58)</f>
        <v>54</v>
      </c>
      <c r="X59" s="139">
        <f t="shared" ref="X59" si="178">SUM(X54:X58)</f>
        <v>0</v>
      </c>
      <c r="Y59" s="138">
        <f>SUM(Y54:Y58)</f>
        <v>91</v>
      </c>
      <c r="Z59" s="139">
        <f>SUM(Z54:Z58)</f>
        <v>37</v>
      </c>
      <c r="AA59" s="139">
        <f t="shared" ref="AA59" si="179">SUM(AA54:AA58)</f>
        <v>54</v>
      </c>
      <c r="AB59" s="139">
        <f t="shared" ref="AB59" si="180">SUM(AB54:AB58)</f>
        <v>0</v>
      </c>
      <c r="AC59" s="138">
        <f>SUM(AC54:AC58)</f>
        <v>91</v>
      </c>
      <c r="AD59" s="139">
        <f>SUM(AD54:AD58)</f>
        <v>33</v>
      </c>
      <c r="AE59" s="139">
        <f t="shared" ref="AE59" si="181">SUM(AE54:AE58)</f>
        <v>52</v>
      </c>
      <c r="AF59" s="139">
        <f t="shared" ref="AF59" si="182">SUM(AF54:AF58)</f>
        <v>0</v>
      </c>
      <c r="AG59" s="138">
        <f>SUM(AG54:AG58)</f>
        <v>85</v>
      </c>
      <c r="AH59" s="139">
        <f>SUM(AH54:AH58)</f>
        <v>20</v>
      </c>
      <c r="AI59" s="139">
        <f t="shared" ref="AI59" si="183">SUM(AI54:AI58)</f>
        <v>22</v>
      </c>
      <c r="AJ59" s="139">
        <f t="shared" ref="AJ59" si="184">SUM(AJ54:AJ58)</f>
        <v>0</v>
      </c>
      <c r="AK59" s="138">
        <f>SUM(AK54:AK58)</f>
        <v>42</v>
      </c>
      <c r="AL59" s="139">
        <f>SUM(AL54:AL58)</f>
        <v>33</v>
      </c>
      <c r="AM59" s="139">
        <f t="shared" ref="AM59" si="185">SUM(AM54:AM58)</f>
        <v>54</v>
      </c>
      <c r="AN59" s="139">
        <f t="shared" ref="AN59" si="186">SUM(AN54:AN58)</f>
        <v>0</v>
      </c>
      <c r="AO59" s="138">
        <f>SUM(AO54:AO58)</f>
        <v>87</v>
      </c>
      <c r="AP59" s="139">
        <f>SUM(AP54:AP58)</f>
        <v>33</v>
      </c>
      <c r="AQ59" s="139">
        <f t="shared" ref="AQ59" si="187">SUM(AQ54:AQ58)</f>
        <v>52</v>
      </c>
      <c r="AR59" s="139">
        <f t="shared" ref="AR59" si="188">SUM(AR54:AR58)</f>
        <v>0</v>
      </c>
      <c r="AS59" s="138">
        <f>SUM(AS54:AS58)</f>
        <v>85</v>
      </c>
      <c r="AT59" s="139">
        <f>SUM(AT54:AT58)</f>
        <v>34</v>
      </c>
      <c r="AU59" s="139">
        <f t="shared" ref="AU59" si="189">SUM(AU54:AU58)</f>
        <v>52</v>
      </c>
      <c r="AV59" s="139">
        <f t="shared" ref="AV59" si="190">SUM(AV54:AV58)</f>
        <v>0</v>
      </c>
      <c r="AW59" s="138">
        <f>SUM(AW54:AW58)</f>
        <v>86</v>
      </c>
      <c r="AX59" s="139">
        <f>SUM(AX54:AX58)</f>
        <v>21</v>
      </c>
      <c r="AY59" s="139">
        <f t="shared" ref="AY59" si="191">SUM(AY54:AY58)</f>
        <v>32</v>
      </c>
      <c r="AZ59" s="139">
        <f t="shared" ref="AZ59" si="192">SUM(AZ54:AZ58)</f>
        <v>0</v>
      </c>
      <c r="BA59" s="138">
        <f>SUM(BA54:BA58)</f>
        <v>53</v>
      </c>
      <c r="BB59" s="139">
        <f>SUM(BB54:BB58)</f>
        <v>26</v>
      </c>
      <c r="BC59" s="139">
        <f t="shared" ref="BC59" si="193">SUM(BC54:BC58)</f>
        <v>43</v>
      </c>
      <c r="BD59" s="139">
        <f t="shared" ref="BD59" si="194">SUM(BD54:BD58)</f>
        <v>0</v>
      </c>
      <c r="BE59" s="138">
        <f>SUM(BE54:BE58)</f>
        <v>69</v>
      </c>
      <c r="BF59" s="139">
        <f>SUM(BF54:BF58)</f>
        <v>36.5</v>
      </c>
      <c r="BG59" s="139">
        <f t="shared" ref="BG59:BH59" si="195">SUM(BG54:BG58)</f>
        <v>47.833333333333336</v>
      </c>
      <c r="BH59" s="139">
        <f t="shared" si="195"/>
        <v>3.0833333333333335</v>
      </c>
      <c r="BI59" s="138">
        <f>SUM(BI54:BI58)</f>
        <v>87.416666666666657</v>
      </c>
    </row>
    <row r="60" spans="1:61" ht="29.25" customHeight="1" x14ac:dyDescent="0.25">
      <c r="A60" s="488"/>
      <c r="B60" s="517"/>
      <c r="C60" s="488"/>
      <c r="D60" s="487"/>
      <c r="E60" s="509"/>
      <c r="F60" s="503"/>
      <c r="G60" s="500"/>
      <c r="H60" s="500" t="s">
        <v>146</v>
      </c>
      <c r="I60" s="26" t="s">
        <v>80</v>
      </c>
      <c r="J60" s="67">
        <v>30</v>
      </c>
      <c r="K60" s="67">
        <v>48</v>
      </c>
      <c r="L60" s="67">
        <v>0</v>
      </c>
      <c r="M60" s="138">
        <f>SUM(J60:L60)</f>
        <v>78</v>
      </c>
      <c r="N60" s="189">
        <v>31</v>
      </c>
      <c r="O60" s="189">
        <v>51</v>
      </c>
      <c r="P60" s="189">
        <v>0</v>
      </c>
      <c r="Q60" s="138">
        <f t="shared" si="59"/>
        <v>82</v>
      </c>
      <c r="R60" s="189">
        <v>31</v>
      </c>
      <c r="S60" s="189">
        <v>51</v>
      </c>
      <c r="T60" s="189">
        <v>0</v>
      </c>
      <c r="U60" s="138">
        <f t="shared" si="60"/>
        <v>82</v>
      </c>
      <c r="V60" s="189">
        <v>31</v>
      </c>
      <c r="W60" s="189">
        <v>51</v>
      </c>
      <c r="X60" s="189">
        <v>0</v>
      </c>
      <c r="Y60" s="138">
        <f t="shared" si="61"/>
        <v>82</v>
      </c>
      <c r="Z60" s="189">
        <v>31</v>
      </c>
      <c r="AA60" s="189">
        <v>51</v>
      </c>
      <c r="AB60" s="189">
        <v>0</v>
      </c>
      <c r="AC60" s="138">
        <f t="shared" si="62"/>
        <v>82</v>
      </c>
      <c r="AD60" s="189">
        <v>28</v>
      </c>
      <c r="AE60" s="189">
        <v>49</v>
      </c>
      <c r="AF60" s="189">
        <v>0</v>
      </c>
      <c r="AG60" s="138">
        <f t="shared" si="63"/>
        <v>77</v>
      </c>
      <c r="AH60" s="189">
        <v>2</v>
      </c>
      <c r="AI60" s="189">
        <v>3</v>
      </c>
      <c r="AJ60" s="189">
        <v>0</v>
      </c>
      <c r="AK60" s="138">
        <f t="shared" si="64"/>
        <v>5</v>
      </c>
      <c r="AL60" s="189">
        <v>28</v>
      </c>
      <c r="AM60" s="189">
        <v>51</v>
      </c>
      <c r="AN60" s="189">
        <v>0</v>
      </c>
      <c r="AO60" s="138">
        <f t="shared" si="65"/>
        <v>79</v>
      </c>
      <c r="AP60" s="189">
        <v>28</v>
      </c>
      <c r="AQ60" s="189">
        <v>49</v>
      </c>
      <c r="AR60" s="189">
        <v>0</v>
      </c>
      <c r="AS60" s="138">
        <f t="shared" si="66"/>
        <v>77</v>
      </c>
      <c r="AT60" s="189">
        <v>29</v>
      </c>
      <c r="AU60" s="189">
        <v>49</v>
      </c>
      <c r="AV60" s="189">
        <v>0</v>
      </c>
      <c r="AW60" s="138">
        <f t="shared" si="67"/>
        <v>78</v>
      </c>
      <c r="AX60" s="189">
        <v>18</v>
      </c>
      <c r="AY60" s="189">
        <v>31</v>
      </c>
      <c r="AZ60" s="189">
        <v>0</v>
      </c>
      <c r="BA60" s="138">
        <f t="shared" si="68"/>
        <v>49</v>
      </c>
      <c r="BB60" s="189">
        <v>24</v>
      </c>
      <c r="BC60" s="189">
        <v>41</v>
      </c>
      <c r="BD60" s="189">
        <v>0</v>
      </c>
      <c r="BE60" s="138">
        <f t="shared" si="69"/>
        <v>65</v>
      </c>
      <c r="BF60" s="67">
        <f>AVERAGE(J60,N60,R60,V60,Z60,AD60,AH60,AL60,AP60,AT60,AX60,BB60)</f>
        <v>25.916666666666668</v>
      </c>
      <c r="BG60" s="67">
        <f t="shared" ref="BG60:BG63" si="196">AVERAGE(K60,O60,S60,W60,AA60,AE60,AI60,AM60,AQ60,AU60,AY60,BC60)</f>
        <v>43.75</v>
      </c>
      <c r="BH60" s="67">
        <f t="shared" ref="BH60:BH63" si="197">AVERAGE(L60,P60,T60,X60,AB60,AF60,AJ60,AN60,AR60,AV60,AZ60,BD60)</f>
        <v>0</v>
      </c>
      <c r="BI60" s="138">
        <f t="shared" ref="BI60:BI63" si="198">SUM(BF60:BH60)</f>
        <v>69.666666666666671</v>
      </c>
    </row>
    <row r="61" spans="1:61" ht="29.25" customHeight="1" x14ac:dyDescent="0.25">
      <c r="A61" s="488"/>
      <c r="B61" s="517"/>
      <c r="C61" s="488"/>
      <c r="D61" s="487"/>
      <c r="E61" s="509"/>
      <c r="F61" s="503"/>
      <c r="G61" s="500"/>
      <c r="H61" s="500"/>
      <c r="I61" s="26" t="s">
        <v>81</v>
      </c>
      <c r="J61" s="67">
        <v>6</v>
      </c>
      <c r="K61" s="67">
        <v>3</v>
      </c>
      <c r="L61" s="67">
        <v>0</v>
      </c>
      <c r="M61" s="138">
        <f t="shared" ref="M61:M63" si="199">SUM(J61:L61)</f>
        <v>9</v>
      </c>
      <c r="N61" s="189">
        <v>6</v>
      </c>
      <c r="O61" s="189">
        <v>3</v>
      </c>
      <c r="P61" s="189">
        <v>0</v>
      </c>
      <c r="Q61" s="138">
        <f t="shared" si="59"/>
        <v>9</v>
      </c>
      <c r="R61" s="189">
        <v>6</v>
      </c>
      <c r="S61" s="189">
        <v>3</v>
      </c>
      <c r="T61" s="189">
        <v>0</v>
      </c>
      <c r="U61" s="138">
        <f t="shared" si="60"/>
        <v>9</v>
      </c>
      <c r="V61" s="189">
        <v>6</v>
      </c>
      <c r="W61" s="189">
        <v>3</v>
      </c>
      <c r="X61" s="189">
        <v>0</v>
      </c>
      <c r="Y61" s="138">
        <f t="shared" si="61"/>
        <v>9</v>
      </c>
      <c r="Z61" s="189">
        <v>6</v>
      </c>
      <c r="AA61" s="189">
        <v>3</v>
      </c>
      <c r="AB61" s="189">
        <v>0</v>
      </c>
      <c r="AC61" s="138">
        <f t="shared" si="62"/>
        <v>9</v>
      </c>
      <c r="AD61" s="189">
        <v>5</v>
      </c>
      <c r="AE61" s="189">
        <v>3</v>
      </c>
      <c r="AF61" s="189">
        <v>0</v>
      </c>
      <c r="AG61" s="138">
        <f t="shared" si="63"/>
        <v>8</v>
      </c>
      <c r="AH61" s="189">
        <v>18</v>
      </c>
      <c r="AI61" s="189">
        <v>19</v>
      </c>
      <c r="AJ61" s="189">
        <v>0</v>
      </c>
      <c r="AK61" s="138">
        <f t="shared" si="64"/>
        <v>37</v>
      </c>
      <c r="AL61" s="189">
        <v>5</v>
      </c>
      <c r="AM61" s="189">
        <v>3</v>
      </c>
      <c r="AN61" s="189">
        <v>0</v>
      </c>
      <c r="AO61" s="138">
        <f t="shared" si="65"/>
        <v>8</v>
      </c>
      <c r="AP61" s="189">
        <v>5</v>
      </c>
      <c r="AQ61" s="189">
        <v>3</v>
      </c>
      <c r="AR61" s="189">
        <v>0</v>
      </c>
      <c r="AS61" s="138">
        <f t="shared" si="66"/>
        <v>8</v>
      </c>
      <c r="AT61" s="189">
        <v>5</v>
      </c>
      <c r="AU61" s="189">
        <v>3</v>
      </c>
      <c r="AV61" s="189">
        <v>0</v>
      </c>
      <c r="AW61" s="138">
        <f t="shared" si="67"/>
        <v>8</v>
      </c>
      <c r="AX61" s="189">
        <v>3</v>
      </c>
      <c r="AY61" s="189">
        <v>1</v>
      </c>
      <c r="AZ61" s="189">
        <v>0</v>
      </c>
      <c r="BA61" s="138">
        <f t="shared" si="68"/>
        <v>4</v>
      </c>
      <c r="BB61" s="189">
        <v>2</v>
      </c>
      <c r="BC61" s="189">
        <v>2</v>
      </c>
      <c r="BD61" s="189">
        <v>0</v>
      </c>
      <c r="BE61" s="138">
        <f t="shared" si="69"/>
        <v>4</v>
      </c>
      <c r="BF61" s="67">
        <f t="shared" ref="BF61:BF62" si="200">AVERAGE(J61,N61,R61,V61,Z61,AD61,AH61,AL61,AP61,AT61,AX61,BB61)</f>
        <v>6.083333333333333</v>
      </c>
      <c r="BG61" s="67">
        <f t="shared" si="196"/>
        <v>4.083333333333333</v>
      </c>
      <c r="BH61" s="67">
        <f t="shared" si="197"/>
        <v>0</v>
      </c>
      <c r="BI61" s="138">
        <f t="shared" si="198"/>
        <v>10.166666666666666</v>
      </c>
    </row>
    <row r="62" spans="1:61" ht="29.25" customHeight="1" x14ac:dyDescent="0.25">
      <c r="A62" s="488"/>
      <c r="B62" s="517"/>
      <c r="C62" s="488"/>
      <c r="D62" s="487"/>
      <c r="E62" s="509"/>
      <c r="F62" s="503"/>
      <c r="G62" s="500"/>
      <c r="H62" s="500" t="s">
        <v>86</v>
      </c>
      <c r="I62" s="26" t="s">
        <v>82</v>
      </c>
      <c r="J62" s="67">
        <v>36</v>
      </c>
      <c r="K62" s="67">
        <v>51</v>
      </c>
      <c r="L62" s="67">
        <v>0</v>
      </c>
      <c r="M62" s="138">
        <f t="shared" si="199"/>
        <v>87</v>
      </c>
      <c r="N62" s="189">
        <v>37</v>
      </c>
      <c r="O62" s="189">
        <v>54</v>
      </c>
      <c r="P62" s="189">
        <v>0</v>
      </c>
      <c r="Q62" s="138">
        <f t="shared" si="59"/>
        <v>91</v>
      </c>
      <c r="R62" s="189">
        <v>37</v>
      </c>
      <c r="S62" s="189">
        <v>54</v>
      </c>
      <c r="T62" s="189">
        <v>0</v>
      </c>
      <c r="U62" s="138">
        <f t="shared" si="60"/>
        <v>91</v>
      </c>
      <c r="V62" s="189">
        <v>37</v>
      </c>
      <c r="W62" s="189">
        <v>54</v>
      </c>
      <c r="X62" s="189">
        <v>0</v>
      </c>
      <c r="Y62" s="138">
        <f t="shared" si="61"/>
        <v>91</v>
      </c>
      <c r="Z62" s="189">
        <v>37</v>
      </c>
      <c r="AA62" s="189">
        <v>54</v>
      </c>
      <c r="AB62" s="189">
        <v>0</v>
      </c>
      <c r="AC62" s="138">
        <f t="shared" si="62"/>
        <v>91</v>
      </c>
      <c r="AD62" s="189">
        <v>33</v>
      </c>
      <c r="AE62" s="189">
        <v>52</v>
      </c>
      <c r="AF62" s="189">
        <v>0</v>
      </c>
      <c r="AG62" s="138">
        <f t="shared" si="63"/>
        <v>85</v>
      </c>
      <c r="AH62" s="189">
        <v>18</v>
      </c>
      <c r="AI62" s="189">
        <v>19</v>
      </c>
      <c r="AJ62" s="189">
        <v>0</v>
      </c>
      <c r="AK62" s="138">
        <f t="shared" si="64"/>
        <v>37</v>
      </c>
      <c r="AL62" s="189">
        <v>33</v>
      </c>
      <c r="AM62" s="189">
        <v>54</v>
      </c>
      <c r="AN62" s="189">
        <v>0</v>
      </c>
      <c r="AO62" s="138">
        <f t="shared" si="65"/>
        <v>87</v>
      </c>
      <c r="AP62" s="189">
        <v>33</v>
      </c>
      <c r="AQ62" s="189">
        <v>52</v>
      </c>
      <c r="AR62" s="189">
        <v>0</v>
      </c>
      <c r="AS62" s="138">
        <f t="shared" si="66"/>
        <v>85</v>
      </c>
      <c r="AT62" s="189">
        <v>34</v>
      </c>
      <c r="AU62" s="189">
        <v>52</v>
      </c>
      <c r="AV62" s="189">
        <v>0</v>
      </c>
      <c r="AW62" s="138">
        <f t="shared" si="67"/>
        <v>86</v>
      </c>
      <c r="AX62" s="189">
        <v>21</v>
      </c>
      <c r="AY62" s="189">
        <v>32</v>
      </c>
      <c r="AZ62" s="189">
        <v>0</v>
      </c>
      <c r="BA62" s="138">
        <f t="shared" si="68"/>
        <v>53</v>
      </c>
      <c r="BB62" s="189">
        <v>26</v>
      </c>
      <c r="BC62" s="189">
        <v>43</v>
      </c>
      <c r="BD62" s="189">
        <v>0</v>
      </c>
      <c r="BE62" s="138">
        <f t="shared" si="69"/>
        <v>69</v>
      </c>
      <c r="BF62" s="67">
        <f t="shared" si="200"/>
        <v>31.833333333333332</v>
      </c>
      <c r="BG62" s="67">
        <f t="shared" si="196"/>
        <v>47.583333333333336</v>
      </c>
      <c r="BH62" s="67">
        <f t="shared" si="197"/>
        <v>0</v>
      </c>
      <c r="BI62" s="138">
        <f t="shared" si="198"/>
        <v>79.416666666666671</v>
      </c>
    </row>
    <row r="63" spans="1:61" ht="29.25" customHeight="1" thickBot="1" x14ac:dyDescent="0.3">
      <c r="A63" s="488"/>
      <c r="B63" s="517"/>
      <c r="C63" s="488"/>
      <c r="D63" s="487"/>
      <c r="E63" s="510"/>
      <c r="F63" s="504"/>
      <c r="G63" s="501"/>
      <c r="H63" s="501"/>
      <c r="I63" s="49" t="s">
        <v>83</v>
      </c>
      <c r="J63" s="86">
        <v>0</v>
      </c>
      <c r="K63" s="86">
        <v>0</v>
      </c>
      <c r="L63" s="86">
        <v>0</v>
      </c>
      <c r="M63" s="141">
        <f t="shared" si="199"/>
        <v>0</v>
      </c>
      <c r="N63" s="190">
        <v>0</v>
      </c>
      <c r="O63" s="190">
        <v>0</v>
      </c>
      <c r="P63" s="190">
        <v>0</v>
      </c>
      <c r="Q63" s="141">
        <f t="shared" si="59"/>
        <v>0</v>
      </c>
      <c r="R63" s="190">
        <v>1</v>
      </c>
      <c r="S63" s="190">
        <v>2</v>
      </c>
      <c r="T63" s="190">
        <v>0</v>
      </c>
      <c r="U63" s="141">
        <f t="shared" si="60"/>
        <v>3</v>
      </c>
      <c r="V63" s="190">
        <v>1</v>
      </c>
      <c r="W63" s="190">
        <v>2</v>
      </c>
      <c r="X63" s="190">
        <v>0</v>
      </c>
      <c r="Y63" s="141">
        <f t="shared" si="61"/>
        <v>3</v>
      </c>
      <c r="Z63" s="190">
        <v>1</v>
      </c>
      <c r="AA63" s="190">
        <v>2</v>
      </c>
      <c r="AB63" s="190">
        <v>0</v>
      </c>
      <c r="AC63" s="141">
        <f t="shared" si="62"/>
        <v>3</v>
      </c>
      <c r="AD63" s="190">
        <v>1</v>
      </c>
      <c r="AE63" s="190">
        <v>2</v>
      </c>
      <c r="AF63" s="190">
        <v>0</v>
      </c>
      <c r="AG63" s="141">
        <f t="shared" si="63"/>
        <v>3</v>
      </c>
      <c r="AH63" s="190">
        <v>0</v>
      </c>
      <c r="AI63" s="190">
        <v>0</v>
      </c>
      <c r="AJ63" s="190">
        <v>0</v>
      </c>
      <c r="AK63" s="141">
        <f t="shared" si="64"/>
        <v>0</v>
      </c>
      <c r="AL63" s="190">
        <v>1</v>
      </c>
      <c r="AM63" s="190">
        <v>2</v>
      </c>
      <c r="AN63" s="190">
        <v>0</v>
      </c>
      <c r="AO63" s="141">
        <f t="shared" si="65"/>
        <v>3</v>
      </c>
      <c r="AP63" s="190">
        <v>1</v>
      </c>
      <c r="AQ63" s="190">
        <v>2</v>
      </c>
      <c r="AR63" s="190">
        <v>0</v>
      </c>
      <c r="AS63" s="141">
        <f t="shared" si="66"/>
        <v>3</v>
      </c>
      <c r="AT63" s="190">
        <v>1</v>
      </c>
      <c r="AU63" s="190">
        <v>2</v>
      </c>
      <c r="AV63" s="190">
        <v>0</v>
      </c>
      <c r="AW63" s="141">
        <f t="shared" si="67"/>
        <v>3</v>
      </c>
      <c r="AX63" s="190">
        <v>0</v>
      </c>
      <c r="AY63" s="190">
        <v>0</v>
      </c>
      <c r="AZ63" s="190">
        <v>0</v>
      </c>
      <c r="BA63" s="141">
        <f t="shared" si="68"/>
        <v>0</v>
      </c>
      <c r="BB63" s="190">
        <v>0</v>
      </c>
      <c r="BC63" s="190">
        <v>1</v>
      </c>
      <c r="BD63" s="190">
        <v>0</v>
      </c>
      <c r="BE63" s="141">
        <f t="shared" si="69"/>
        <v>1</v>
      </c>
      <c r="BF63" s="86">
        <f>AVERAGE(J63,N63,R63,V63,Z63,AD63,AH63,AL63,AP63,AT63,AX63,BB63)</f>
        <v>0.58333333333333337</v>
      </c>
      <c r="BG63" s="86">
        <f t="shared" si="196"/>
        <v>1.25</v>
      </c>
      <c r="BH63" s="86">
        <f t="shared" si="197"/>
        <v>0</v>
      </c>
      <c r="BI63" s="141">
        <f t="shared" si="198"/>
        <v>1.8333333333333335</v>
      </c>
    </row>
    <row r="64" spans="1:61" x14ac:dyDescent="0.25">
      <c r="Q64" s="308"/>
      <c r="AC64" s="308"/>
    </row>
    <row r="132" spans="13:61" x14ac:dyDescent="0.25">
      <c r="M132" s="356">
        <f>SUM(M20:M21)</f>
        <v>74</v>
      </c>
      <c r="Q132" s="356">
        <f>SUM(Q20:Q21)</f>
        <v>74</v>
      </c>
      <c r="U132" s="356">
        <f>SUM(U20:U21)</f>
        <v>74</v>
      </c>
      <c r="Y132" s="356">
        <f>SUM(Y20:Y21)</f>
        <v>74</v>
      </c>
      <c r="AC132" s="356">
        <f>SUM(AC20:AC21)</f>
        <v>74</v>
      </c>
      <c r="AG132" s="356">
        <f>SUM(AG20:AG21)</f>
        <v>74</v>
      </c>
      <c r="AK132" s="356">
        <f>SUM(AK20:AK21)</f>
        <v>51</v>
      </c>
      <c r="AO132" s="356">
        <f>SUM(AO20:AO21)</f>
        <v>74</v>
      </c>
      <c r="AS132" s="356">
        <f>SUM(AS20:AS21)</f>
        <v>75</v>
      </c>
      <c r="AW132" s="356">
        <f>SUM(AW20:AW21)</f>
        <v>74</v>
      </c>
      <c r="BA132" s="356">
        <f>SUM(BA20:BA21)</f>
        <v>59</v>
      </c>
      <c r="BE132" s="356">
        <f>SUM(BE20:BE21)</f>
        <v>59</v>
      </c>
      <c r="BI132" s="356">
        <f>SUM(BI20:BI21)</f>
        <v>69.666666666666671</v>
      </c>
    </row>
    <row r="133" spans="13:61" x14ac:dyDescent="0.25">
      <c r="M133" s="356">
        <f>SUM(M30:M31)</f>
        <v>565</v>
      </c>
      <c r="Q133" s="356">
        <f>SUM(Q30:Q31)</f>
        <v>565</v>
      </c>
      <c r="U133" s="356">
        <f>SUM(U30:U31)</f>
        <v>566</v>
      </c>
      <c r="Y133" s="356">
        <f>SUM(Y30:Y31)</f>
        <v>566</v>
      </c>
      <c r="AC133" s="356">
        <f>SUM(AC30:AC31)</f>
        <v>561</v>
      </c>
      <c r="AG133" s="356">
        <f>SUM(AG30:AG31)</f>
        <v>561</v>
      </c>
      <c r="AK133" s="356">
        <f>SUM(AK30:AK31)</f>
        <v>0</v>
      </c>
      <c r="AO133" s="356">
        <f>SUM(AO30:AO31)</f>
        <v>0</v>
      </c>
      <c r="AS133" s="356">
        <f>SUM(AS30:AS31)</f>
        <v>486</v>
      </c>
      <c r="AW133" s="356">
        <f>SUM(AW30:AW31)</f>
        <v>486</v>
      </c>
      <c r="BA133" s="356">
        <f>SUM(BA30:BA31)</f>
        <v>493</v>
      </c>
      <c r="BE133" s="356">
        <f>SUM(BE30:BE31)</f>
        <v>493</v>
      </c>
      <c r="BI133" s="356">
        <f>SUM(BI30:BI31)</f>
        <v>445.16666666666669</v>
      </c>
    </row>
    <row r="134" spans="13:61" x14ac:dyDescent="0.25">
      <c r="M134" s="356">
        <f>SUM(M40:M41)</f>
        <v>20</v>
      </c>
      <c r="Q134" s="356">
        <f>SUM(Q40:Q41)</f>
        <v>25</v>
      </c>
      <c r="U134" s="356">
        <f>SUM(U40:U41)</f>
        <v>58</v>
      </c>
      <c r="Y134" s="356">
        <f>SUM(Y40:Y41)</f>
        <v>43</v>
      </c>
      <c r="AC134" s="356">
        <f>SUM(AC40:AC41)</f>
        <v>88</v>
      </c>
      <c r="AG134" s="356">
        <f>SUM(AG40:AG41)</f>
        <v>85</v>
      </c>
      <c r="AK134" s="356">
        <f>SUM(AK40:AK41)</f>
        <v>54</v>
      </c>
      <c r="AO134" s="356">
        <f>SUM(AO40:AO41)</f>
        <v>59</v>
      </c>
      <c r="AS134" s="356">
        <f>SUM(AS40:AS41)</f>
        <v>5</v>
      </c>
      <c r="AW134" s="356">
        <f>SUM(AW40:AW41)</f>
        <v>50</v>
      </c>
      <c r="BA134" s="356">
        <f>SUM(BA40:BA41)</f>
        <v>32</v>
      </c>
      <c r="BE134" s="356">
        <f>SUM(BE40:BE41)</f>
        <v>67</v>
      </c>
      <c r="BI134" s="356">
        <f>SUM(BI40:BI41)</f>
        <v>586</v>
      </c>
    </row>
    <row r="135" spans="13:61" x14ac:dyDescent="0.25">
      <c r="M135" s="356">
        <f>SUM(M50:M51)</f>
        <v>92</v>
      </c>
      <c r="Q135" s="356">
        <f>SUM(Q50:Q51)</f>
        <v>83</v>
      </c>
      <c r="U135" s="356">
        <f>SUM(U50:U51)</f>
        <v>78</v>
      </c>
      <c r="Y135" s="356">
        <f>SUM(Y50:Y51)</f>
        <v>80</v>
      </c>
      <c r="AC135" s="356">
        <f>SUM(AC50:AC51)</f>
        <v>79</v>
      </c>
      <c r="AG135" s="356">
        <f>SUM(AG50:AG51)</f>
        <v>84</v>
      </c>
      <c r="AK135" s="356">
        <f>SUM(AK50:AK51)</f>
        <v>84</v>
      </c>
      <c r="AO135" s="356">
        <f>SUM(AO50:AO51)</f>
        <v>84</v>
      </c>
      <c r="AS135" s="356">
        <f>SUM(AS50:AS51)</f>
        <v>80</v>
      </c>
      <c r="AW135" s="356">
        <f>SUM(AW50:AW51)</f>
        <v>75</v>
      </c>
      <c r="BA135" s="356">
        <f>SUM(BA50:BA51)</f>
        <v>51</v>
      </c>
      <c r="BE135" s="356">
        <f>SUM(BE50:BE51)</f>
        <v>47</v>
      </c>
      <c r="BI135" s="356">
        <f>SUM(BI50:BI51)</f>
        <v>76.416666666666671</v>
      </c>
    </row>
    <row r="136" spans="13:61" x14ac:dyDescent="0.25">
      <c r="M136" s="356">
        <f>SUM(M60:M61)</f>
        <v>87</v>
      </c>
      <c r="Q136" s="356">
        <f>SUM(Q60:Q61)</f>
        <v>91</v>
      </c>
      <c r="U136" s="356">
        <f>SUM(U60:U61)</f>
        <v>91</v>
      </c>
      <c r="Y136" s="356">
        <f>SUM(Y60:Y61)</f>
        <v>91</v>
      </c>
      <c r="AC136" s="356">
        <f>SUM(AC60:AC61)</f>
        <v>91</v>
      </c>
      <c r="AG136" s="356">
        <f>SUM(AG60:AG61)</f>
        <v>85</v>
      </c>
      <c r="AK136" s="356">
        <f>SUM(AK60:AK61)</f>
        <v>42</v>
      </c>
      <c r="AO136" s="356">
        <f>SUM(AO60:AO61)</f>
        <v>87</v>
      </c>
      <c r="AS136" s="356">
        <f>SUM(AS60:AS61)</f>
        <v>85</v>
      </c>
      <c r="AW136" s="356">
        <f>SUM(AW60:AW61)</f>
        <v>86</v>
      </c>
      <c r="BA136" s="356">
        <f>SUM(BA60:BA61)</f>
        <v>53</v>
      </c>
      <c r="BE136" s="356">
        <f>SUM(BE60:BE61)</f>
        <v>69</v>
      </c>
      <c r="BI136" s="356">
        <f>SUM(BI60:BI61)</f>
        <v>79.833333333333343</v>
      </c>
    </row>
  </sheetData>
  <sheetProtection formatCells="0" formatColumns="0" formatRows="0"/>
  <protectedRanges>
    <protectedRange sqref="G14:G63" name="Rango2"/>
    <protectedRange sqref="J14:L18 J20:L28 J30:L38 J40:L48 N14:P18 N20:P28 N30:P38 N40:P43 R14:T18 R20:T23 R34:T38 R40:T43 X14:X18" name="Rango1"/>
    <protectedRange sqref="J50:L52" name="Rango1_1"/>
    <protectedRange sqref="J53:L53" name="Rango1_2"/>
    <protectedRange sqref="N44:P48" name="Rango1_3"/>
    <protectedRange sqref="N50:P53" name="Rango1_4"/>
    <protectedRange sqref="R44:T48" name="Rango1_5"/>
    <protectedRange sqref="R50:T53" name="Rango1_6"/>
    <protectedRange sqref="J54:L58" name="Rango1_7"/>
    <protectedRange sqref="J60:L63" name="Rango1_8"/>
    <protectedRange sqref="N54:P58" name="Rango1_9"/>
    <protectedRange sqref="N60:P63" name="Rango1_10"/>
    <protectedRange sqref="R54:T58" name="Rango1_11"/>
    <protectedRange sqref="R60:T63" name="Rango1_12"/>
    <protectedRange sqref="R24:T28" name="Rango1_13"/>
    <protectedRange sqref="R30:T33" name="Rango1_14"/>
    <protectedRange sqref="V14:W18" name="Rango1_15"/>
    <protectedRange sqref="V20:W23" name="Rango1_16"/>
    <protectedRange sqref="X20:X23" name="Rango1_17"/>
    <protectedRange sqref="V24:W28" name="Rango1_18"/>
    <protectedRange sqref="X24:X28" name="Rango1_19"/>
  </protectedRanges>
  <mergeCells count="85">
    <mergeCell ref="E44:E53"/>
    <mergeCell ref="E54:E63"/>
    <mergeCell ref="A14:A23"/>
    <mergeCell ref="F24:F33"/>
    <mergeCell ref="F34:F43"/>
    <mergeCell ref="F54:F63"/>
    <mergeCell ref="C14:C23"/>
    <mergeCell ref="B14:B23"/>
    <mergeCell ref="D54:D63"/>
    <mergeCell ref="C54:C63"/>
    <mergeCell ref="B54:B63"/>
    <mergeCell ref="A54:A63"/>
    <mergeCell ref="D24:D53"/>
    <mergeCell ref="C24:C53"/>
    <mergeCell ref="B24:B53"/>
    <mergeCell ref="A24:A53"/>
    <mergeCell ref="AH11:AK11"/>
    <mergeCell ref="AH12:AK12"/>
    <mergeCell ref="AL11:AO11"/>
    <mergeCell ref="AL12:AO12"/>
    <mergeCell ref="E34:E43"/>
    <mergeCell ref="R11:U11"/>
    <mergeCell ref="R12:U12"/>
    <mergeCell ref="H24:H29"/>
    <mergeCell ref="H30:H31"/>
    <mergeCell ref="H32:H33"/>
    <mergeCell ref="E24:E33"/>
    <mergeCell ref="A1:BE1"/>
    <mergeCell ref="A2:BE2"/>
    <mergeCell ref="A3:BE3"/>
    <mergeCell ref="A6:D6"/>
    <mergeCell ref="B7:C7"/>
    <mergeCell ref="B8:C8"/>
    <mergeCell ref="N11:Q11"/>
    <mergeCell ref="N12:Q12"/>
    <mergeCell ref="F11:F13"/>
    <mergeCell ref="G11:G13"/>
    <mergeCell ref="H11:H13"/>
    <mergeCell ref="I11:I13"/>
    <mergeCell ref="A10:BE10"/>
    <mergeCell ref="U9:BE9"/>
    <mergeCell ref="J12:M12"/>
    <mergeCell ref="J11:M11"/>
    <mergeCell ref="V11:Y11"/>
    <mergeCell ref="V12:Y12"/>
    <mergeCell ref="Z11:AC11"/>
    <mergeCell ref="Z12:AC12"/>
    <mergeCell ref="AX12:BA12"/>
    <mergeCell ref="A11:A13"/>
    <mergeCell ref="D11:D13"/>
    <mergeCell ref="C11:C13"/>
    <mergeCell ref="B11:B13"/>
    <mergeCell ref="E11:E13"/>
    <mergeCell ref="BB11:BE11"/>
    <mergeCell ref="BB12:BE12"/>
    <mergeCell ref="D14:D23"/>
    <mergeCell ref="F14:F23"/>
    <mergeCell ref="H14:H19"/>
    <mergeCell ref="H20:H21"/>
    <mergeCell ref="H22:H23"/>
    <mergeCell ref="G14:G23"/>
    <mergeCell ref="AP11:AS11"/>
    <mergeCell ref="AP12:AS12"/>
    <mergeCell ref="AT11:AW11"/>
    <mergeCell ref="AT12:AW12"/>
    <mergeCell ref="AX11:BA11"/>
    <mergeCell ref="E14:E23"/>
    <mergeCell ref="AD11:AG11"/>
    <mergeCell ref="AD12:AG12"/>
    <mergeCell ref="BF12:BI12"/>
    <mergeCell ref="BF11:BI11"/>
    <mergeCell ref="H62:H63"/>
    <mergeCell ref="F44:F53"/>
    <mergeCell ref="G44:G53"/>
    <mergeCell ref="G24:G33"/>
    <mergeCell ref="H52:H53"/>
    <mergeCell ref="H44:H49"/>
    <mergeCell ref="H50:H51"/>
    <mergeCell ref="G54:G63"/>
    <mergeCell ref="H54:H59"/>
    <mergeCell ref="H60:H61"/>
    <mergeCell ref="G34:G43"/>
    <mergeCell ref="H34:H39"/>
    <mergeCell ref="H40:H41"/>
    <mergeCell ref="H42:H43"/>
  </mergeCells>
  <conditionalFormatting sqref="M19">
    <cfRule type="cellIs" dxfId="346" priority="66" operator="notEqual">
      <formula>$M$132</formula>
    </cfRule>
  </conditionalFormatting>
  <conditionalFormatting sqref="M29">
    <cfRule type="cellIs" dxfId="345" priority="65" operator="notEqual">
      <formula>$M$133</formula>
    </cfRule>
  </conditionalFormatting>
  <conditionalFormatting sqref="M39">
    <cfRule type="cellIs" dxfId="344" priority="64" operator="notEqual">
      <formula>$M$134</formula>
    </cfRule>
  </conditionalFormatting>
  <conditionalFormatting sqref="M49">
    <cfRule type="cellIs" dxfId="343" priority="63" operator="notEqual">
      <formula>$M$135</formula>
    </cfRule>
  </conditionalFormatting>
  <conditionalFormatting sqref="M59">
    <cfRule type="cellIs" dxfId="342" priority="62" operator="notEqual">
      <formula>$M$136</formula>
    </cfRule>
  </conditionalFormatting>
  <conditionalFormatting sqref="Q19">
    <cfRule type="cellIs" dxfId="341" priority="61" operator="notEqual">
      <formula>$Q$132</formula>
    </cfRule>
  </conditionalFormatting>
  <conditionalFormatting sqref="Q29">
    <cfRule type="cellIs" dxfId="340" priority="60" operator="notEqual">
      <formula>$Q$133</formula>
    </cfRule>
  </conditionalFormatting>
  <conditionalFormatting sqref="Q39">
    <cfRule type="cellIs" dxfId="339" priority="59" operator="notEqual">
      <formula>$Q$134</formula>
    </cfRule>
  </conditionalFormatting>
  <conditionalFormatting sqref="Q49">
    <cfRule type="cellIs" dxfId="338" priority="58" operator="notEqual">
      <formula>$Q$135</formula>
    </cfRule>
  </conditionalFormatting>
  <conditionalFormatting sqref="Q59">
    <cfRule type="cellIs" dxfId="337" priority="57" operator="notEqual">
      <formula>$Q$136</formula>
    </cfRule>
  </conditionalFormatting>
  <conditionalFormatting sqref="U19">
    <cfRule type="cellIs" dxfId="336" priority="56" operator="notEqual">
      <formula>$U$132</formula>
    </cfRule>
  </conditionalFormatting>
  <conditionalFormatting sqref="U29">
    <cfRule type="cellIs" dxfId="335" priority="55" operator="notEqual">
      <formula>$U$133</formula>
    </cfRule>
  </conditionalFormatting>
  <conditionalFormatting sqref="U39">
    <cfRule type="cellIs" dxfId="334" priority="54" operator="notEqual">
      <formula>$U$134</formula>
    </cfRule>
  </conditionalFormatting>
  <conditionalFormatting sqref="U49">
    <cfRule type="cellIs" dxfId="333" priority="53" operator="notEqual">
      <formula>$U$135</formula>
    </cfRule>
  </conditionalFormatting>
  <conditionalFormatting sqref="U59">
    <cfRule type="cellIs" dxfId="332" priority="52" operator="notEqual">
      <formula>$U$136</formula>
    </cfRule>
  </conditionalFormatting>
  <conditionalFormatting sqref="Y19">
    <cfRule type="cellIs" dxfId="331" priority="51" operator="notEqual">
      <formula>$Y$132</formula>
    </cfRule>
  </conditionalFormatting>
  <conditionalFormatting sqref="Y29">
    <cfRule type="cellIs" dxfId="330" priority="50" operator="notEqual">
      <formula>$Y$133</formula>
    </cfRule>
  </conditionalFormatting>
  <conditionalFormatting sqref="Y39">
    <cfRule type="cellIs" dxfId="329" priority="49" operator="notEqual">
      <formula>$Y$134</formula>
    </cfRule>
  </conditionalFormatting>
  <conditionalFormatting sqref="Y49">
    <cfRule type="cellIs" dxfId="328" priority="48" operator="notEqual">
      <formula>$Y$135</formula>
    </cfRule>
  </conditionalFormatting>
  <conditionalFormatting sqref="Y59">
    <cfRule type="cellIs" dxfId="327" priority="47" operator="notEqual">
      <formula>$Y$136</formula>
    </cfRule>
  </conditionalFormatting>
  <conditionalFormatting sqref="AC19">
    <cfRule type="cellIs" dxfId="326" priority="46" operator="notEqual">
      <formula>$AC$132</formula>
    </cfRule>
  </conditionalFormatting>
  <conditionalFormatting sqref="AC29">
    <cfRule type="cellIs" dxfId="325" priority="45" operator="notEqual">
      <formula>$AC$133</formula>
    </cfRule>
  </conditionalFormatting>
  <conditionalFormatting sqref="AC39">
    <cfRule type="cellIs" dxfId="324" priority="44" operator="notEqual">
      <formula>$AC$134</formula>
    </cfRule>
  </conditionalFormatting>
  <conditionalFormatting sqref="AC49">
    <cfRule type="cellIs" dxfId="323" priority="43" operator="notEqual">
      <formula>$AC$135</formula>
    </cfRule>
  </conditionalFormatting>
  <conditionalFormatting sqref="AC59">
    <cfRule type="cellIs" dxfId="322" priority="42" operator="notEqual">
      <formula>$AC$136</formula>
    </cfRule>
  </conditionalFormatting>
  <conditionalFormatting sqref="AG19">
    <cfRule type="cellIs" dxfId="321" priority="41" operator="notEqual">
      <formula>$AG$132</formula>
    </cfRule>
  </conditionalFormatting>
  <conditionalFormatting sqref="AG29">
    <cfRule type="cellIs" dxfId="320" priority="40" operator="notEqual">
      <formula>$AG$133</formula>
    </cfRule>
  </conditionalFormatting>
  <conditionalFormatting sqref="AG39">
    <cfRule type="cellIs" dxfId="319" priority="39" operator="notEqual">
      <formula>$AG$134</formula>
    </cfRule>
  </conditionalFormatting>
  <conditionalFormatting sqref="AG49">
    <cfRule type="cellIs" dxfId="318" priority="38" operator="notEqual">
      <formula>$AG$135</formula>
    </cfRule>
  </conditionalFormatting>
  <conditionalFormatting sqref="AG59">
    <cfRule type="cellIs" dxfId="317" priority="37" operator="notEqual">
      <formula>$AG$136</formula>
    </cfRule>
  </conditionalFormatting>
  <conditionalFormatting sqref="AK19">
    <cfRule type="cellIs" dxfId="316" priority="36" operator="notEqual">
      <formula>$AK$132</formula>
    </cfRule>
  </conditionalFormatting>
  <conditionalFormatting sqref="AK29">
    <cfRule type="cellIs" dxfId="315" priority="35" operator="notEqual">
      <formula>$AK$133</formula>
    </cfRule>
  </conditionalFormatting>
  <conditionalFormatting sqref="AK39">
    <cfRule type="cellIs" dxfId="314" priority="34" operator="notEqual">
      <formula>$AK$134</formula>
    </cfRule>
  </conditionalFormatting>
  <conditionalFormatting sqref="AK49">
    <cfRule type="cellIs" dxfId="313" priority="33" operator="notEqual">
      <formula>$AK$135</formula>
    </cfRule>
  </conditionalFormatting>
  <conditionalFormatting sqref="AK59">
    <cfRule type="cellIs" dxfId="312" priority="32" operator="notEqual">
      <formula>$AK$136</formula>
    </cfRule>
  </conditionalFormatting>
  <conditionalFormatting sqref="AO19">
    <cfRule type="cellIs" dxfId="311" priority="31" operator="notEqual">
      <formula>$AO$132</formula>
    </cfRule>
  </conditionalFormatting>
  <conditionalFormatting sqref="AO29">
    <cfRule type="cellIs" dxfId="310" priority="30" operator="notEqual">
      <formula>$AO$133</formula>
    </cfRule>
  </conditionalFormatting>
  <conditionalFormatting sqref="AO39">
    <cfRule type="cellIs" dxfId="309" priority="29" operator="notEqual">
      <formula>$AO$134</formula>
    </cfRule>
  </conditionalFormatting>
  <conditionalFormatting sqref="AO49">
    <cfRule type="cellIs" dxfId="308" priority="28" operator="notEqual">
      <formula>$AO$135</formula>
    </cfRule>
  </conditionalFormatting>
  <conditionalFormatting sqref="AO59">
    <cfRule type="cellIs" dxfId="307" priority="27" operator="notEqual">
      <formula>$AO$136</formula>
    </cfRule>
  </conditionalFormatting>
  <conditionalFormatting sqref="AS19">
    <cfRule type="cellIs" dxfId="306" priority="26" operator="notEqual">
      <formula>$AS$132</formula>
    </cfRule>
  </conditionalFormatting>
  <conditionalFormatting sqref="AS29">
    <cfRule type="cellIs" dxfId="305" priority="25" operator="notEqual">
      <formula>$AS$133</formula>
    </cfRule>
  </conditionalFormatting>
  <conditionalFormatting sqref="AS39">
    <cfRule type="cellIs" dxfId="304" priority="24" operator="notEqual">
      <formula>$AS$134</formula>
    </cfRule>
  </conditionalFormatting>
  <conditionalFormatting sqref="AS49">
    <cfRule type="cellIs" dxfId="303" priority="23" operator="notEqual">
      <formula>$AS$135</formula>
    </cfRule>
  </conditionalFormatting>
  <conditionalFormatting sqref="AS59">
    <cfRule type="cellIs" dxfId="302" priority="22" operator="notEqual">
      <formula>$AS$136</formula>
    </cfRule>
  </conditionalFormatting>
  <conditionalFormatting sqref="AW19">
    <cfRule type="cellIs" dxfId="301" priority="21" operator="notEqual">
      <formula>$AW$132</formula>
    </cfRule>
  </conditionalFormatting>
  <conditionalFormatting sqref="AW29">
    <cfRule type="cellIs" dxfId="300" priority="20" operator="notEqual">
      <formula>$AW$133</formula>
    </cfRule>
  </conditionalFormatting>
  <conditionalFormatting sqref="AW39">
    <cfRule type="cellIs" dxfId="299" priority="19" operator="notEqual">
      <formula>$AW$134</formula>
    </cfRule>
  </conditionalFormatting>
  <conditionalFormatting sqref="AW49">
    <cfRule type="cellIs" dxfId="298" priority="18" operator="notEqual">
      <formula>$AW$135</formula>
    </cfRule>
  </conditionalFormatting>
  <conditionalFormatting sqref="AW59">
    <cfRule type="cellIs" dxfId="297" priority="17" operator="notEqual">
      <formula>$AW$136</formula>
    </cfRule>
  </conditionalFormatting>
  <conditionalFormatting sqref="BA19">
    <cfRule type="cellIs" dxfId="296" priority="16" operator="notEqual">
      <formula>$BA$132</formula>
    </cfRule>
  </conditionalFormatting>
  <conditionalFormatting sqref="BA29">
    <cfRule type="cellIs" dxfId="295" priority="15" operator="notEqual">
      <formula>$BA$133</formula>
    </cfRule>
  </conditionalFormatting>
  <conditionalFormatting sqref="BA39">
    <cfRule type="cellIs" dxfId="294" priority="14" operator="notEqual">
      <formula>$BA$134</formula>
    </cfRule>
  </conditionalFormatting>
  <conditionalFormatting sqref="BA49">
    <cfRule type="cellIs" dxfId="293" priority="13" operator="notEqual">
      <formula>$BA$135</formula>
    </cfRule>
  </conditionalFormatting>
  <conditionalFormatting sqref="BA59">
    <cfRule type="cellIs" dxfId="292" priority="12" operator="notEqual">
      <formula>$BA$136</formula>
    </cfRule>
  </conditionalFormatting>
  <conditionalFormatting sqref="BE19">
    <cfRule type="cellIs" dxfId="291" priority="11" operator="notEqual">
      <formula>$BE$132</formula>
    </cfRule>
  </conditionalFormatting>
  <conditionalFormatting sqref="BE29">
    <cfRule type="cellIs" dxfId="290" priority="10" operator="notEqual">
      <formula>$BE$133</formula>
    </cfRule>
  </conditionalFormatting>
  <conditionalFormatting sqref="BE39">
    <cfRule type="cellIs" dxfId="289" priority="9" operator="notEqual">
      <formula>$BE$134</formula>
    </cfRule>
  </conditionalFormatting>
  <conditionalFormatting sqref="BE49">
    <cfRule type="cellIs" dxfId="288" priority="8" operator="notEqual">
      <formula>$BE$135</formula>
    </cfRule>
  </conditionalFormatting>
  <conditionalFormatting sqref="BE59">
    <cfRule type="cellIs" dxfId="287" priority="7" operator="notEqual">
      <formula>$BE$136</formula>
    </cfRule>
  </conditionalFormatting>
  <conditionalFormatting sqref="BI19">
    <cfRule type="cellIs" dxfId="286" priority="6" operator="notEqual">
      <formula>$BI$132</formula>
    </cfRule>
  </conditionalFormatting>
  <conditionalFormatting sqref="BI39">
    <cfRule type="cellIs" dxfId="285" priority="4" operator="notEqual">
      <formula>$BI$134</formula>
    </cfRule>
  </conditionalFormatting>
  <conditionalFormatting sqref="BI49">
    <cfRule type="cellIs" dxfId="284" priority="3" operator="notEqual">
      <formula>$BI$135</formula>
    </cfRule>
  </conditionalFormatting>
  <conditionalFormatting sqref="BI59">
    <cfRule type="cellIs" dxfId="283" priority="2" operator="notEqual">
      <formula>$BI$136</formula>
    </cfRule>
  </conditionalFormatting>
  <conditionalFormatting sqref="BI29">
    <cfRule type="cellIs" dxfId="282" priority="1" operator="notEqual">
      <formula>$BI$133</formula>
    </cfRule>
  </conditionalFormatting>
  <pageMargins left="0.7" right="0.7" top="0.75" bottom="0.75" header="0.3" footer="0.3"/>
  <pageSetup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M416"/>
  <sheetViews>
    <sheetView zoomScaleNormal="100" workbookViewId="0">
      <selection activeCell="I74" sqref="I74"/>
    </sheetView>
  </sheetViews>
  <sheetFormatPr baseColWidth="10" defaultRowHeight="15" x14ac:dyDescent="0.25"/>
  <sheetData>
    <row r="1" spans="1:13" x14ac:dyDescent="0.25">
      <c r="A1" s="521" t="s">
        <v>71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</row>
    <row r="2" spans="1:13" x14ac:dyDescent="0.25">
      <c r="A2" s="521"/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</row>
    <row r="3" spans="1:13" x14ac:dyDescent="0.25">
      <c r="F3" s="361"/>
      <c r="G3" s="362"/>
      <c r="H3" s="361"/>
    </row>
    <row r="4" spans="1:13" x14ac:dyDescent="0.25">
      <c r="F4" s="361"/>
      <c r="G4" s="362"/>
      <c r="H4" s="361"/>
    </row>
    <row r="5" spans="1:13" x14ac:dyDescent="0.25">
      <c r="F5" s="361"/>
      <c r="G5" s="362"/>
      <c r="H5" s="361"/>
    </row>
    <row r="6" spans="1:13" x14ac:dyDescent="0.25">
      <c r="F6" s="361"/>
      <c r="G6" s="362"/>
      <c r="H6" s="361"/>
    </row>
    <row r="7" spans="1:13" x14ac:dyDescent="0.25">
      <c r="F7" s="361"/>
      <c r="G7" s="362"/>
      <c r="H7" s="361"/>
    </row>
    <row r="8" spans="1:13" x14ac:dyDescent="0.25">
      <c r="F8" s="361"/>
      <c r="G8" s="362"/>
      <c r="H8" s="361"/>
    </row>
    <row r="9" spans="1:13" x14ac:dyDescent="0.25">
      <c r="F9" s="361"/>
      <c r="G9" s="362"/>
      <c r="H9" s="361"/>
    </row>
    <row r="10" spans="1:13" x14ac:dyDescent="0.25">
      <c r="F10" s="361"/>
      <c r="G10" s="362"/>
      <c r="H10" s="361"/>
    </row>
    <row r="11" spans="1:13" x14ac:dyDescent="0.25">
      <c r="F11" s="361"/>
      <c r="G11" s="361"/>
      <c r="H11" s="361"/>
    </row>
    <row r="12" spans="1:13" x14ac:dyDescent="0.25">
      <c r="F12" s="361"/>
      <c r="G12" s="361"/>
      <c r="H12" s="361"/>
    </row>
    <row r="13" spans="1:13" x14ac:dyDescent="0.25">
      <c r="F13" s="361"/>
      <c r="G13" s="361"/>
      <c r="H13" s="361"/>
    </row>
    <row r="39" spans="10:10" x14ac:dyDescent="0.25">
      <c r="J39" s="356">
        <f>(DISCAPACIDAD!BI19-(DISCAPACIDAD!BI22+DISCAPACIDAD!BI23))</f>
        <v>7.25</v>
      </c>
    </row>
    <row r="40" spans="10:10" x14ac:dyDescent="0.25">
      <c r="J40" s="356">
        <f>SUM(DISCAPACIDAD!BF22:BH22)</f>
        <v>62.416666666666671</v>
      </c>
    </row>
    <row r="41" spans="10:10" x14ac:dyDescent="0.25">
      <c r="J41" s="356">
        <f>SUM(DISCAPACIDAD!BF23:BH23)</f>
        <v>0</v>
      </c>
    </row>
    <row r="71" spans="1:13" x14ac:dyDescent="0.25">
      <c r="B71" s="363"/>
      <c r="C71" s="363"/>
      <c r="D71" s="363"/>
      <c r="E71" s="363"/>
      <c r="F71" s="363"/>
      <c r="G71" s="363"/>
      <c r="H71" s="363"/>
      <c r="I71" s="363"/>
      <c r="J71" s="363"/>
      <c r="K71" s="363"/>
      <c r="L71" s="363"/>
      <c r="M71" s="363"/>
    </row>
    <row r="72" spans="1:13" x14ac:dyDescent="0.25">
      <c r="A72" s="363"/>
      <c r="B72" s="363"/>
      <c r="C72" s="363"/>
      <c r="D72" s="363"/>
      <c r="E72" s="363"/>
      <c r="F72" s="363"/>
      <c r="G72" s="363"/>
      <c r="H72" s="363"/>
      <c r="I72" s="363"/>
      <c r="J72" s="363"/>
      <c r="K72" s="363"/>
      <c r="L72" s="363"/>
      <c r="M72" s="363"/>
    </row>
    <row r="73" spans="1:13" x14ac:dyDescent="0.25">
      <c r="B73" s="363"/>
      <c r="C73" s="363"/>
      <c r="D73" s="363"/>
      <c r="E73" s="363"/>
      <c r="F73" s="363"/>
      <c r="G73" s="363"/>
      <c r="H73" s="363"/>
      <c r="I73" s="363"/>
      <c r="J73" s="363"/>
      <c r="K73" s="363"/>
      <c r="L73" s="363"/>
      <c r="M73" s="363"/>
    </row>
    <row r="74" spans="1:13" x14ac:dyDescent="0.25">
      <c r="A74" s="363"/>
      <c r="B74" s="363"/>
      <c r="C74" s="363"/>
      <c r="D74" s="363"/>
      <c r="E74" s="363"/>
      <c r="F74" s="363"/>
      <c r="G74" s="363"/>
      <c r="H74" s="363"/>
      <c r="I74" s="363"/>
      <c r="J74" s="363"/>
      <c r="K74" s="363"/>
      <c r="L74" s="363"/>
      <c r="M74" s="363"/>
    </row>
    <row r="90" spans="1:13" x14ac:dyDescent="0.25">
      <c r="A90" s="483" t="s">
        <v>72</v>
      </c>
      <c r="B90" s="483"/>
      <c r="C90" s="483"/>
      <c r="D90" s="483"/>
      <c r="E90" s="483"/>
      <c r="F90" s="483"/>
      <c r="G90" s="483"/>
      <c r="H90" s="483"/>
      <c r="I90" s="483"/>
      <c r="J90" s="483"/>
      <c r="K90" s="483"/>
      <c r="L90" s="483"/>
      <c r="M90" s="483"/>
    </row>
    <row r="91" spans="1:13" x14ac:dyDescent="0.25">
      <c r="A91" s="483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</row>
    <row r="131" spans="9:9" x14ac:dyDescent="0.25">
      <c r="I131" s="356">
        <f>(DISCAPACIDAD!BI29-I132)</f>
        <v>45.916666666666629</v>
      </c>
    </row>
    <row r="132" spans="9:9" x14ac:dyDescent="0.25">
      <c r="I132" s="356">
        <f>SUM(DISCAPACIDAD!BF32:BH32)</f>
        <v>399.33333333333337</v>
      </c>
    </row>
    <row r="148" spans="2:2" x14ac:dyDescent="0.25">
      <c r="B148" s="356">
        <f>(DISCAPACIDAD!BI29-B149)</f>
        <v>380.25</v>
      </c>
    </row>
    <row r="149" spans="2:2" x14ac:dyDescent="0.25">
      <c r="B149" s="356">
        <f>SUM(DISCAPACIDAD!BF33:BH33)</f>
        <v>65</v>
      </c>
    </row>
    <row r="179" spans="1:13" x14ac:dyDescent="0.25">
      <c r="A179" s="483" t="s">
        <v>73</v>
      </c>
      <c r="B179" s="483"/>
      <c r="C179" s="483"/>
      <c r="D179" s="483"/>
      <c r="E179" s="483"/>
      <c r="F179" s="483"/>
      <c r="G179" s="483"/>
      <c r="H179" s="483"/>
      <c r="I179" s="483"/>
      <c r="J179" s="483"/>
      <c r="K179" s="483"/>
      <c r="L179" s="483"/>
      <c r="M179" s="483"/>
    </row>
    <row r="180" spans="1:13" x14ac:dyDescent="0.25">
      <c r="A180" s="483"/>
      <c r="B180" s="483"/>
      <c r="C180" s="483"/>
      <c r="D180" s="483"/>
      <c r="E180" s="483"/>
      <c r="F180" s="483"/>
      <c r="G180" s="483"/>
      <c r="H180" s="483"/>
      <c r="I180" s="483"/>
      <c r="J180" s="483"/>
      <c r="K180" s="483"/>
      <c r="L180" s="483"/>
      <c r="M180" s="483"/>
    </row>
    <row r="218" spans="10:10" x14ac:dyDescent="0.25">
      <c r="J218" s="356">
        <f>(DISCAPACIDAD!BI39-DISCAPACIDAD!BI42)</f>
        <v>12</v>
      </c>
    </row>
    <row r="219" spans="10:10" x14ac:dyDescent="0.25">
      <c r="J219" s="356">
        <f>SUM(DISCAPACIDAD!BF42:BH42)</f>
        <v>574</v>
      </c>
    </row>
    <row r="235" spans="2:2" x14ac:dyDescent="0.25">
      <c r="B235" s="356">
        <f>(DISCAPACIDAD!BI39-DISCAPACIDAD!BI43)</f>
        <v>483</v>
      </c>
    </row>
    <row r="236" spans="2:2" x14ac:dyDescent="0.25">
      <c r="B236" s="356">
        <f>SUM(DISCAPACIDAD!BF43:BH43)</f>
        <v>103</v>
      </c>
    </row>
    <row r="268" spans="1:13" x14ac:dyDescent="0.25">
      <c r="A268" s="483" t="s">
        <v>163</v>
      </c>
      <c r="B268" s="483"/>
      <c r="C268" s="483"/>
      <c r="D268" s="483"/>
      <c r="E268" s="483"/>
      <c r="F268" s="483"/>
      <c r="G268" s="483"/>
      <c r="H268" s="483"/>
      <c r="I268" s="483"/>
      <c r="J268" s="483"/>
      <c r="K268" s="483"/>
      <c r="L268" s="483"/>
      <c r="M268" s="483"/>
    </row>
    <row r="269" spans="1:13" x14ac:dyDescent="0.25">
      <c r="A269" s="483"/>
      <c r="B269" s="483"/>
      <c r="C269" s="483"/>
      <c r="D269" s="483"/>
      <c r="E269" s="483"/>
      <c r="F269" s="483"/>
      <c r="G269" s="483"/>
      <c r="H269" s="483"/>
      <c r="I269" s="483"/>
      <c r="J269" s="483"/>
      <c r="K269" s="483"/>
      <c r="L269" s="483"/>
      <c r="M269" s="483"/>
    </row>
    <row r="307" spans="10:10" x14ac:dyDescent="0.25">
      <c r="J307" s="356">
        <f>(DISCAPACIDAD!BI49-DISCAPACIDAD!BI52)</f>
        <v>57.750000000000007</v>
      </c>
    </row>
    <row r="308" spans="10:10" x14ac:dyDescent="0.25">
      <c r="J308" s="356">
        <f>SUM(DISCAPACIDAD!BF52:BH52)</f>
        <v>18.666666666666664</v>
      </c>
    </row>
    <row r="324" spans="3:3" x14ac:dyDescent="0.25">
      <c r="C324" s="356">
        <f>(DISCAPACIDAD!BI49-DISCAPACIDAD!BI53)</f>
        <v>76.25</v>
      </c>
    </row>
    <row r="325" spans="3:3" x14ac:dyDescent="0.25">
      <c r="C325" s="356">
        <f>SUM(DISCAPACIDAD!BF53:BH53)</f>
        <v>0.16666666666666666</v>
      </c>
    </row>
    <row r="357" spans="1:13" x14ac:dyDescent="0.25">
      <c r="A357" s="483" t="s">
        <v>87</v>
      </c>
      <c r="B357" s="483"/>
      <c r="C357" s="483"/>
      <c r="D357" s="483"/>
      <c r="E357" s="483"/>
      <c r="F357" s="483"/>
      <c r="G357" s="483"/>
      <c r="H357" s="483"/>
      <c r="I357" s="483"/>
      <c r="J357" s="483"/>
      <c r="K357" s="483"/>
      <c r="L357" s="483"/>
      <c r="M357" s="483"/>
    </row>
    <row r="358" spans="1:13" x14ac:dyDescent="0.25">
      <c r="A358" s="483"/>
      <c r="B358" s="483"/>
      <c r="C358" s="483"/>
      <c r="D358" s="483"/>
      <c r="E358" s="483"/>
      <c r="F358" s="483"/>
      <c r="G358" s="483"/>
      <c r="H358" s="483"/>
      <c r="I358" s="483"/>
      <c r="J358" s="483"/>
      <c r="K358" s="483"/>
      <c r="L358" s="483"/>
      <c r="M358" s="483"/>
    </row>
    <row r="413" spans="3:10" x14ac:dyDescent="0.25">
      <c r="C413" s="356">
        <f>(DISCAPACIDAD!BI59-DISCAPACIDAD!BI62)</f>
        <v>7.9999999999999858</v>
      </c>
    </row>
    <row r="414" spans="3:10" x14ac:dyDescent="0.25">
      <c r="C414" s="356">
        <f>SUM(DISCAPACIDAD!BF62:BH62)</f>
        <v>79.416666666666671</v>
      </c>
    </row>
    <row r="415" spans="3:10" x14ac:dyDescent="0.25">
      <c r="J415" s="356">
        <f>(DISCAPACIDAD!BI59-DISCAPACIDAD!BI63)</f>
        <v>85.583333333333329</v>
      </c>
    </row>
    <row r="416" spans="3:10" x14ac:dyDescent="0.25">
      <c r="J416" s="356">
        <f>SUM(DISCAPACIDAD!BF63:BH63)</f>
        <v>1.8333333333333335</v>
      </c>
    </row>
  </sheetData>
  <mergeCells count="5">
    <mergeCell ref="A179:M180"/>
    <mergeCell ref="A268:M269"/>
    <mergeCell ref="A357:M358"/>
    <mergeCell ref="A1:M2"/>
    <mergeCell ref="A90:M9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M133"/>
  <sheetViews>
    <sheetView topLeftCell="F10" zoomScale="60" zoomScaleNormal="60" workbookViewId="0">
      <pane xSplit="4" ySplit="4" topLeftCell="AT35" activePane="bottomRight" state="frozen"/>
      <selection activeCell="F10" sqref="F10"/>
      <selection pane="topRight" activeCell="J10" sqref="J10"/>
      <selection pane="bottomLeft" activeCell="F14" sqref="F14"/>
      <selection pane="bottomRight" activeCell="BB50" sqref="BB50:BD53"/>
    </sheetView>
  </sheetViews>
  <sheetFormatPr baseColWidth="10" defaultRowHeight="15" x14ac:dyDescent="0.25"/>
  <cols>
    <col min="1" max="1" width="41.140625" style="1" customWidth="1"/>
    <col min="2" max="2" width="17.140625" style="1" customWidth="1"/>
    <col min="3" max="3" width="36.28515625" style="1" customWidth="1"/>
    <col min="4" max="4" width="76.5703125" style="1" customWidth="1"/>
    <col min="5" max="5" width="23.140625" style="1" customWidth="1"/>
    <col min="6" max="6" width="21.5703125" style="1" bestFit="1" customWidth="1"/>
    <col min="7" max="8" width="21.5703125" style="1" customWidth="1"/>
    <col min="9" max="9" width="24" style="1" customWidth="1"/>
    <col min="10" max="61" width="13.28515625" style="1" customWidth="1"/>
    <col min="62" max="63" width="20.85546875" style="1" customWidth="1"/>
    <col min="64" max="65" width="20.85546875" style="1" hidden="1" customWidth="1"/>
    <col min="66" max="16193" width="0" style="1" hidden="1" customWidth="1"/>
    <col min="16194" max="16384" width="11.42578125" style="1"/>
  </cols>
  <sheetData>
    <row r="1" spans="1:61" ht="26.25" x14ac:dyDescent="0.25">
      <c r="A1" s="476" t="s">
        <v>0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 s="476"/>
      <c r="AV1" s="476"/>
      <c r="AW1" s="476"/>
      <c r="AX1" s="476"/>
      <c r="AY1" s="476"/>
      <c r="AZ1" s="476"/>
      <c r="BA1" s="476"/>
      <c r="BB1" s="476"/>
      <c r="BC1" s="476"/>
      <c r="BD1" s="476"/>
      <c r="BE1" s="476"/>
    </row>
    <row r="2" spans="1:61" ht="26.25" x14ac:dyDescent="0.25">
      <c r="A2" s="476" t="s">
        <v>1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  <c r="AD2" s="476"/>
      <c r="AE2" s="476"/>
      <c r="AF2" s="476"/>
      <c r="AG2" s="476"/>
      <c r="AH2" s="476"/>
      <c r="AI2" s="476"/>
      <c r="AJ2" s="476"/>
      <c r="AK2" s="476"/>
      <c r="AL2" s="476"/>
      <c r="AM2" s="476"/>
      <c r="AN2" s="476"/>
      <c r="AO2" s="476"/>
      <c r="AP2" s="476"/>
      <c r="AQ2" s="476"/>
      <c r="AR2" s="476"/>
      <c r="AS2" s="476"/>
      <c r="AT2" s="476"/>
      <c r="AU2" s="476"/>
      <c r="AV2" s="476"/>
      <c r="AW2" s="476"/>
      <c r="AX2" s="476"/>
      <c r="AY2" s="476"/>
      <c r="AZ2" s="476"/>
      <c r="BA2" s="476"/>
      <c r="BB2" s="476"/>
      <c r="BC2" s="476"/>
      <c r="BD2" s="476"/>
      <c r="BE2" s="476"/>
      <c r="BF2" s="2"/>
    </row>
    <row r="3" spans="1:61" ht="26.25" x14ac:dyDescent="0.25">
      <c r="A3" s="476" t="s">
        <v>2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476"/>
      <c r="U3" s="476"/>
      <c r="V3" s="476"/>
      <c r="W3" s="476"/>
      <c r="X3" s="476"/>
      <c r="Y3" s="476"/>
      <c r="Z3" s="476"/>
      <c r="AA3" s="476"/>
      <c r="AB3" s="476"/>
      <c r="AC3" s="476"/>
      <c r="AD3" s="476"/>
      <c r="AE3" s="476"/>
      <c r="AF3" s="476"/>
      <c r="AG3" s="476"/>
      <c r="AH3" s="476"/>
      <c r="AI3" s="476"/>
      <c r="AJ3" s="476"/>
      <c r="AK3" s="476"/>
      <c r="AL3" s="476"/>
      <c r="AM3" s="476"/>
      <c r="AN3" s="476"/>
      <c r="AO3" s="476"/>
      <c r="AP3" s="476"/>
      <c r="AQ3" s="476"/>
      <c r="AR3" s="476"/>
      <c r="AS3" s="476"/>
      <c r="AT3" s="476"/>
      <c r="AU3" s="476"/>
      <c r="AV3" s="476"/>
      <c r="AW3" s="476"/>
      <c r="AX3" s="476"/>
      <c r="AY3" s="476"/>
      <c r="AZ3" s="476"/>
      <c r="BA3" s="476"/>
      <c r="BB3" s="476"/>
      <c r="BC3" s="476"/>
      <c r="BD3" s="476"/>
      <c r="BE3" s="476"/>
      <c r="BF3" s="2"/>
    </row>
    <row r="4" spans="1:61" ht="18.7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</row>
    <row r="5" spans="1:61" ht="15.75" thickBot="1" x14ac:dyDescent="0.3"/>
    <row r="6" spans="1:61" x14ac:dyDescent="0.25">
      <c r="A6" s="477" t="s">
        <v>3</v>
      </c>
      <c r="B6" s="478"/>
      <c r="C6" s="479"/>
      <c r="D6" s="480"/>
      <c r="E6" s="3"/>
    </row>
    <row r="7" spans="1:61" x14ac:dyDescent="0.25">
      <c r="A7" s="4" t="s">
        <v>4</v>
      </c>
      <c r="B7" s="498" t="s">
        <v>5</v>
      </c>
      <c r="C7" s="499"/>
      <c r="D7" s="5" t="s">
        <v>6</v>
      </c>
      <c r="E7" s="3"/>
    </row>
    <row r="8" spans="1:61" ht="15.75" thickBot="1" x14ac:dyDescent="0.3">
      <c r="A8" s="8" t="s">
        <v>7</v>
      </c>
      <c r="B8" s="496" t="s">
        <v>149</v>
      </c>
      <c r="C8" s="497"/>
      <c r="D8" s="9" t="s">
        <v>154</v>
      </c>
    </row>
    <row r="9" spans="1:61" x14ac:dyDescent="0.25">
      <c r="U9" s="495"/>
      <c r="V9" s="495"/>
      <c r="W9" s="495"/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495"/>
      <c r="AM9" s="495"/>
      <c r="AN9" s="495"/>
      <c r="AO9" s="495"/>
      <c r="AP9" s="495"/>
      <c r="AQ9" s="495"/>
      <c r="AR9" s="495"/>
      <c r="AS9" s="495"/>
      <c r="AT9" s="495"/>
      <c r="AU9" s="495"/>
      <c r="AV9" s="495"/>
      <c r="AW9" s="495"/>
      <c r="AX9" s="495"/>
      <c r="AY9" s="495"/>
      <c r="AZ9" s="495"/>
      <c r="BA9" s="495"/>
      <c r="BB9" s="495"/>
      <c r="BC9" s="495"/>
      <c r="BD9" s="495"/>
      <c r="BE9" s="495"/>
    </row>
    <row r="10" spans="1:61" ht="30.75" customHeight="1" thickBot="1" x14ac:dyDescent="0.3">
      <c r="A10" s="526" t="s">
        <v>8</v>
      </c>
      <c r="B10" s="526"/>
      <c r="C10" s="526"/>
      <c r="D10" s="526"/>
      <c r="E10" s="526"/>
      <c r="F10" s="526"/>
      <c r="G10" s="526"/>
      <c r="H10" s="526"/>
      <c r="I10" s="526"/>
      <c r="J10" s="526"/>
      <c r="K10" s="526"/>
      <c r="L10" s="526"/>
      <c r="M10" s="526"/>
      <c r="N10" s="526"/>
      <c r="O10" s="526"/>
      <c r="P10" s="526"/>
      <c r="Q10" s="526"/>
      <c r="R10" s="526"/>
      <c r="S10" s="526"/>
      <c r="T10" s="526"/>
      <c r="U10" s="526"/>
      <c r="V10" s="526"/>
      <c r="W10" s="526"/>
      <c r="X10" s="526"/>
      <c r="Y10" s="526"/>
      <c r="Z10" s="526"/>
      <c r="AA10" s="526"/>
      <c r="AB10" s="526"/>
      <c r="AC10" s="526"/>
      <c r="AD10" s="526"/>
      <c r="AE10" s="526"/>
      <c r="AF10" s="526"/>
      <c r="AG10" s="526"/>
      <c r="AH10" s="526"/>
      <c r="AI10" s="526"/>
      <c r="AJ10" s="526"/>
      <c r="AK10" s="526"/>
      <c r="AL10" s="526"/>
      <c r="AM10" s="526"/>
      <c r="AN10" s="526"/>
      <c r="AO10" s="526"/>
      <c r="AP10" s="526"/>
      <c r="AQ10" s="526"/>
      <c r="AR10" s="526"/>
      <c r="AS10" s="526"/>
      <c r="AT10" s="526"/>
      <c r="AU10" s="526"/>
      <c r="AV10" s="526"/>
      <c r="AW10" s="526"/>
      <c r="AX10" s="526"/>
      <c r="AY10" s="526"/>
      <c r="AZ10" s="526"/>
      <c r="BA10" s="526"/>
      <c r="BB10" s="526"/>
      <c r="BC10" s="526"/>
      <c r="BD10" s="526"/>
      <c r="BE10" s="526"/>
    </row>
    <row r="11" spans="1:61" ht="27" thickBot="1" x14ac:dyDescent="0.3">
      <c r="A11" s="472" t="s">
        <v>9</v>
      </c>
      <c r="B11" s="472" t="s">
        <v>10</v>
      </c>
      <c r="C11" s="472" t="s">
        <v>11</v>
      </c>
      <c r="D11" s="472" t="s">
        <v>12</v>
      </c>
      <c r="E11" s="472" t="s">
        <v>13</v>
      </c>
      <c r="F11" s="472" t="s">
        <v>14</v>
      </c>
      <c r="G11" s="472" t="s">
        <v>27</v>
      </c>
      <c r="H11" s="472" t="s">
        <v>65</v>
      </c>
      <c r="I11" s="472" t="s">
        <v>66</v>
      </c>
      <c r="J11" s="470" t="s">
        <v>19</v>
      </c>
      <c r="K11" s="470"/>
      <c r="L11" s="470"/>
      <c r="M11" s="527"/>
      <c r="N11" s="523" t="s">
        <v>20</v>
      </c>
      <c r="O11" s="524"/>
      <c r="P11" s="524"/>
      <c r="Q11" s="525"/>
      <c r="R11" s="523" t="s">
        <v>21</v>
      </c>
      <c r="S11" s="524"/>
      <c r="T11" s="524"/>
      <c r="U11" s="525"/>
      <c r="V11" s="523" t="s">
        <v>22</v>
      </c>
      <c r="W11" s="524"/>
      <c r="X11" s="524"/>
      <c r="Y11" s="525"/>
      <c r="Z11" s="523" t="s">
        <v>23</v>
      </c>
      <c r="AA11" s="524"/>
      <c r="AB11" s="524"/>
      <c r="AC11" s="525"/>
      <c r="AD11" s="523" t="s">
        <v>24</v>
      </c>
      <c r="AE11" s="524"/>
      <c r="AF11" s="524"/>
      <c r="AG11" s="525"/>
      <c r="AH11" s="523" t="s">
        <v>25</v>
      </c>
      <c r="AI11" s="524"/>
      <c r="AJ11" s="524"/>
      <c r="AK11" s="525"/>
      <c r="AL11" s="523" t="s">
        <v>26</v>
      </c>
      <c r="AM11" s="524"/>
      <c r="AN11" s="524"/>
      <c r="AO11" s="525"/>
      <c r="AP11" s="523" t="s">
        <v>15</v>
      </c>
      <c r="AQ11" s="524"/>
      <c r="AR11" s="524"/>
      <c r="AS11" s="525"/>
      <c r="AT11" s="523" t="s">
        <v>16</v>
      </c>
      <c r="AU11" s="524"/>
      <c r="AV11" s="524"/>
      <c r="AW11" s="525"/>
      <c r="AX11" s="523" t="s">
        <v>17</v>
      </c>
      <c r="AY11" s="524"/>
      <c r="AZ11" s="524"/>
      <c r="BA11" s="525"/>
      <c r="BB11" s="523" t="s">
        <v>18</v>
      </c>
      <c r="BC11" s="524"/>
      <c r="BD11" s="524"/>
      <c r="BE11" s="525"/>
      <c r="BF11" s="444" t="s">
        <v>162</v>
      </c>
      <c r="BG11" s="445"/>
      <c r="BH11" s="445"/>
      <c r="BI11" s="446"/>
    </row>
    <row r="12" spans="1:61" ht="25.5" customHeight="1" x14ac:dyDescent="0.25">
      <c r="A12" s="472"/>
      <c r="B12" s="472"/>
      <c r="C12" s="472"/>
      <c r="D12" s="472"/>
      <c r="E12" s="472"/>
      <c r="F12" s="472"/>
      <c r="G12" s="472"/>
      <c r="H12" s="472"/>
      <c r="I12" s="472"/>
      <c r="J12" s="466" t="s">
        <v>70</v>
      </c>
      <c r="K12" s="466"/>
      <c r="L12" s="466"/>
      <c r="M12" s="467"/>
      <c r="N12" s="447" t="s">
        <v>70</v>
      </c>
      <c r="O12" s="448"/>
      <c r="P12" s="448"/>
      <c r="Q12" s="449"/>
      <c r="R12" s="447" t="s">
        <v>70</v>
      </c>
      <c r="S12" s="448"/>
      <c r="T12" s="448"/>
      <c r="U12" s="449"/>
      <c r="V12" s="447" t="s">
        <v>70</v>
      </c>
      <c r="W12" s="448"/>
      <c r="X12" s="448"/>
      <c r="Y12" s="449"/>
      <c r="Z12" s="447" t="s">
        <v>70</v>
      </c>
      <c r="AA12" s="448"/>
      <c r="AB12" s="448"/>
      <c r="AC12" s="449"/>
      <c r="AD12" s="447" t="s">
        <v>70</v>
      </c>
      <c r="AE12" s="448"/>
      <c r="AF12" s="448"/>
      <c r="AG12" s="449"/>
      <c r="AH12" s="447" t="s">
        <v>70</v>
      </c>
      <c r="AI12" s="448"/>
      <c r="AJ12" s="448"/>
      <c r="AK12" s="449"/>
      <c r="AL12" s="447" t="s">
        <v>70</v>
      </c>
      <c r="AM12" s="448"/>
      <c r="AN12" s="448"/>
      <c r="AO12" s="449"/>
      <c r="AP12" s="447" t="s">
        <v>70</v>
      </c>
      <c r="AQ12" s="448"/>
      <c r="AR12" s="448"/>
      <c r="AS12" s="449"/>
      <c r="AT12" s="447" t="s">
        <v>70</v>
      </c>
      <c r="AU12" s="448"/>
      <c r="AV12" s="448"/>
      <c r="AW12" s="449"/>
      <c r="AX12" s="447" t="s">
        <v>70</v>
      </c>
      <c r="AY12" s="448"/>
      <c r="AZ12" s="448"/>
      <c r="BA12" s="449"/>
      <c r="BB12" s="447" t="s">
        <v>70</v>
      </c>
      <c r="BC12" s="448"/>
      <c r="BD12" s="448"/>
      <c r="BE12" s="449"/>
      <c r="BF12" s="447" t="s">
        <v>70</v>
      </c>
      <c r="BG12" s="448"/>
      <c r="BH12" s="448"/>
      <c r="BI12" s="449"/>
    </row>
    <row r="13" spans="1:61" ht="15.75" thickBot="1" x14ac:dyDescent="0.3">
      <c r="A13" s="472"/>
      <c r="B13" s="472"/>
      <c r="C13" s="472"/>
      <c r="D13" s="472"/>
      <c r="E13" s="472"/>
      <c r="F13" s="472"/>
      <c r="G13" s="472"/>
      <c r="H13" s="472"/>
      <c r="I13" s="472"/>
      <c r="J13" s="18" t="s">
        <v>67</v>
      </c>
      <c r="K13" s="16" t="s">
        <v>68</v>
      </c>
      <c r="L13" s="17" t="s">
        <v>141</v>
      </c>
      <c r="M13" s="17" t="s">
        <v>69</v>
      </c>
      <c r="N13" s="16" t="s">
        <v>67</v>
      </c>
      <c r="O13" s="16" t="s">
        <v>68</v>
      </c>
      <c r="P13" s="17" t="s">
        <v>141</v>
      </c>
      <c r="Q13" s="17" t="s">
        <v>69</v>
      </c>
      <c r="R13" s="16" t="s">
        <v>67</v>
      </c>
      <c r="S13" s="16" t="s">
        <v>68</v>
      </c>
      <c r="T13" s="17" t="s">
        <v>141</v>
      </c>
      <c r="U13" s="17" t="s">
        <v>69</v>
      </c>
      <c r="V13" s="16" t="s">
        <v>67</v>
      </c>
      <c r="W13" s="16" t="s">
        <v>68</v>
      </c>
      <c r="X13" s="17" t="s">
        <v>141</v>
      </c>
      <c r="Y13" s="17" t="s">
        <v>69</v>
      </c>
      <c r="Z13" s="16" t="s">
        <v>67</v>
      </c>
      <c r="AA13" s="16" t="s">
        <v>68</v>
      </c>
      <c r="AB13" s="17" t="s">
        <v>141</v>
      </c>
      <c r="AC13" s="17" t="s">
        <v>69</v>
      </c>
      <c r="AD13" s="16" t="s">
        <v>67</v>
      </c>
      <c r="AE13" s="16" t="s">
        <v>68</v>
      </c>
      <c r="AF13" s="17" t="s">
        <v>141</v>
      </c>
      <c r="AG13" s="17" t="s">
        <v>69</v>
      </c>
      <c r="AH13" s="16" t="s">
        <v>67</v>
      </c>
      <c r="AI13" s="16" t="s">
        <v>68</v>
      </c>
      <c r="AJ13" s="17" t="s">
        <v>141</v>
      </c>
      <c r="AK13" s="17" t="s">
        <v>69</v>
      </c>
      <c r="AL13" s="16" t="s">
        <v>67</v>
      </c>
      <c r="AM13" s="16" t="s">
        <v>68</v>
      </c>
      <c r="AN13" s="17" t="s">
        <v>141</v>
      </c>
      <c r="AO13" s="17" t="s">
        <v>69</v>
      </c>
      <c r="AP13" s="16" t="s">
        <v>67</v>
      </c>
      <c r="AQ13" s="16" t="s">
        <v>68</v>
      </c>
      <c r="AR13" s="17" t="s">
        <v>141</v>
      </c>
      <c r="AS13" s="17" t="s">
        <v>69</v>
      </c>
      <c r="AT13" s="16" t="s">
        <v>67</v>
      </c>
      <c r="AU13" s="16" t="s">
        <v>68</v>
      </c>
      <c r="AV13" s="17" t="s">
        <v>141</v>
      </c>
      <c r="AW13" s="17" t="s">
        <v>69</v>
      </c>
      <c r="AX13" s="16" t="s">
        <v>67</v>
      </c>
      <c r="AY13" s="16" t="s">
        <v>68</v>
      </c>
      <c r="AZ13" s="17" t="s">
        <v>141</v>
      </c>
      <c r="BA13" s="17" t="s">
        <v>69</v>
      </c>
      <c r="BB13" s="16" t="s">
        <v>67</v>
      </c>
      <c r="BC13" s="16" t="s">
        <v>68</v>
      </c>
      <c r="BD13" s="17" t="s">
        <v>141</v>
      </c>
      <c r="BE13" s="17" t="s">
        <v>69</v>
      </c>
      <c r="BF13" s="16" t="s">
        <v>67</v>
      </c>
      <c r="BG13" s="16" t="s">
        <v>68</v>
      </c>
      <c r="BH13" s="17" t="s">
        <v>141</v>
      </c>
      <c r="BI13" s="355" t="s">
        <v>69</v>
      </c>
    </row>
    <row r="14" spans="1:61" ht="29.25" customHeight="1" x14ac:dyDescent="0.25">
      <c r="A14" s="522" t="s">
        <v>51</v>
      </c>
      <c r="B14" s="489">
        <v>14046</v>
      </c>
      <c r="C14" s="488" t="s">
        <v>35</v>
      </c>
      <c r="D14" s="487" t="s">
        <v>36</v>
      </c>
      <c r="E14" s="491" t="s">
        <v>114</v>
      </c>
      <c r="F14" s="459" t="s">
        <v>89</v>
      </c>
      <c r="G14" s="462" t="s">
        <v>134</v>
      </c>
      <c r="H14" s="462" t="s">
        <v>84</v>
      </c>
      <c r="I14" s="21" t="s">
        <v>74</v>
      </c>
      <c r="J14" s="191">
        <v>45</v>
      </c>
      <c r="K14" s="191">
        <v>28</v>
      </c>
      <c r="L14" s="191">
        <v>0</v>
      </c>
      <c r="M14" s="140">
        <f>SUM(J14:L14)</f>
        <v>73</v>
      </c>
      <c r="N14" s="194">
        <v>13</v>
      </c>
      <c r="O14" s="191">
        <v>24</v>
      </c>
      <c r="P14" s="195">
        <v>0</v>
      </c>
      <c r="Q14" s="140">
        <f>SUM(N14:P14)</f>
        <v>37</v>
      </c>
      <c r="R14" s="195">
        <v>25</v>
      </c>
      <c r="S14" s="191">
        <v>30</v>
      </c>
      <c r="T14" s="191">
        <v>0</v>
      </c>
      <c r="U14" s="140">
        <f>SUM(R14:T14)</f>
        <v>55</v>
      </c>
      <c r="V14" s="107">
        <v>18</v>
      </c>
      <c r="W14" s="107">
        <v>25</v>
      </c>
      <c r="X14" s="191">
        <v>0</v>
      </c>
      <c r="Y14" s="140">
        <f>SUM(V14:X14)</f>
        <v>43</v>
      </c>
      <c r="Z14" s="107">
        <v>16</v>
      </c>
      <c r="AA14" s="107">
        <v>22</v>
      </c>
      <c r="AB14" s="107">
        <v>0</v>
      </c>
      <c r="AC14" s="140">
        <f>SUM(Z14:AB14)</f>
        <v>38</v>
      </c>
      <c r="AD14" s="107">
        <v>22</v>
      </c>
      <c r="AE14" s="107">
        <v>13</v>
      </c>
      <c r="AF14" s="107">
        <v>0</v>
      </c>
      <c r="AG14" s="140">
        <f>SUM(AD14:AF14)</f>
        <v>35</v>
      </c>
      <c r="AH14" s="107">
        <v>22</v>
      </c>
      <c r="AI14" s="107">
        <v>29</v>
      </c>
      <c r="AJ14" s="107">
        <v>0</v>
      </c>
      <c r="AK14" s="140">
        <f>SUM(AH14:AJ14)</f>
        <v>51</v>
      </c>
      <c r="AL14" s="107">
        <v>13</v>
      </c>
      <c r="AM14" s="107">
        <v>17</v>
      </c>
      <c r="AN14" s="107">
        <v>0</v>
      </c>
      <c r="AO14" s="140">
        <f>SUM(AL14:AN14)</f>
        <v>30</v>
      </c>
      <c r="AP14" s="107">
        <v>17</v>
      </c>
      <c r="AQ14" s="107">
        <v>28</v>
      </c>
      <c r="AR14" s="107">
        <v>0</v>
      </c>
      <c r="AS14" s="140">
        <f>SUM(AP14:AR14)</f>
        <v>45</v>
      </c>
      <c r="AT14" s="107">
        <v>19</v>
      </c>
      <c r="AU14" s="107">
        <v>30</v>
      </c>
      <c r="AV14" s="107">
        <v>0</v>
      </c>
      <c r="AW14" s="140">
        <f>SUM(AT14:AV14)</f>
        <v>49</v>
      </c>
      <c r="AX14" s="107">
        <v>6</v>
      </c>
      <c r="AY14" s="107">
        <v>16</v>
      </c>
      <c r="AZ14" s="107">
        <v>0</v>
      </c>
      <c r="BA14" s="140">
        <f>SUM(AX14:AZ14)</f>
        <v>22</v>
      </c>
      <c r="BB14" s="107">
        <v>15</v>
      </c>
      <c r="BC14" s="107">
        <v>23</v>
      </c>
      <c r="BD14" s="71">
        <v>0</v>
      </c>
      <c r="BE14" s="140">
        <f>SUM(BB14:BD14)</f>
        <v>38</v>
      </c>
      <c r="BF14" s="107">
        <f>SUM(J14,N14,R14,V14,Z14,AD14,AH14,AL14,AP14,AT14,AX14,BB14)</f>
        <v>231</v>
      </c>
      <c r="BG14" s="107">
        <f t="shared" ref="BG14:BH28" si="0">SUM(K14,O14,S14,W14,AA14,AE14,AI14,AM14,AQ14,AU14,AY14,BC14)</f>
        <v>285</v>
      </c>
      <c r="BH14" s="71">
        <f t="shared" si="0"/>
        <v>0</v>
      </c>
      <c r="BI14" s="301">
        <f t="shared" ref="BI14:BI23" si="1">SUM(BF14:BH14)</f>
        <v>516</v>
      </c>
    </row>
    <row r="15" spans="1:61" ht="29.25" customHeight="1" x14ac:dyDescent="0.25">
      <c r="A15" s="451"/>
      <c r="B15" s="489"/>
      <c r="C15" s="488"/>
      <c r="D15" s="487"/>
      <c r="E15" s="492"/>
      <c r="F15" s="460"/>
      <c r="G15" s="463"/>
      <c r="H15" s="463"/>
      <c r="I15" s="22" t="s">
        <v>75</v>
      </c>
      <c r="J15" s="90">
        <v>10</v>
      </c>
      <c r="K15" s="90">
        <v>10</v>
      </c>
      <c r="L15" s="90">
        <v>0</v>
      </c>
      <c r="M15" s="138">
        <f t="shared" ref="M15:M18" si="2">SUM(J15:L15)</f>
        <v>20</v>
      </c>
      <c r="N15" s="196">
        <v>5</v>
      </c>
      <c r="O15" s="90">
        <v>5</v>
      </c>
      <c r="P15" s="197">
        <v>0</v>
      </c>
      <c r="Q15" s="138">
        <f t="shared" ref="Q15:Q18" si="3">SUM(N15:P15)</f>
        <v>10</v>
      </c>
      <c r="R15" s="197">
        <v>8</v>
      </c>
      <c r="S15" s="90">
        <v>10</v>
      </c>
      <c r="T15" s="200">
        <v>0</v>
      </c>
      <c r="U15" s="138">
        <f t="shared" ref="U15:U18" si="4">SUM(R15:T15)</f>
        <v>18</v>
      </c>
      <c r="V15" s="108">
        <v>2</v>
      </c>
      <c r="W15" s="108">
        <v>2</v>
      </c>
      <c r="X15" s="200">
        <v>0</v>
      </c>
      <c r="Y15" s="138">
        <f t="shared" ref="Y15:Y18" si="5">SUM(V15:X15)</f>
        <v>4</v>
      </c>
      <c r="Z15" s="108">
        <v>8</v>
      </c>
      <c r="AA15" s="108">
        <v>11</v>
      </c>
      <c r="AB15" s="108">
        <v>0</v>
      </c>
      <c r="AC15" s="138">
        <f t="shared" ref="AC15:AC18" si="6">SUM(Z15:AB15)</f>
        <v>19</v>
      </c>
      <c r="AD15" s="108">
        <v>6</v>
      </c>
      <c r="AE15" s="108">
        <v>9</v>
      </c>
      <c r="AF15" s="108">
        <v>0</v>
      </c>
      <c r="AG15" s="138">
        <f t="shared" ref="AG15:AG18" si="7">SUM(AD15:AF15)</f>
        <v>15</v>
      </c>
      <c r="AH15" s="108">
        <v>9</v>
      </c>
      <c r="AI15" s="108">
        <v>7</v>
      </c>
      <c r="AJ15" s="108">
        <v>0</v>
      </c>
      <c r="AK15" s="138">
        <f t="shared" ref="AK15:AK18" si="8">SUM(AH15:AJ15)</f>
        <v>16</v>
      </c>
      <c r="AL15" s="108">
        <v>3</v>
      </c>
      <c r="AM15" s="108">
        <v>5</v>
      </c>
      <c r="AN15" s="108">
        <v>0</v>
      </c>
      <c r="AO15" s="138">
        <f t="shared" ref="AO15:AO18" si="9">SUM(AL15:AN15)</f>
        <v>8</v>
      </c>
      <c r="AP15" s="108">
        <v>5</v>
      </c>
      <c r="AQ15" s="108">
        <v>8</v>
      </c>
      <c r="AR15" s="108">
        <v>0</v>
      </c>
      <c r="AS15" s="138">
        <f t="shared" ref="AS15:AS18" si="10">SUM(AP15:AR15)</f>
        <v>13</v>
      </c>
      <c r="AT15" s="108">
        <v>11</v>
      </c>
      <c r="AU15" s="108">
        <v>16</v>
      </c>
      <c r="AV15" s="108">
        <v>0</v>
      </c>
      <c r="AW15" s="138">
        <f t="shared" ref="AW15:AW18" si="11">SUM(AT15:AV15)</f>
        <v>27</v>
      </c>
      <c r="AX15" s="108">
        <v>8</v>
      </c>
      <c r="AY15" s="108">
        <v>7</v>
      </c>
      <c r="AZ15" s="108">
        <v>0</v>
      </c>
      <c r="BA15" s="138">
        <f t="shared" ref="BA15:BA18" si="12">SUM(AX15:AZ15)</f>
        <v>15</v>
      </c>
      <c r="BB15" s="108">
        <v>3</v>
      </c>
      <c r="BC15" s="108">
        <v>2</v>
      </c>
      <c r="BD15" s="104">
        <v>0</v>
      </c>
      <c r="BE15" s="138">
        <f t="shared" ref="BE15:BE18" si="13">SUM(BB15:BD15)</f>
        <v>5</v>
      </c>
      <c r="BF15" s="108">
        <f t="shared" ref="BF15:BH33" si="14">SUM(J15,N15,R15,V15,Z15,AD15,AH15,AL15,AP15,AT15,AX15,BB15)</f>
        <v>78</v>
      </c>
      <c r="BG15" s="108">
        <f t="shared" si="0"/>
        <v>92</v>
      </c>
      <c r="BH15" s="104">
        <f t="shared" si="0"/>
        <v>0</v>
      </c>
      <c r="BI15" s="301">
        <f t="shared" si="1"/>
        <v>170</v>
      </c>
    </row>
    <row r="16" spans="1:61" ht="29.25" customHeight="1" x14ac:dyDescent="0.25">
      <c r="A16" s="451"/>
      <c r="B16" s="489"/>
      <c r="C16" s="488"/>
      <c r="D16" s="487"/>
      <c r="E16" s="492"/>
      <c r="F16" s="460"/>
      <c r="G16" s="463"/>
      <c r="H16" s="463"/>
      <c r="I16" s="22" t="s">
        <v>76</v>
      </c>
      <c r="J16" s="90">
        <v>61</v>
      </c>
      <c r="K16" s="90">
        <v>33</v>
      </c>
      <c r="L16" s="90">
        <v>0</v>
      </c>
      <c r="M16" s="138">
        <f t="shared" si="2"/>
        <v>94</v>
      </c>
      <c r="N16" s="196">
        <v>11</v>
      </c>
      <c r="O16" s="90">
        <v>10</v>
      </c>
      <c r="P16" s="197">
        <v>0</v>
      </c>
      <c r="Q16" s="138">
        <f t="shared" si="3"/>
        <v>21</v>
      </c>
      <c r="R16" s="197">
        <v>19</v>
      </c>
      <c r="S16" s="90">
        <v>21</v>
      </c>
      <c r="T16" s="200">
        <v>0</v>
      </c>
      <c r="U16" s="138">
        <f t="shared" si="4"/>
        <v>40</v>
      </c>
      <c r="V16" s="108">
        <v>24</v>
      </c>
      <c r="W16" s="108">
        <v>19</v>
      </c>
      <c r="X16" s="200">
        <v>0</v>
      </c>
      <c r="Y16" s="138">
        <f t="shared" si="5"/>
        <v>43</v>
      </c>
      <c r="Z16" s="108">
        <v>17</v>
      </c>
      <c r="AA16" s="108">
        <v>20</v>
      </c>
      <c r="AB16" s="108">
        <v>0</v>
      </c>
      <c r="AC16" s="138">
        <f t="shared" si="6"/>
        <v>37</v>
      </c>
      <c r="AD16" s="108">
        <v>16</v>
      </c>
      <c r="AE16" s="108">
        <v>11</v>
      </c>
      <c r="AF16" s="108">
        <v>0</v>
      </c>
      <c r="AG16" s="138">
        <f t="shared" si="7"/>
        <v>27</v>
      </c>
      <c r="AH16" s="108">
        <v>33</v>
      </c>
      <c r="AI16" s="108">
        <v>28</v>
      </c>
      <c r="AJ16" s="108">
        <v>0</v>
      </c>
      <c r="AK16" s="138">
        <f t="shared" si="8"/>
        <v>61</v>
      </c>
      <c r="AL16" s="108">
        <v>10</v>
      </c>
      <c r="AM16" s="108">
        <v>6</v>
      </c>
      <c r="AN16" s="108">
        <v>0</v>
      </c>
      <c r="AO16" s="138">
        <f t="shared" si="9"/>
        <v>16</v>
      </c>
      <c r="AP16" s="108">
        <v>17</v>
      </c>
      <c r="AQ16" s="108">
        <v>11</v>
      </c>
      <c r="AR16" s="108">
        <v>0</v>
      </c>
      <c r="AS16" s="138">
        <f t="shared" si="10"/>
        <v>28</v>
      </c>
      <c r="AT16" s="108">
        <v>26</v>
      </c>
      <c r="AU16" s="108">
        <v>10</v>
      </c>
      <c r="AV16" s="108">
        <v>0</v>
      </c>
      <c r="AW16" s="138">
        <f t="shared" si="11"/>
        <v>36</v>
      </c>
      <c r="AX16" s="108">
        <v>6</v>
      </c>
      <c r="AY16" s="108">
        <v>12</v>
      </c>
      <c r="AZ16" s="108">
        <v>0</v>
      </c>
      <c r="BA16" s="138">
        <f t="shared" si="12"/>
        <v>18</v>
      </c>
      <c r="BB16" s="108">
        <v>21</v>
      </c>
      <c r="BC16" s="108">
        <v>24</v>
      </c>
      <c r="BD16" s="104">
        <v>0</v>
      </c>
      <c r="BE16" s="138">
        <f t="shared" si="13"/>
        <v>45</v>
      </c>
      <c r="BF16" s="108">
        <f t="shared" si="14"/>
        <v>261</v>
      </c>
      <c r="BG16" s="108">
        <f t="shared" si="0"/>
        <v>205</v>
      </c>
      <c r="BH16" s="104">
        <f t="shared" si="0"/>
        <v>0</v>
      </c>
      <c r="BI16" s="301">
        <f t="shared" si="1"/>
        <v>466</v>
      </c>
    </row>
    <row r="17" spans="1:61" ht="29.25" customHeight="1" x14ac:dyDescent="0.25">
      <c r="A17" s="451"/>
      <c r="B17" s="489"/>
      <c r="C17" s="488"/>
      <c r="D17" s="487"/>
      <c r="E17" s="492"/>
      <c r="F17" s="460"/>
      <c r="G17" s="463"/>
      <c r="H17" s="463"/>
      <c r="I17" s="22" t="s">
        <v>77</v>
      </c>
      <c r="J17" s="90">
        <v>78</v>
      </c>
      <c r="K17" s="90">
        <v>61</v>
      </c>
      <c r="L17" s="90">
        <v>0</v>
      </c>
      <c r="M17" s="138">
        <f t="shared" si="2"/>
        <v>139</v>
      </c>
      <c r="N17" s="196">
        <v>26</v>
      </c>
      <c r="O17" s="90">
        <v>14</v>
      </c>
      <c r="P17" s="197">
        <v>0</v>
      </c>
      <c r="Q17" s="138">
        <f t="shared" si="3"/>
        <v>40</v>
      </c>
      <c r="R17" s="197">
        <v>40</v>
      </c>
      <c r="S17" s="90">
        <v>43</v>
      </c>
      <c r="T17" s="200">
        <v>0</v>
      </c>
      <c r="U17" s="138">
        <f t="shared" si="4"/>
        <v>83</v>
      </c>
      <c r="V17" s="108">
        <v>15</v>
      </c>
      <c r="W17" s="108">
        <v>12</v>
      </c>
      <c r="X17" s="200">
        <v>0</v>
      </c>
      <c r="Y17" s="138">
        <f t="shared" si="5"/>
        <v>27</v>
      </c>
      <c r="Z17" s="108">
        <v>24</v>
      </c>
      <c r="AA17" s="108">
        <v>25</v>
      </c>
      <c r="AB17" s="108">
        <v>0</v>
      </c>
      <c r="AC17" s="138">
        <f t="shared" si="6"/>
        <v>49</v>
      </c>
      <c r="AD17" s="108">
        <v>30</v>
      </c>
      <c r="AE17" s="108">
        <v>11</v>
      </c>
      <c r="AF17" s="108">
        <v>0</v>
      </c>
      <c r="AG17" s="138">
        <f t="shared" si="7"/>
        <v>41</v>
      </c>
      <c r="AH17" s="108">
        <v>31</v>
      </c>
      <c r="AI17" s="108">
        <v>25</v>
      </c>
      <c r="AJ17" s="108">
        <v>0</v>
      </c>
      <c r="AK17" s="138">
        <f t="shared" si="8"/>
        <v>56</v>
      </c>
      <c r="AL17" s="108">
        <v>9</v>
      </c>
      <c r="AM17" s="108">
        <v>8</v>
      </c>
      <c r="AN17" s="108">
        <v>0</v>
      </c>
      <c r="AO17" s="138">
        <f t="shared" si="9"/>
        <v>17</v>
      </c>
      <c r="AP17" s="108">
        <v>21</v>
      </c>
      <c r="AQ17" s="108">
        <v>11</v>
      </c>
      <c r="AR17" s="108">
        <v>0</v>
      </c>
      <c r="AS17" s="138">
        <f t="shared" si="10"/>
        <v>32</v>
      </c>
      <c r="AT17" s="108">
        <v>41</v>
      </c>
      <c r="AU17" s="108">
        <v>36</v>
      </c>
      <c r="AV17" s="108">
        <v>0</v>
      </c>
      <c r="AW17" s="138">
        <f t="shared" si="11"/>
        <v>77</v>
      </c>
      <c r="AX17" s="108">
        <v>9</v>
      </c>
      <c r="AY17" s="108">
        <v>20</v>
      </c>
      <c r="AZ17" s="108">
        <v>0</v>
      </c>
      <c r="BA17" s="138">
        <f t="shared" si="12"/>
        <v>29</v>
      </c>
      <c r="BB17" s="108">
        <v>18</v>
      </c>
      <c r="BC17" s="108">
        <v>15</v>
      </c>
      <c r="BD17" s="104">
        <v>0</v>
      </c>
      <c r="BE17" s="138">
        <f t="shared" si="13"/>
        <v>33</v>
      </c>
      <c r="BF17" s="108">
        <f t="shared" si="14"/>
        <v>342</v>
      </c>
      <c r="BG17" s="108">
        <f t="shared" si="0"/>
        <v>281</v>
      </c>
      <c r="BH17" s="104">
        <f t="shared" si="0"/>
        <v>0</v>
      </c>
      <c r="BI17" s="301">
        <f t="shared" si="1"/>
        <v>623</v>
      </c>
    </row>
    <row r="18" spans="1:61" ht="29.25" customHeight="1" x14ac:dyDescent="0.25">
      <c r="A18" s="451"/>
      <c r="B18" s="489"/>
      <c r="C18" s="488"/>
      <c r="D18" s="487"/>
      <c r="E18" s="492"/>
      <c r="F18" s="460"/>
      <c r="G18" s="463"/>
      <c r="H18" s="463"/>
      <c r="I18" s="22" t="s">
        <v>78</v>
      </c>
      <c r="J18" s="90">
        <v>6</v>
      </c>
      <c r="K18" s="90">
        <v>9</v>
      </c>
      <c r="L18" s="90">
        <v>0</v>
      </c>
      <c r="M18" s="138">
        <f t="shared" si="2"/>
        <v>15</v>
      </c>
      <c r="N18" s="196">
        <v>0</v>
      </c>
      <c r="O18" s="90">
        <v>3</v>
      </c>
      <c r="P18" s="197">
        <v>0</v>
      </c>
      <c r="Q18" s="138">
        <f t="shared" si="3"/>
        <v>3</v>
      </c>
      <c r="R18" s="197">
        <v>4</v>
      </c>
      <c r="S18" s="90">
        <v>2</v>
      </c>
      <c r="T18" s="200">
        <v>0</v>
      </c>
      <c r="U18" s="138">
        <f t="shared" si="4"/>
        <v>6</v>
      </c>
      <c r="V18" s="108">
        <v>4</v>
      </c>
      <c r="W18" s="108">
        <v>1</v>
      </c>
      <c r="X18" s="200">
        <v>0</v>
      </c>
      <c r="Y18" s="138">
        <f t="shared" si="5"/>
        <v>5</v>
      </c>
      <c r="Z18" s="108">
        <v>5</v>
      </c>
      <c r="AA18" s="108">
        <v>7</v>
      </c>
      <c r="AB18" s="108">
        <v>0</v>
      </c>
      <c r="AC18" s="138">
        <f t="shared" si="6"/>
        <v>12</v>
      </c>
      <c r="AD18" s="108">
        <v>11</v>
      </c>
      <c r="AE18" s="108">
        <v>4</v>
      </c>
      <c r="AF18" s="108">
        <v>0</v>
      </c>
      <c r="AG18" s="138">
        <f t="shared" si="7"/>
        <v>15</v>
      </c>
      <c r="AH18" s="108">
        <v>3</v>
      </c>
      <c r="AI18" s="108">
        <v>2</v>
      </c>
      <c r="AJ18" s="108">
        <v>0</v>
      </c>
      <c r="AK18" s="138">
        <f t="shared" si="8"/>
        <v>5</v>
      </c>
      <c r="AL18" s="108">
        <v>0</v>
      </c>
      <c r="AM18" s="108">
        <v>1</v>
      </c>
      <c r="AN18" s="108">
        <v>0</v>
      </c>
      <c r="AO18" s="138">
        <f t="shared" si="9"/>
        <v>1</v>
      </c>
      <c r="AP18" s="108">
        <v>1</v>
      </c>
      <c r="AQ18" s="108">
        <v>1</v>
      </c>
      <c r="AR18" s="108">
        <v>0</v>
      </c>
      <c r="AS18" s="138">
        <f t="shared" si="10"/>
        <v>2</v>
      </c>
      <c r="AT18" s="108">
        <v>3</v>
      </c>
      <c r="AU18" s="108">
        <v>6</v>
      </c>
      <c r="AV18" s="108">
        <v>0</v>
      </c>
      <c r="AW18" s="138">
        <f t="shared" si="11"/>
        <v>9</v>
      </c>
      <c r="AX18" s="108">
        <v>0</v>
      </c>
      <c r="AY18" s="108">
        <v>0</v>
      </c>
      <c r="AZ18" s="108">
        <v>0</v>
      </c>
      <c r="BA18" s="138">
        <f t="shared" si="12"/>
        <v>0</v>
      </c>
      <c r="BB18" s="108">
        <v>4</v>
      </c>
      <c r="BC18" s="108">
        <v>2</v>
      </c>
      <c r="BD18" s="104">
        <v>0</v>
      </c>
      <c r="BE18" s="138">
        <f t="shared" si="13"/>
        <v>6</v>
      </c>
      <c r="BF18" s="108">
        <f t="shared" si="14"/>
        <v>41</v>
      </c>
      <c r="BG18" s="108">
        <f t="shared" si="0"/>
        <v>38</v>
      </c>
      <c r="BH18" s="104">
        <f t="shared" si="0"/>
        <v>0</v>
      </c>
      <c r="BI18" s="301">
        <f t="shared" si="1"/>
        <v>79</v>
      </c>
    </row>
    <row r="19" spans="1:61" ht="29.25" customHeight="1" x14ac:dyDescent="0.25">
      <c r="A19" s="451"/>
      <c r="B19" s="489"/>
      <c r="C19" s="488"/>
      <c r="D19" s="487"/>
      <c r="E19" s="492"/>
      <c r="F19" s="460"/>
      <c r="G19" s="463"/>
      <c r="H19" s="464"/>
      <c r="I19" s="23" t="s">
        <v>79</v>
      </c>
      <c r="J19" s="139">
        <f>SUM(J14:J18)</f>
        <v>200</v>
      </c>
      <c r="K19" s="139">
        <f t="shared" ref="K19:L19" si="15">SUM(K14:K18)</f>
        <v>141</v>
      </c>
      <c r="L19" s="139">
        <f t="shared" si="15"/>
        <v>0</v>
      </c>
      <c r="M19" s="138">
        <f>SUM(M14:M18)</f>
        <v>341</v>
      </c>
      <c r="N19" s="139">
        <f>SUM(N14:N18)</f>
        <v>55</v>
      </c>
      <c r="O19" s="139">
        <f t="shared" ref="O19:P19" si="16">SUM(O14:O18)</f>
        <v>56</v>
      </c>
      <c r="P19" s="139">
        <f t="shared" si="16"/>
        <v>0</v>
      </c>
      <c r="Q19" s="138">
        <f>SUM(Q14:Q18)</f>
        <v>111</v>
      </c>
      <c r="R19" s="139">
        <f>SUM(R14:R18)</f>
        <v>96</v>
      </c>
      <c r="S19" s="139">
        <f t="shared" ref="S19:T19" si="17">SUM(S14:S18)</f>
        <v>106</v>
      </c>
      <c r="T19" s="139">
        <f t="shared" si="17"/>
        <v>0</v>
      </c>
      <c r="U19" s="138">
        <f>SUM(U14:U18)</f>
        <v>202</v>
      </c>
      <c r="V19" s="139">
        <f>SUM(V14:V18)</f>
        <v>63</v>
      </c>
      <c r="W19" s="139">
        <f t="shared" ref="W19:X19" si="18">SUM(W14:W18)</f>
        <v>59</v>
      </c>
      <c r="X19" s="139">
        <f t="shared" si="18"/>
        <v>0</v>
      </c>
      <c r="Y19" s="138">
        <f>SUM(Y14:Y18)</f>
        <v>122</v>
      </c>
      <c r="Z19" s="139">
        <f>SUM(Z14:Z18)</f>
        <v>70</v>
      </c>
      <c r="AA19" s="139">
        <f t="shared" ref="AA19:AB19" si="19">SUM(AA14:AA18)</f>
        <v>85</v>
      </c>
      <c r="AB19" s="139">
        <f t="shared" si="19"/>
        <v>0</v>
      </c>
      <c r="AC19" s="138">
        <f>SUM(AC14:AC18)</f>
        <v>155</v>
      </c>
      <c r="AD19" s="139">
        <f>SUM(AD14:AD18)</f>
        <v>85</v>
      </c>
      <c r="AE19" s="139">
        <f t="shared" ref="AE19:AF19" si="20">SUM(AE14:AE18)</f>
        <v>48</v>
      </c>
      <c r="AF19" s="139">
        <f t="shared" si="20"/>
        <v>0</v>
      </c>
      <c r="AG19" s="138">
        <f>SUM(AG14:AG18)</f>
        <v>133</v>
      </c>
      <c r="AH19" s="139">
        <f>SUM(AH14:AH18)</f>
        <v>98</v>
      </c>
      <c r="AI19" s="139">
        <f t="shared" ref="AI19:AJ19" si="21">SUM(AI14:AI18)</f>
        <v>91</v>
      </c>
      <c r="AJ19" s="139">
        <f t="shared" si="21"/>
        <v>0</v>
      </c>
      <c r="AK19" s="138">
        <f>SUM(AK14:AK18)</f>
        <v>189</v>
      </c>
      <c r="AL19" s="139">
        <f>SUM(AL14:AL18)</f>
        <v>35</v>
      </c>
      <c r="AM19" s="139">
        <f t="shared" ref="AM19:AN19" si="22">SUM(AM14:AM18)</f>
        <v>37</v>
      </c>
      <c r="AN19" s="139">
        <f t="shared" si="22"/>
        <v>0</v>
      </c>
      <c r="AO19" s="138">
        <f>SUM(AO14:AO18)</f>
        <v>72</v>
      </c>
      <c r="AP19" s="139">
        <f>SUM(AP14:AP18)</f>
        <v>61</v>
      </c>
      <c r="AQ19" s="139">
        <f t="shared" ref="AQ19:AR19" si="23">SUM(AQ14:AQ18)</f>
        <v>59</v>
      </c>
      <c r="AR19" s="139">
        <f t="shared" si="23"/>
        <v>0</v>
      </c>
      <c r="AS19" s="138">
        <f>SUM(AS14:AS18)</f>
        <v>120</v>
      </c>
      <c r="AT19" s="139">
        <f>SUM(AT14:AT18)</f>
        <v>100</v>
      </c>
      <c r="AU19" s="139">
        <f t="shared" ref="AU19:AV19" si="24">SUM(AU14:AU18)</f>
        <v>98</v>
      </c>
      <c r="AV19" s="139">
        <f t="shared" si="24"/>
        <v>0</v>
      </c>
      <c r="AW19" s="138">
        <f>SUM(AW14:AW18)</f>
        <v>198</v>
      </c>
      <c r="AX19" s="139">
        <f>SUM(AX14:AX18)</f>
        <v>29</v>
      </c>
      <c r="AY19" s="139">
        <f t="shared" ref="AY19:AZ19" si="25">SUM(AY14:AY18)</f>
        <v>55</v>
      </c>
      <c r="AZ19" s="139">
        <f t="shared" si="25"/>
        <v>0</v>
      </c>
      <c r="BA19" s="138">
        <f>SUM(BA14:BA18)</f>
        <v>84</v>
      </c>
      <c r="BB19" s="139">
        <f>SUM(BB14:BB18)</f>
        <v>61</v>
      </c>
      <c r="BC19" s="139">
        <f t="shared" ref="BC19:BD19" si="26">SUM(BC14:BC18)</f>
        <v>66</v>
      </c>
      <c r="BD19" s="139">
        <f t="shared" si="26"/>
        <v>0</v>
      </c>
      <c r="BE19" s="138">
        <f>SUM(BE14:BE18)</f>
        <v>127</v>
      </c>
      <c r="BF19" s="139">
        <f>SUM(BF14:BF18)</f>
        <v>953</v>
      </c>
      <c r="BG19" s="139">
        <f t="shared" ref="BG19:BH19" si="27">SUM(BG14:BG18)</f>
        <v>901</v>
      </c>
      <c r="BH19" s="139">
        <f t="shared" si="27"/>
        <v>0</v>
      </c>
      <c r="BI19" s="261">
        <f>SUM(BI14:BI18)</f>
        <v>1854</v>
      </c>
    </row>
    <row r="20" spans="1:61" ht="29.25" customHeight="1" x14ac:dyDescent="0.25">
      <c r="A20" s="451"/>
      <c r="B20" s="489"/>
      <c r="C20" s="488"/>
      <c r="D20" s="487"/>
      <c r="E20" s="492"/>
      <c r="F20" s="460"/>
      <c r="G20" s="463"/>
      <c r="H20" s="465" t="s">
        <v>146</v>
      </c>
      <c r="I20" s="22" t="s">
        <v>80</v>
      </c>
      <c r="J20" s="192">
        <v>194</v>
      </c>
      <c r="K20" s="192">
        <v>137</v>
      </c>
      <c r="L20" s="192">
        <v>0</v>
      </c>
      <c r="M20" s="138">
        <f>SUM(J20:L20)</f>
        <v>331</v>
      </c>
      <c r="N20" s="196">
        <v>55</v>
      </c>
      <c r="O20" s="90">
        <v>56</v>
      </c>
      <c r="P20" s="197">
        <v>0</v>
      </c>
      <c r="Q20" s="138">
        <f>SUM(N20:P20)</f>
        <v>111</v>
      </c>
      <c r="R20" s="197">
        <v>86</v>
      </c>
      <c r="S20" s="90">
        <v>96</v>
      </c>
      <c r="T20" s="200">
        <v>0</v>
      </c>
      <c r="U20" s="138">
        <f>SUM(R20:T20)</f>
        <v>182</v>
      </c>
      <c r="V20" s="108">
        <v>61</v>
      </c>
      <c r="W20" s="108">
        <v>58</v>
      </c>
      <c r="X20" s="200">
        <v>0</v>
      </c>
      <c r="Y20" s="138">
        <f>SUM(V20:X20)</f>
        <v>119</v>
      </c>
      <c r="Z20" s="108">
        <v>66</v>
      </c>
      <c r="AA20" s="108">
        <v>82</v>
      </c>
      <c r="AB20" s="108">
        <v>0</v>
      </c>
      <c r="AC20" s="138">
        <f>SUM(Z20:AB20)</f>
        <v>148</v>
      </c>
      <c r="AD20" s="108">
        <v>84</v>
      </c>
      <c r="AE20" s="108">
        <v>47</v>
      </c>
      <c r="AF20" s="108">
        <v>0</v>
      </c>
      <c r="AG20" s="138">
        <f>SUM(AD20:AF20)</f>
        <v>131</v>
      </c>
      <c r="AH20" s="108">
        <v>92</v>
      </c>
      <c r="AI20" s="108">
        <v>89</v>
      </c>
      <c r="AJ20" s="108">
        <v>0</v>
      </c>
      <c r="AK20" s="138">
        <f>SUM(AH20:AJ20)</f>
        <v>181</v>
      </c>
      <c r="AL20" s="108">
        <v>30</v>
      </c>
      <c r="AM20" s="108">
        <v>32</v>
      </c>
      <c r="AN20" s="108">
        <v>0</v>
      </c>
      <c r="AO20" s="138">
        <f>SUM(AL20:AN20)</f>
        <v>62</v>
      </c>
      <c r="AP20" s="108">
        <v>60</v>
      </c>
      <c r="AQ20" s="108">
        <v>59</v>
      </c>
      <c r="AR20" s="108">
        <v>0</v>
      </c>
      <c r="AS20" s="138">
        <f>SUM(AP20:AR20)</f>
        <v>119</v>
      </c>
      <c r="AT20" s="108">
        <v>61</v>
      </c>
      <c r="AU20" s="108">
        <v>52</v>
      </c>
      <c r="AV20" s="108">
        <v>0</v>
      </c>
      <c r="AW20" s="138">
        <f>SUM(AT20:AV20)</f>
        <v>113</v>
      </c>
      <c r="AX20" s="108">
        <v>26</v>
      </c>
      <c r="AY20" s="108">
        <v>44</v>
      </c>
      <c r="AZ20" s="108">
        <v>0</v>
      </c>
      <c r="BA20" s="138">
        <f>SUM(AX20:AZ20)</f>
        <v>70</v>
      </c>
      <c r="BB20" s="108">
        <v>57</v>
      </c>
      <c r="BC20" s="108">
        <v>60</v>
      </c>
      <c r="BD20" s="104">
        <v>0</v>
      </c>
      <c r="BE20" s="138">
        <f>SUM(BB20:BD20)</f>
        <v>117</v>
      </c>
      <c r="BF20" s="108">
        <f t="shared" si="14"/>
        <v>872</v>
      </c>
      <c r="BG20" s="108">
        <f t="shared" si="0"/>
        <v>812</v>
      </c>
      <c r="BH20" s="104">
        <f t="shared" si="0"/>
        <v>0</v>
      </c>
      <c r="BI20" s="301">
        <f t="shared" si="1"/>
        <v>1684</v>
      </c>
    </row>
    <row r="21" spans="1:61" ht="29.25" customHeight="1" x14ac:dyDescent="0.25">
      <c r="A21" s="451"/>
      <c r="B21" s="489"/>
      <c r="C21" s="488"/>
      <c r="D21" s="487"/>
      <c r="E21" s="492"/>
      <c r="F21" s="460"/>
      <c r="G21" s="463"/>
      <c r="H21" s="464"/>
      <c r="I21" s="22" t="s">
        <v>81</v>
      </c>
      <c r="J21" s="192">
        <v>6</v>
      </c>
      <c r="K21" s="192">
        <v>4</v>
      </c>
      <c r="L21" s="192">
        <v>0</v>
      </c>
      <c r="M21" s="138">
        <f>SUM(J21:L21)</f>
        <v>10</v>
      </c>
      <c r="N21" s="196">
        <v>0</v>
      </c>
      <c r="O21" s="90">
        <v>0</v>
      </c>
      <c r="P21" s="197">
        <v>0</v>
      </c>
      <c r="Q21" s="138">
        <f t="shared" ref="Q21:Q23" si="28">SUM(N21:P21)</f>
        <v>0</v>
      </c>
      <c r="R21" s="197">
        <v>10</v>
      </c>
      <c r="S21" s="90">
        <v>10</v>
      </c>
      <c r="T21" s="200">
        <v>0</v>
      </c>
      <c r="U21" s="138">
        <f t="shared" ref="U21:U23" si="29">SUM(R21:T21)</f>
        <v>20</v>
      </c>
      <c r="V21" s="108">
        <v>2</v>
      </c>
      <c r="W21" s="108">
        <v>1</v>
      </c>
      <c r="X21" s="200">
        <v>0</v>
      </c>
      <c r="Y21" s="138">
        <f t="shared" ref="Y21:Y23" si="30">SUM(V21:X21)</f>
        <v>3</v>
      </c>
      <c r="Z21" s="108">
        <v>4</v>
      </c>
      <c r="AA21" s="108">
        <v>3</v>
      </c>
      <c r="AB21" s="108">
        <v>0</v>
      </c>
      <c r="AC21" s="138">
        <f t="shared" ref="AC21:AC23" si="31">SUM(Z21:AB21)</f>
        <v>7</v>
      </c>
      <c r="AD21" s="108">
        <v>1</v>
      </c>
      <c r="AE21" s="108">
        <v>1</v>
      </c>
      <c r="AF21" s="108">
        <v>0</v>
      </c>
      <c r="AG21" s="138">
        <f t="shared" ref="AG21:AG23" si="32">SUM(AD21:AF21)</f>
        <v>2</v>
      </c>
      <c r="AH21" s="108">
        <v>6</v>
      </c>
      <c r="AI21" s="108">
        <v>2</v>
      </c>
      <c r="AJ21" s="108">
        <v>0</v>
      </c>
      <c r="AK21" s="138">
        <f t="shared" ref="AK21:AK23" si="33">SUM(AH21:AJ21)</f>
        <v>8</v>
      </c>
      <c r="AL21" s="108">
        <v>5</v>
      </c>
      <c r="AM21" s="108">
        <v>5</v>
      </c>
      <c r="AN21" s="108">
        <v>0</v>
      </c>
      <c r="AO21" s="138">
        <f t="shared" ref="AO21:AO23" si="34">SUM(AL21:AN21)</f>
        <v>10</v>
      </c>
      <c r="AP21" s="108">
        <v>1</v>
      </c>
      <c r="AQ21" s="108">
        <v>0</v>
      </c>
      <c r="AR21" s="108">
        <v>0</v>
      </c>
      <c r="AS21" s="138">
        <f t="shared" ref="AS21:AS23" si="35">SUM(AP21:AR21)</f>
        <v>1</v>
      </c>
      <c r="AT21" s="108">
        <v>39</v>
      </c>
      <c r="AU21" s="108">
        <v>46</v>
      </c>
      <c r="AV21" s="108">
        <v>0</v>
      </c>
      <c r="AW21" s="138">
        <f t="shared" ref="AW21:AW23" si="36">SUM(AT21:AV21)</f>
        <v>85</v>
      </c>
      <c r="AX21" s="108">
        <v>3</v>
      </c>
      <c r="AY21" s="108">
        <v>11</v>
      </c>
      <c r="AZ21" s="108">
        <v>0</v>
      </c>
      <c r="BA21" s="138">
        <f>SUM(AX21:AZ21)</f>
        <v>14</v>
      </c>
      <c r="BB21" s="108">
        <v>4</v>
      </c>
      <c r="BC21" s="108">
        <v>6</v>
      </c>
      <c r="BD21" s="104">
        <v>0</v>
      </c>
      <c r="BE21" s="138">
        <f>SUM(BB21:BD21)</f>
        <v>10</v>
      </c>
      <c r="BF21" s="108">
        <f t="shared" si="14"/>
        <v>81</v>
      </c>
      <c r="BG21" s="108">
        <f t="shared" si="0"/>
        <v>89</v>
      </c>
      <c r="BH21" s="104">
        <f t="shared" si="0"/>
        <v>0</v>
      </c>
      <c r="BI21" s="301">
        <f t="shared" si="1"/>
        <v>170</v>
      </c>
    </row>
    <row r="22" spans="1:61" ht="29.25" customHeight="1" x14ac:dyDescent="0.25">
      <c r="A22" s="451"/>
      <c r="B22" s="489"/>
      <c r="C22" s="488"/>
      <c r="D22" s="487"/>
      <c r="E22" s="492"/>
      <c r="F22" s="460"/>
      <c r="G22" s="463"/>
      <c r="H22" s="465" t="s">
        <v>86</v>
      </c>
      <c r="I22" s="22" t="s">
        <v>82</v>
      </c>
      <c r="J22" s="192">
        <v>14</v>
      </c>
      <c r="K22" s="192">
        <v>5</v>
      </c>
      <c r="L22" s="192">
        <v>0</v>
      </c>
      <c r="M22" s="138">
        <f t="shared" ref="M22:M23" si="37">SUM(J22:L22)</f>
        <v>19</v>
      </c>
      <c r="N22" s="196">
        <v>1</v>
      </c>
      <c r="O22" s="90">
        <v>3</v>
      </c>
      <c r="P22" s="197">
        <v>0</v>
      </c>
      <c r="Q22" s="138">
        <f t="shared" si="28"/>
        <v>4</v>
      </c>
      <c r="R22" s="197">
        <v>1</v>
      </c>
      <c r="S22" s="90">
        <v>0</v>
      </c>
      <c r="T22" s="200">
        <v>0</v>
      </c>
      <c r="U22" s="138">
        <f t="shared" si="29"/>
        <v>1</v>
      </c>
      <c r="V22" s="108">
        <v>0</v>
      </c>
      <c r="W22" s="90">
        <v>0</v>
      </c>
      <c r="X22" s="200">
        <v>0</v>
      </c>
      <c r="Y22" s="138">
        <f t="shared" si="30"/>
        <v>0</v>
      </c>
      <c r="Z22" s="108">
        <v>0</v>
      </c>
      <c r="AA22" s="108">
        <v>0</v>
      </c>
      <c r="AB22" s="108">
        <v>0</v>
      </c>
      <c r="AC22" s="138">
        <f t="shared" si="31"/>
        <v>0</v>
      </c>
      <c r="AD22" s="108">
        <v>1</v>
      </c>
      <c r="AE22" s="108">
        <v>0</v>
      </c>
      <c r="AF22" s="108">
        <v>0</v>
      </c>
      <c r="AG22" s="138">
        <f t="shared" si="32"/>
        <v>1</v>
      </c>
      <c r="AH22" s="108">
        <v>0</v>
      </c>
      <c r="AI22" s="108">
        <v>1</v>
      </c>
      <c r="AJ22" s="108">
        <v>0</v>
      </c>
      <c r="AK22" s="138">
        <f t="shared" si="33"/>
        <v>1</v>
      </c>
      <c r="AL22" s="108">
        <v>0</v>
      </c>
      <c r="AM22" s="108">
        <v>0</v>
      </c>
      <c r="AN22" s="108">
        <v>0</v>
      </c>
      <c r="AO22" s="138">
        <f t="shared" si="34"/>
        <v>0</v>
      </c>
      <c r="AP22" s="108">
        <v>0</v>
      </c>
      <c r="AQ22" s="108">
        <v>0</v>
      </c>
      <c r="AR22" s="108">
        <v>0</v>
      </c>
      <c r="AS22" s="138">
        <f t="shared" si="35"/>
        <v>0</v>
      </c>
      <c r="AT22" s="108">
        <v>0</v>
      </c>
      <c r="AU22" s="108">
        <v>0</v>
      </c>
      <c r="AV22" s="108">
        <v>0</v>
      </c>
      <c r="AW22" s="138">
        <f t="shared" si="36"/>
        <v>0</v>
      </c>
      <c r="AX22" s="108">
        <v>0</v>
      </c>
      <c r="AY22" s="108">
        <v>0</v>
      </c>
      <c r="AZ22" s="108">
        <v>0</v>
      </c>
      <c r="BA22" s="138">
        <f>SUM(AX22:AZ22)</f>
        <v>0</v>
      </c>
      <c r="BB22" s="108">
        <v>0</v>
      </c>
      <c r="BC22" s="108"/>
      <c r="BD22" s="104">
        <v>0</v>
      </c>
      <c r="BE22" s="138">
        <f>SUM(BB22:BD22)</f>
        <v>0</v>
      </c>
      <c r="BF22" s="108">
        <f t="shared" si="14"/>
        <v>17</v>
      </c>
      <c r="BG22" s="108">
        <f t="shared" si="0"/>
        <v>9</v>
      </c>
      <c r="BH22" s="104">
        <f t="shared" si="0"/>
        <v>0</v>
      </c>
      <c r="BI22" s="301">
        <f t="shared" si="1"/>
        <v>26</v>
      </c>
    </row>
    <row r="23" spans="1:61" ht="29.25" customHeight="1" thickBot="1" x14ac:dyDescent="0.3">
      <c r="A23" s="451"/>
      <c r="B23" s="489"/>
      <c r="C23" s="488"/>
      <c r="D23" s="487"/>
      <c r="E23" s="493"/>
      <c r="F23" s="507"/>
      <c r="G23" s="494"/>
      <c r="H23" s="494"/>
      <c r="I23" s="49" t="s">
        <v>83</v>
      </c>
      <c r="J23" s="193">
        <v>0</v>
      </c>
      <c r="K23" s="193">
        <v>0</v>
      </c>
      <c r="L23" s="193">
        <v>0</v>
      </c>
      <c r="M23" s="141">
        <f t="shared" si="37"/>
        <v>0</v>
      </c>
      <c r="N23" s="198">
        <v>0</v>
      </c>
      <c r="O23" s="92">
        <v>0</v>
      </c>
      <c r="P23" s="199">
        <v>0</v>
      </c>
      <c r="Q23" s="141">
        <f t="shared" si="28"/>
        <v>0</v>
      </c>
      <c r="R23" s="199">
        <v>0</v>
      </c>
      <c r="S23" s="92">
        <v>0</v>
      </c>
      <c r="T23" s="201">
        <v>0</v>
      </c>
      <c r="U23" s="141">
        <f t="shared" si="29"/>
        <v>0</v>
      </c>
      <c r="V23" s="109">
        <v>0</v>
      </c>
      <c r="W23" s="92">
        <v>0</v>
      </c>
      <c r="X23" s="201">
        <v>0</v>
      </c>
      <c r="Y23" s="141">
        <f t="shared" si="30"/>
        <v>0</v>
      </c>
      <c r="Z23" s="109">
        <v>0</v>
      </c>
      <c r="AA23" s="109">
        <v>0</v>
      </c>
      <c r="AB23" s="109">
        <v>0</v>
      </c>
      <c r="AC23" s="141">
        <f t="shared" si="31"/>
        <v>0</v>
      </c>
      <c r="AD23" s="109">
        <v>0</v>
      </c>
      <c r="AE23" s="109">
        <v>0</v>
      </c>
      <c r="AF23" s="109">
        <v>0</v>
      </c>
      <c r="AG23" s="141">
        <f t="shared" si="32"/>
        <v>0</v>
      </c>
      <c r="AH23" s="109">
        <v>0</v>
      </c>
      <c r="AI23" s="109">
        <v>0</v>
      </c>
      <c r="AJ23" s="109">
        <v>0</v>
      </c>
      <c r="AK23" s="141">
        <f t="shared" si="33"/>
        <v>0</v>
      </c>
      <c r="AL23" s="109">
        <v>0</v>
      </c>
      <c r="AM23" s="109">
        <v>0</v>
      </c>
      <c r="AN23" s="109">
        <v>0</v>
      </c>
      <c r="AO23" s="141">
        <f t="shared" si="34"/>
        <v>0</v>
      </c>
      <c r="AP23" s="109">
        <v>0</v>
      </c>
      <c r="AQ23" s="109">
        <v>0</v>
      </c>
      <c r="AR23" s="109">
        <v>0</v>
      </c>
      <c r="AS23" s="141">
        <f t="shared" si="35"/>
        <v>0</v>
      </c>
      <c r="AT23" s="109">
        <v>0</v>
      </c>
      <c r="AU23" s="109">
        <v>0</v>
      </c>
      <c r="AV23" s="109">
        <v>0</v>
      </c>
      <c r="AW23" s="141">
        <f t="shared" si="36"/>
        <v>0</v>
      </c>
      <c r="AX23" s="109">
        <v>0</v>
      </c>
      <c r="AY23" s="109">
        <v>0</v>
      </c>
      <c r="AZ23" s="109">
        <v>0</v>
      </c>
      <c r="BA23" s="141">
        <f>SUM(AX23:AZ23)</f>
        <v>0</v>
      </c>
      <c r="BB23" s="109">
        <v>0</v>
      </c>
      <c r="BC23" s="109">
        <v>0</v>
      </c>
      <c r="BD23" s="106">
        <v>0</v>
      </c>
      <c r="BE23" s="141">
        <f>SUM(BB23:BD23)</f>
        <v>0</v>
      </c>
      <c r="BF23" s="109">
        <f t="shared" si="14"/>
        <v>0</v>
      </c>
      <c r="BG23" s="109">
        <f t="shared" si="0"/>
        <v>0</v>
      </c>
      <c r="BH23" s="106">
        <f t="shared" si="0"/>
        <v>0</v>
      </c>
      <c r="BI23" s="141">
        <f t="shared" si="1"/>
        <v>0</v>
      </c>
    </row>
    <row r="24" spans="1:61" ht="29.25" customHeight="1" x14ac:dyDescent="0.25">
      <c r="A24" s="451"/>
      <c r="B24" s="489"/>
      <c r="C24" s="488"/>
      <c r="D24" s="487"/>
      <c r="E24" s="491" t="s">
        <v>135</v>
      </c>
      <c r="F24" s="459" t="s">
        <v>136</v>
      </c>
      <c r="G24" s="462" t="s">
        <v>134</v>
      </c>
      <c r="H24" s="462" t="s">
        <v>84</v>
      </c>
      <c r="I24" s="21" t="s">
        <v>74</v>
      </c>
      <c r="J24" s="202">
        <v>32</v>
      </c>
      <c r="K24" s="202">
        <v>33</v>
      </c>
      <c r="L24" s="202">
        <v>0</v>
      </c>
      <c r="M24" s="140">
        <f>SUM(J24:L24)</f>
        <v>65</v>
      </c>
      <c r="N24" s="206">
        <v>47</v>
      </c>
      <c r="O24" s="202">
        <v>37</v>
      </c>
      <c r="P24" s="207">
        <v>0</v>
      </c>
      <c r="Q24" s="140">
        <f>SUM(N24:P24)</f>
        <v>84</v>
      </c>
      <c r="R24" s="207">
        <v>32</v>
      </c>
      <c r="S24" s="202">
        <v>50</v>
      </c>
      <c r="T24" s="202">
        <v>0</v>
      </c>
      <c r="U24" s="140">
        <f>SUM(R24:T24)</f>
        <v>82</v>
      </c>
      <c r="V24" s="130">
        <v>47</v>
      </c>
      <c r="W24" s="130">
        <v>35</v>
      </c>
      <c r="X24" s="202">
        <v>0</v>
      </c>
      <c r="Y24" s="140">
        <f>SUM(V24:X24)</f>
        <v>82</v>
      </c>
      <c r="Z24" s="130">
        <v>39</v>
      </c>
      <c r="AA24" s="130">
        <v>34</v>
      </c>
      <c r="AB24" s="130">
        <v>0</v>
      </c>
      <c r="AC24" s="140">
        <f>SUM(Z24:AB24)</f>
        <v>73</v>
      </c>
      <c r="AD24" s="130">
        <v>31</v>
      </c>
      <c r="AE24" s="130">
        <v>29</v>
      </c>
      <c r="AF24" s="130">
        <v>0</v>
      </c>
      <c r="AG24" s="140">
        <f>SUM(AD24:AF24)</f>
        <v>60</v>
      </c>
      <c r="AH24" s="130">
        <v>56</v>
      </c>
      <c r="AI24" s="130">
        <v>70</v>
      </c>
      <c r="AJ24" s="130">
        <v>0</v>
      </c>
      <c r="AK24" s="140">
        <f>SUM(AH24:AJ24)</f>
        <v>126</v>
      </c>
      <c r="AL24" s="130">
        <v>36</v>
      </c>
      <c r="AM24" s="130">
        <v>60</v>
      </c>
      <c r="AN24" s="130">
        <v>0</v>
      </c>
      <c r="AO24" s="140">
        <f>SUM(AL24:AN24)</f>
        <v>96</v>
      </c>
      <c r="AP24" s="130">
        <v>46</v>
      </c>
      <c r="AQ24" s="130">
        <v>36</v>
      </c>
      <c r="AR24" s="130">
        <v>0</v>
      </c>
      <c r="AS24" s="140">
        <f>SUM(AP24:AR24)</f>
        <v>82</v>
      </c>
      <c r="AT24" s="130">
        <v>42</v>
      </c>
      <c r="AU24" s="130">
        <v>41</v>
      </c>
      <c r="AV24" s="130">
        <v>0</v>
      </c>
      <c r="AW24" s="140">
        <f>SUM(AT24:AV24)</f>
        <v>83</v>
      </c>
      <c r="AX24" s="130">
        <v>24</v>
      </c>
      <c r="AY24" s="130">
        <v>45</v>
      </c>
      <c r="AZ24" s="130">
        <v>0</v>
      </c>
      <c r="BA24" s="140">
        <f>SUM(AX24:AZ24)</f>
        <v>69</v>
      </c>
      <c r="BB24" s="130">
        <v>11</v>
      </c>
      <c r="BC24" s="130">
        <v>62</v>
      </c>
      <c r="BD24" s="125">
        <v>0</v>
      </c>
      <c r="BE24" s="140">
        <f>SUM(BB24:BD24)</f>
        <v>73</v>
      </c>
      <c r="BF24" s="133">
        <f t="shared" si="14"/>
        <v>443</v>
      </c>
      <c r="BG24" s="133">
        <f t="shared" si="0"/>
        <v>532</v>
      </c>
      <c r="BH24" s="134">
        <f t="shared" si="0"/>
        <v>0</v>
      </c>
      <c r="BI24" s="301">
        <f>SUM(BF24:BH24)</f>
        <v>975</v>
      </c>
    </row>
    <row r="25" spans="1:61" ht="29.25" customHeight="1" x14ac:dyDescent="0.25">
      <c r="A25" s="451"/>
      <c r="B25" s="489"/>
      <c r="C25" s="488"/>
      <c r="D25" s="487"/>
      <c r="E25" s="492"/>
      <c r="F25" s="460"/>
      <c r="G25" s="463"/>
      <c r="H25" s="463"/>
      <c r="I25" s="22" t="s">
        <v>75</v>
      </c>
      <c r="J25" s="113">
        <v>11</v>
      </c>
      <c r="K25" s="113">
        <v>10</v>
      </c>
      <c r="L25" s="113">
        <v>0</v>
      </c>
      <c r="M25" s="138">
        <f t="shared" ref="M25:M28" si="38">SUM(J25:L25)</f>
        <v>21</v>
      </c>
      <c r="N25" s="112">
        <v>14</v>
      </c>
      <c r="O25" s="113">
        <v>16</v>
      </c>
      <c r="P25" s="208">
        <v>0</v>
      </c>
      <c r="Q25" s="138">
        <f t="shared" ref="Q25:Q28" si="39">SUM(N25:P25)</f>
        <v>30</v>
      </c>
      <c r="R25" s="208">
        <v>13</v>
      </c>
      <c r="S25" s="113">
        <v>14</v>
      </c>
      <c r="T25" s="212">
        <v>0</v>
      </c>
      <c r="U25" s="138">
        <f t="shared" ref="U25:U28" si="40">SUM(R25:T25)</f>
        <v>27</v>
      </c>
      <c r="V25" s="131">
        <v>17</v>
      </c>
      <c r="W25" s="131">
        <v>18</v>
      </c>
      <c r="X25" s="212">
        <v>0</v>
      </c>
      <c r="Y25" s="138">
        <f t="shared" ref="Y25:Y28" si="41">SUM(V25:X25)</f>
        <v>35</v>
      </c>
      <c r="Z25" s="131">
        <v>10</v>
      </c>
      <c r="AA25" s="131">
        <v>8</v>
      </c>
      <c r="AB25" s="131">
        <v>0</v>
      </c>
      <c r="AC25" s="138">
        <f t="shared" ref="AC25:AC28" si="42">SUM(Z25:AB25)</f>
        <v>18</v>
      </c>
      <c r="AD25" s="131">
        <v>15</v>
      </c>
      <c r="AE25" s="131">
        <v>12</v>
      </c>
      <c r="AF25" s="131">
        <v>0</v>
      </c>
      <c r="AG25" s="138">
        <f t="shared" ref="AG25:AG28" si="43">SUM(AD25:AF25)</f>
        <v>27</v>
      </c>
      <c r="AH25" s="131">
        <v>13</v>
      </c>
      <c r="AI25" s="131">
        <v>27</v>
      </c>
      <c r="AJ25" s="131">
        <v>0</v>
      </c>
      <c r="AK25" s="138">
        <f t="shared" ref="AK25:AK28" si="44">SUM(AH25:AJ25)</f>
        <v>40</v>
      </c>
      <c r="AL25" s="131">
        <v>16</v>
      </c>
      <c r="AM25" s="131">
        <v>8</v>
      </c>
      <c r="AN25" s="131">
        <v>0</v>
      </c>
      <c r="AO25" s="138">
        <f t="shared" ref="AO25:AO28" si="45">SUM(AL25:AN25)</f>
        <v>24</v>
      </c>
      <c r="AP25" s="131">
        <v>9</v>
      </c>
      <c r="AQ25" s="131">
        <v>14</v>
      </c>
      <c r="AR25" s="131">
        <v>0</v>
      </c>
      <c r="AS25" s="138">
        <f t="shared" ref="AS25:AS28" si="46">SUM(AP25:AR25)</f>
        <v>23</v>
      </c>
      <c r="AT25" s="131">
        <v>10</v>
      </c>
      <c r="AU25" s="131">
        <v>14</v>
      </c>
      <c r="AV25" s="131">
        <v>0</v>
      </c>
      <c r="AW25" s="138">
        <f t="shared" ref="AW25:AW28" si="47">SUM(AT25:AV25)</f>
        <v>24</v>
      </c>
      <c r="AX25" s="131">
        <v>13</v>
      </c>
      <c r="AY25" s="131">
        <v>11</v>
      </c>
      <c r="AZ25" s="131">
        <v>0</v>
      </c>
      <c r="BA25" s="138">
        <f t="shared" ref="BA25:BA28" si="48">SUM(AX25:AZ25)</f>
        <v>24</v>
      </c>
      <c r="BB25" s="131">
        <v>5</v>
      </c>
      <c r="BC25" s="131">
        <v>11</v>
      </c>
      <c r="BD25" s="127">
        <v>0</v>
      </c>
      <c r="BE25" s="138">
        <f t="shared" ref="BE25:BE28" si="49">SUM(BB25:BD25)</f>
        <v>16</v>
      </c>
      <c r="BF25" s="131">
        <f t="shared" si="14"/>
        <v>146</v>
      </c>
      <c r="BG25" s="131">
        <f t="shared" si="0"/>
        <v>163</v>
      </c>
      <c r="BH25" s="127">
        <f t="shared" si="0"/>
        <v>0</v>
      </c>
      <c r="BI25" s="301">
        <f t="shared" ref="BI25:BI34" si="50">SUM(BF25:BH25)</f>
        <v>309</v>
      </c>
    </row>
    <row r="26" spans="1:61" ht="29.25" customHeight="1" x14ac:dyDescent="0.25">
      <c r="A26" s="451"/>
      <c r="B26" s="489"/>
      <c r="C26" s="488"/>
      <c r="D26" s="487"/>
      <c r="E26" s="492"/>
      <c r="F26" s="460"/>
      <c r="G26" s="463"/>
      <c r="H26" s="463"/>
      <c r="I26" s="22" t="s">
        <v>76</v>
      </c>
      <c r="J26" s="113">
        <v>20</v>
      </c>
      <c r="K26" s="113">
        <v>26</v>
      </c>
      <c r="L26" s="113">
        <v>0</v>
      </c>
      <c r="M26" s="138">
        <f t="shared" si="38"/>
        <v>46</v>
      </c>
      <c r="N26" s="112">
        <v>28</v>
      </c>
      <c r="O26" s="113">
        <v>27</v>
      </c>
      <c r="P26" s="208">
        <v>0</v>
      </c>
      <c r="Q26" s="138">
        <f t="shared" si="39"/>
        <v>55</v>
      </c>
      <c r="R26" s="208">
        <v>42</v>
      </c>
      <c r="S26" s="113">
        <v>31</v>
      </c>
      <c r="T26" s="212">
        <v>0</v>
      </c>
      <c r="U26" s="138">
        <f t="shared" si="40"/>
        <v>73</v>
      </c>
      <c r="V26" s="131">
        <v>37</v>
      </c>
      <c r="W26" s="131">
        <v>28</v>
      </c>
      <c r="X26" s="212">
        <v>0</v>
      </c>
      <c r="Y26" s="138">
        <f t="shared" si="41"/>
        <v>65</v>
      </c>
      <c r="Z26" s="131">
        <v>41</v>
      </c>
      <c r="AA26" s="131">
        <v>24</v>
      </c>
      <c r="AB26" s="131">
        <v>0</v>
      </c>
      <c r="AC26" s="138">
        <f t="shared" si="42"/>
        <v>65</v>
      </c>
      <c r="AD26" s="131">
        <v>31</v>
      </c>
      <c r="AE26" s="131">
        <v>19</v>
      </c>
      <c r="AF26" s="131">
        <v>0</v>
      </c>
      <c r="AG26" s="138">
        <f t="shared" si="43"/>
        <v>50</v>
      </c>
      <c r="AH26" s="131">
        <v>69</v>
      </c>
      <c r="AI26" s="131">
        <v>64</v>
      </c>
      <c r="AJ26" s="131">
        <v>0</v>
      </c>
      <c r="AK26" s="138">
        <f t="shared" si="44"/>
        <v>133</v>
      </c>
      <c r="AL26" s="131">
        <v>55</v>
      </c>
      <c r="AM26" s="131">
        <v>41</v>
      </c>
      <c r="AN26" s="131">
        <v>0</v>
      </c>
      <c r="AO26" s="138">
        <f t="shared" si="45"/>
        <v>96</v>
      </c>
      <c r="AP26" s="131">
        <v>36</v>
      </c>
      <c r="AQ26" s="131">
        <v>22</v>
      </c>
      <c r="AR26" s="131">
        <v>0</v>
      </c>
      <c r="AS26" s="138">
        <f t="shared" si="46"/>
        <v>58</v>
      </c>
      <c r="AT26" s="131">
        <v>34</v>
      </c>
      <c r="AU26" s="131">
        <v>21</v>
      </c>
      <c r="AV26" s="131">
        <v>0</v>
      </c>
      <c r="AW26" s="138">
        <f t="shared" si="47"/>
        <v>55</v>
      </c>
      <c r="AX26" s="131">
        <v>29</v>
      </c>
      <c r="AY26" s="131">
        <v>20</v>
      </c>
      <c r="AZ26" s="131">
        <v>0</v>
      </c>
      <c r="BA26" s="138">
        <f t="shared" si="48"/>
        <v>49</v>
      </c>
      <c r="BB26" s="131">
        <v>37</v>
      </c>
      <c r="BC26" s="131">
        <v>40</v>
      </c>
      <c r="BD26" s="127">
        <v>0</v>
      </c>
      <c r="BE26" s="138">
        <f t="shared" si="49"/>
        <v>77</v>
      </c>
      <c r="BF26" s="131">
        <f t="shared" si="14"/>
        <v>459</v>
      </c>
      <c r="BG26" s="131">
        <f t="shared" si="0"/>
        <v>363</v>
      </c>
      <c r="BH26" s="127">
        <f t="shared" si="0"/>
        <v>0</v>
      </c>
      <c r="BI26" s="301">
        <f t="shared" si="50"/>
        <v>822</v>
      </c>
    </row>
    <row r="27" spans="1:61" ht="29.25" customHeight="1" x14ac:dyDescent="0.25">
      <c r="A27" s="451"/>
      <c r="B27" s="489"/>
      <c r="C27" s="488"/>
      <c r="D27" s="487"/>
      <c r="E27" s="492"/>
      <c r="F27" s="460"/>
      <c r="G27" s="463"/>
      <c r="H27" s="463"/>
      <c r="I27" s="22" t="s">
        <v>77</v>
      </c>
      <c r="J27" s="113">
        <v>46</v>
      </c>
      <c r="K27" s="113">
        <v>30</v>
      </c>
      <c r="L27" s="113">
        <v>0</v>
      </c>
      <c r="M27" s="138">
        <f t="shared" si="38"/>
        <v>76</v>
      </c>
      <c r="N27" s="112">
        <v>52</v>
      </c>
      <c r="O27" s="113">
        <v>63</v>
      </c>
      <c r="P27" s="208">
        <v>0</v>
      </c>
      <c r="Q27" s="138">
        <f t="shared" si="39"/>
        <v>115</v>
      </c>
      <c r="R27" s="208">
        <v>70</v>
      </c>
      <c r="S27" s="113">
        <v>61</v>
      </c>
      <c r="T27" s="212">
        <v>0</v>
      </c>
      <c r="U27" s="138">
        <f t="shared" si="40"/>
        <v>131</v>
      </c>
      <c r="V27" s="131">
        <v>72</v>
      </c>
      <c r="W27" s="131">
        <v>51</v>
      </c>
      <c r="X27" s="212">
        <v>0</v>
      </c>
      <c r="Y27" s="138">
        <f t="shared" si="41"/>
        <v>123</v>
      </c>
      <c r="Z27" s="131">
        <v>71</v>
      </c>
      <c r="AA27" s="131">
        <v>52</v>
      </c>
      <c r="AB27" s="131">
        <v>0</v>
      </c>
      <c r="AC27" s="138">
        <f t="shared" si="42"/>
        <v>123</v>
      </c>
      <c r="AD27" s="131">
        <v>52</v>
      </c>
      <c r="AE27" s="131">
        <v>28</v>
      </c>
      <c r="AF27" s="131">
        <v>0</v>
      </c>
      <c r="AG27" s="138">
        <f t="shared" si="43"/>
        <v>80</v>
      </c>
      <c r="AH27" s="131">
        <v>83</v>
      </c>
      <c r="AI27" s="131">
        <v>86</v>
      </c>
      <c r="AJ27" s="131">
        <v>0</v>
      </c>
      <c r="AK27" s="138">
        <f t="shared" si="44"/>
        <v>169</v>
      </c>
      <c r="AL27" s="131">
        <v>59</v>
      </c>
      <c r="AM27" s="131">
        <v>55</v>
      </c>
      <c r="AN27" s="131">
        <v>0</v>
      </c>
      <c r="AO27" s="138">
        <f t="shared" si="45"/>
        <v>114</v>
      </c>
      <c r="AP27" s="131">
        <v>41</v>
      </c>
      <c r="AQ27" s="131">
        <v>39</v>
      </c>
      <c r="AR27" s="131">
        <v>0</v>
      </c>
      <c r="AS27" s="138">
        <f t="shared" si="46"/>
        <v>80</v>
      </c>
      <c r="AT27" s="131">
        <v>40</v>
      </c>
      <c r="AU27" s="131">
        <v>18</v>
      </c>
      <c r="AV27" s="131">
        <v>0</v>
      </c>
      <c r="AW27" s="138">
        <f t="shared" si="47"/>
        <v>58</v>
      </c>
      <c r="AX27" s="131">
        <v>33</v>
      </c>
      <c r="AY27" s="131">
        <v>28</v>
      </c>
      <c r="AZ27" s="131">
        <v>0</v>
      </c>
      <c r="BA27" s="138">
        <f t="shared" si="48"/>
        <v>61</v>
      </c>
      <c r="BB27" s="131">
        <v>42</v>
      </c>
      <c r="BC27" s="131">
        <v>59</v>
      </c>
      <c r="BD27" s="127">
        <v>0</v>
      </c>
      <c r="BE27" s="138">
        <f t="shared" si="49"/>
        <v>101</v>
      </c>
      <c r="BF27" s="131">
        <f t="shared" si="14"/>
        <v>661</v>
      </c>
      <c r="BG27" s="131">
        <f t="shared" si="0"/>
        <v>570</v>
      </c>
      <c r="BH27" s="127">
        <f t="shared" si="0"/>
        <v>0</v>
      </c>
      <c r="BI27" s="301">
        <f t="shared" si="50"/>
        <v>1231</v>
      </c>
    </row>
    <row r="28" spans="1:61" ht="29.25" customHeight="1" x14ac:dyDescent="0.25">
      <c r="A28" s="451"/>
      <c r="B28" s="489"/>
      <c r="C28" s="488"/>
      <c r="D28" s="487"/>
      <c r="E28" s="492"/>
      <c r="F28" s="460"/>
      <c r="G28" s="463"/>
      <c r="H28" s="463"/>
      <c r="I28" s="22" t="s">
        <v>78</v>
      </c>
      <c r="J28" s="113">
        <v>2</v>
      </c>
      <c r="K28" s="113">
        <v>0</v>
      </c>
      <c r="L28" s="113">
        <v>0</v>
      </c>
      <c r="M28" s="138">
        <f t="shared" si="38"/>
        <v>2</v>
      </c>
      <c r="N28" s="112">
        <v>6</v>
      </c>
      <c r="O28" s="113">
        <v>3</v>
      </c>
      <c r="P28" s="208">
        <v>0</v>
      </c>
      <c r="Q28" s="138">
        <f t="shared" si="39"/>
        <v>9</v>
      </c>
      <c r="R28" s="208">
        <v>15</v>
      </c>
      <c r="S28" s="113">
        <v>1</v>
      </c>
      <c r="T28" s="212">
        <v>0</v>
      </c>
      <c r="U28" s="138">
        <f t="shared" si="40"/>
        <v>16</v>
      </c>
      <c r="V28" s="131">
        <v>18</v>
      </c>
      <c r="W28" s="131">
        <v>3</v>
      </c>
      <c r="X28" s="212">
        <v>0</v>
      </c>
      <c r="Y28" s="138">
        <f t="shared" si="41"/>
        <v>21</v>
      </c>
      <c r="Z28" s="131">
        <v>14</v>
      </c>
      <c r="AA28" s="131">
        <v>5</v>
      </c>
      <c r="AB28" s="131">
        <v>0</v>
      </c>
      <c r="AC28" s="138">
        <f t="shared" si="42"/>
        <v>19</v>
      </c>
      <c r="AD28" s="131">
        <v>14</v>
      </c>
      <c r="AE28" s="131">
        <v>3</v>
      </c>
      <c r="AF28" s="131">
        <v>0</v>
      </c>
      <c r="AG28" s="138">
        <f t="shared" si="43"/>
        <v>17</v>
      </c>
      <c r="AH28" s="131">
        <v>9</v>
      </c>
      <c r="AI28" s="131">
        <v>9</v>
      </c>
      <c r="AJ28" s="131">
        <v>0</v>
      </c>
      <c r="AK28" s="138">
        <f t="shared" si="44"/>
        <v>18</v>
      </c>
      <c r="AL28" s="131">
        <v>4</v>
      </c>
      <c r="AM28" s="131">
        <v>1</v>
      </c>
      <c r="AN28" s="131">
        <v>0</v>
      </c>
      <c r="AO28" s="138">
        <f t="shared" si="45"/>
        <v>5</v>
      </c>
      <c r="AP28" s="131">
        <v>7</v>
      </c>
      <c r="AQ28" s="131">
        <v>7</v>
      </c>
      <c r="AR28" s="131">
        <v>0</v>
      </c>
      <c r="AS28" s="138">
        <f t="shared" si="46"/>
        <v>14</v>
      </c>
      <c r="AT28" s="131">
        <v>6</v>
      </c>
      <c r="AU28" s="131">
        <v>8</v>
      </c>
      <c r="AV28" s="131">
        <v>0</v>
      </c>
      <c r="AW28" s="138">
        <f t="shared" si="47"/>
        <v>14</v>
      </c>
      <c r="AX28" s="131">
        <v>6</v>
      </c>
      <c r="AY28" s="131">
        <v>4</v>
      </c>
      <c r="AZ28" s="131">
        <v>0</v>
      </c>
      <c r="BA28" s="138">
        <f t="shared" si="48"/>
        <v>10</v>
      </c>
      <c r="BB28" s="131">
        <v>7</v>
      </c>
      <c r="BC28" s="131">
        <v>7</v>
      </c>
      <c r="BD28" s="127">
        <v>0</v>
      </c>
      <c r="BE28" s="138">
        <f t="shared" si="49"/>
        <v>14</v>
      </c>
      <c r="BF28" s="131">
        <f t="shared" si="14"/>
        <v>108</v>
      </c>
      <c r="BG28" s="131">
        <f t="shared" si="0"/>
        <v>51</v>
      </c>
      <c r="BH28" s="127">
        <f t="shared" si="0"/>
        <v>0</v>
      </c>
      <c r="BI28" s="301">
        <f t="shared" si="50"/>
        <v>159</v>
      </c>
    </row>
    <row r="29" spans="1:61" ht="29.25" customHeight="1" x14ac:dyDescent="0.25">
      <c r="A29" s="451"/>
      <c r="B29" s="489"/>
      <c r="C29" s="488"/>
      <c r="D29" s="487"/>
      <c r="E29" s="492"/>
      <c r="F29" s="460"/>
      <c r="G29" s="463"/>
      <c r="H29" s="464"/>
      <c r="I29" s="23" t="s">
        <v>79</v>
      </c>
      <c r="J29" s="139">
        <f>SUM(J24:J28)</f>
        <v>111</v>
      </c>
      <c r="K29" s="139">
        <f t="shared" ref="K29:L29" si="51">SUM(K24:K28)</f>
        <v>99</v>
      </c>
      <c r="L29" s="139">
        <f t="shared" si="51"/>
        <v>0</v>
      </c>
      <c r="M29" s="138">
        <f>SUM(M24:M28)</f>
        <v>210</v>
      </c>
      <c r="N29" s="139">
        <f>SUM(N24:N28)</f>
        <v>147</v>
      </c>
      <c r="O29" s="139">
        <f t="shared" ref="O29:P29" si="52">SUM(O24:O28)</f>
        <v>146</v>
      </c>
      <c r="P29" s="139">
        <f t="shared" si="52"/>
        <v>0</v>
      </c>
      <c r="Q29" s="138">
        <f>SUM(Q24:Q28)</f>
        <v>293</v>
      </c>
      <c r="R29" s="139">
        <f>SUM(R24:R28)</f>
        <v>172</v>
      </c>
      <c r="S29" s="139">
        <f t="shared" ref="S29:T29" si="53">SUM(S24:S28)</f>
        <v>157</v>
      </c>
      <c r="T29" s="139">
        <f t="shared" si="53"/>
        <v>0</v>
      </c>
      <c r="U29" s="138">
        <f>SUM(U24:U28)</f>
        <v>329</v>
      </c>
      <c r="V29" s="139">
        <f>SUM(V24:V28)</f>
        <v>191</v>
      </c>
      <c r="W29" s="139">
        <f t="shared" ref="W29:X29" si="54">SUM(W24:W28)</f>
        <v>135</v>
      </c>
      <c r="X29" s="139">
        <f t="shared" si="54"/>
        <v>0</v>
      </c>
      <c r="Y29" s="138">
        <f>SUM(Y24:Y28)</f>
        <v>326</v>
      </c>
      <c r="Z29" s="139">
        <f>SUM(Z24:Z28)</f>
        <v>175</v>
      </c>
      <c r="AA29" s="139">
        <f t="shared" ref="AA29:AB29" si="55">SUM(AA24:AA28)</f>
        <v>123</v>
      </c>
      <c r="AB29" s="139">
        <f t="shared" si="55"/>
        <v>0</v>
      </c>
      <c r="AC29" s="138">
        <f>SUM(AC24:AC28)</f>
        <v>298</v>
      </c>
      <c r="AD29" s="139">
        <f>SUM(AD24:AD28)</f>
        <v>143</v>
      </c>
      <c r="AE29" s="139">
        <f t="shared" ref="AE29:AF29" si="56">SUM(AE24:AE28)</f>
        <v>91</v>
      </c>
      <c r="AF29" s="139">
        <f t="shared" si="56"/>
        <v>0</v>
      </c>
      <c r="AG29" s="138">
        <f>SUM(AG24:AG28)</f>
        <v>234</v>
      </c>
      <c r="AH29" s="139">
        <f>SUM(AH24:AH28)</f>
        <v>230</v>
      </c>
      <c r="AI29" s="139">
        <f t="shared" ref="AI29:AJ29" si="57">SUM(AI24:AI28)</f>
        <v>256</v>
      </c>
      <c r="AJ29" s="139">
        <f t="shared" si="57"/>
        <v>0</v>
      </c>
      <c r="AK29" s="138">
        <f>SUM(AK24:AK28)</f>
        <v>486</v>
      </c>
      <c r="AL29" s="139">
        <f>SUM(AL24:AL28)</f>
        <v>170</v>
      </c>
      <c r="AM29" s="139">
        <f t="shared" ref="AM29:AN29" si="58">SUM(AM24:AM28)</f>
        <v>165</v>
      </c>
      <c r="AN29" s="139">
        <f t="shared" si="58"/>
        <v>0</v>
      </c>
      <c r="AO29" s="138">
        <f>SUM(AO24:AO28)</f>
        <v>335</v>
      </c>
      <c r="AP29" s="139">
        <f>SUM(AP24:AP28)</f>
        <v>139</v>
      </c>
      <c r="AQ29" s="139">
        <f t="shared" ref="AQ29:AR29" si="59">SUM(AQ24:AQ28)</f>
        <v>118</v>
      </c>
      <c r="AR29" s="139">
        <f t="shared" si="59"/>
        <v>0</v>
      </c>
      <c r="AS29" s="138">
        <f>SUM(AS24:AS28)</f>
        <v>257</v>
      </c>
      <c r="AT29" s="139">
        <f>SUM(AT24:AT28)</f>
        <v>132</v>
      </c>
      <c r="AU29" s="139">
        <f t="shared" ref="AU29:AV29" si="60">SUM(AU24:AU28)</f>
        <v>102</v>
      </c>
      <c r="AV29" s="139">
        <f t="shared" si="60"/>
        <v>0</v>
      </c>
      <c r="AW29" s="138">
        <f>SUM(AW24:AW28)</f>
        <v>234</v>
      </c>
      <c r="AX29" s="139">
        <f>SUM(AX24:AX28)</f>
        <v>105</v>
      </c>
      <c r="AY29" s="139">
        <f t="shared" ref="AY29:AZ29" si="61">SUM(AY24:AY28)</f>
        <v>108</v>
      </c>
      <c r="AZ29" s="139">
        <f t="shared" si="61"/>
        <v>0</v>
      </c>
      <c r="BA29" s="138">
        <f>SUM(BA24:BA28)</f>
        <v>213</v>
      </c>
      <c r="BB29" s="139">
        <f>SUM(BB24:BB28)</f>
        <v>102</v>
      </c>
      <c r="BC29" s="139">
        <f t="shared" ref="BC29:BD29" si="62">SUM(BC24:BC28)</f>
        <v>179</v>
      </c>
      <c r="BD29" s="139">
        <f t="shared" si="62"/>
        <v>0</v>
      </c>
      <c r="BE29" s="138">
        <f>SUM(BE24:BE28)</f>
        <v>281</v>
      </c>
      <c r="BF29" s="139">
        <f>SUM(BF24:BF28)</f>
        <v>1817</v>
      </c>
      <c r="BG29" s="139">
        <f t="shared" ref="BG29" si="63">SUM(BG24:BG28)</f>
        <v>1679</v>
      </c>
      <c r="BH29" s="139">
        <f t="shared" ref="BH29" si="64">SUM(BH24:BH28)</f>
        <v>0</v>
      </c>
      <c r="BI29" s="261">
        <f>SUM(BI24:BI28)</f>
        <v>3496</v>
      </c>
    </row>
    <row r="30" spans="1:61" ht="29.25" customHeight="1" x14ac:dyDescent="0.25">
      <c r="A30" s="451"/>
      <c r="B30" s="489"/>
      <c r="C30" s="488"/>
      <c r="D30" s="487"/>
      <c r="E30" s="492"/>
      <c r="F30" s="460"/>
      <c r="G30" s="463"/>
      <c r="H30" s="465" t="s">
        <v>146</v>
      </c>
      <c r="I30" s="22" t="s">
        <v>80</v>
      </c>
      <c r="J30" s="204">
        <v>111</v>
      </c>
      <c r="K30" s="204">
        <v>99</v>
      </c>
      <c r="L30" s="204">
        <v>0</v>
      </c>
      <c r="M30" s="138">
        <f>SUM(J30:L30)</f>
        <v>210</v>
      </c>
      <c r="N30" s="112">
        <v>144</v>
      </c>
      <c r="O30" s="113">
        <v>146</v>
      </c>
      <c r="P30" s="208">
        <v>0</v>
      </c>
      <c r="Q30" s="138">
        <f>SUM(N30:P30)</f>
        <v>290</v>
      </c>
      <c r="R30" s="208">
        <v>165</v>
      </c>
      <c r="S30" s="113">
        <v>148</v>
      </c>
      <c r="T30" s="212">
        <v>0</v>
      </c>
      <c r="U30" s="138">
        <f>SUM(R30:T30)</f>
        <v>313</v>
      </c>
      <c r="V30" s="131">
        <v>189</v>
      </c>
      <c r="W30" s="131">
        <v>122</v>
      </c>
      <c r="X30" s="212">
        <v>0</v>
      </c>
      <c r="Y30" s="138">
        <f>SUM(V30:X30)</f>
        <v>311</v>
      </c>
      <c r="Z30" s="131">
        <v>170</v>
      </c>
      <c r="AA30" s="131">
        <v>115</v>
      </c>
      <c r="AB30" s="131">
        <v>0</v>
      </c>
      <c r="AC30" s="138">
        <f>SUM(Z30:AB30)</f>
        <v>285</v>
      </c>
      <c r="AD30" s="131">
        <v>139</v>
      </c>
      <c r="AE30" s="131">
        <v>86</v>
      </c>
      <c r="AF30" s="131">
        <v>0</v>
      </c>
      <c r="AG30" s="138">
        <f>SUM(AD30:AF30)</f>
        <v>225</v>
      </c>
      <c r="AH30" s="131">
        <v>215</v>
      </c>
      <c r="AI30" s="131">
        <v>241</v>
      </c>
      <c r="AJ30" s="131">
        <v>0</v>
      </c>
      <c r="AK30" s="138">
        <f>SUM(AH30:AJ30)</f>
        <v>456</v>
      </c>
      <c r="AL30" s="131">
        <v>162</v>
      </c>
      <c r="AM30" s="131">
        <v>155</v>
      </c>
      <c r="AN30" s="131">
        <v>0</v>
      </c>
      <c r="AO30" s="138">
        <f>SUM(AL30:AN30)</f>
        <v>317</v>
      </c>
      <c r="AP30" s="131">
        <v>132</v>
      </c>
      <c r="AQ30" s="131">
        <v>112</v>
      </c>
      <c r="AR30" s="131">
        <v>0</v>
      </c>
      <c r="AS30" s="138">
        <f>SUM(AP30:AR30)</f>
        <v>244</v>
      </c>
      <c r="AT30" s="131">
        <v>121</v>
      </c>
      <c r="AU30" s="131">
        <v>94</v>
      </c>
      <c r="AV30" s="131">
        <v>0</v>
      </c>
      <c r="AW30" s="138">
        <f>SUM(AT30:AV30)</f>
        <v>215</v>
      </c>
      <c r="AX30" s="131">
        <v>94</v>
      </c>
      <c r="AY30" s="131">
        <v>100</v>
      </c>
      <c r="AZ30" s="131">
        <v>0</v>
      </c>
      <c r="BA30" s="138">
        <f>SUM(AX30:AZ30)</f>
        <v>194</v>
      </c>
      <c r="BB30" s="131">
        <v>86</v>
      </c>
      <c r="BC30" s="131">
        <v>152</v>
      </c>
      <c r="BD30" s="127">
        <v>0</v>
      </c>
      <c r="BE30" s="138">
        <f>SUM(BB30:BD30)</f>
        <v>238</v>
      </c>
      <c r="BF30" s="131">
        <f t="shared" si="14"/>
        <v>1728</v>
      </c>
      <c r="BG30" s="131">
        <f t="shared" si="14"/>
        <v>1570</v>
      </c>
      <c r="BH30" s="127">
        <f t="shared" si="14"/>
        <v>0</v>
      </c>
      <c r="BI30" s="301">
        <f t="shared" si="50"/>
        <v>3298</v>
      </c>
    </row>
    <row r="31" spans="1:61" ht="29.25" customHeight="1" x14ac:dyDescent="0.25">
      <c r="A31" s="451"/>
      <c r="B31" s="489"/>
      <c r="C31" s="488"/>
      <c r="D31" s="487"/>
      <c r="E31" s="492"/>
      <c r="F31" s="460"/>
      <c r="G31" s="463"/>
      <c r="H31" s="464"/>
      <c r="I31" s="22" t="s">
        <v>81</v>
      </c>
      <c r="J31" s="204">
        <v>0</v>
      </c>
      <c r="K31" s="204">
        <v>0</v>
      </c>
      <c r="L31" s="204">
        <v>0</v>
      </c>
      <c r="M31" s="138">
        <f>SUM(J31:L31)</f>
        <v>0</v>
      </c>
      <c r="N31" s="112">
        <v>3</v>
      </c>
      <c r="O31" s="113">
        <v>0</v>
      </c>
      <c r="P31" s="208">
        <v>0</v>
      </c>
      <c r="Q31" s="138">
        <f t="shared" ref="Q31:Q33" si="65">SUM(N31:P31)</f>
        <v>3</v>
      </c>
      <c r="R31" s="208">
        <v>7</v>
      </c>
      <c r="S31" s="113">
        <v>9</v>
      </c>
      <c r="T31" s="212">
        <v>0</v>
      </c>
      <c r="U31" s="138">
        <f t="shared" ref="U31:U33" si="66">SUM(R31:T31)</f>
        <v>16</v>
      </c>
      <c r="V31" s="131">
        <v>2</v>
      </c>
      <c r="W31" s="131">
        <v>13</v>
      </c>
      <c r="X31" s="212">
        <v>0</v>
      </c>
      <c r="Y31" s="138">
        <f t="shared" ref="Y31:Y33" si="67">SUM(V31:X31)</f>
        <v>15</v>
      </c>
      <c r="Z31" s="131">
        <v>5</v>
      </c>
      <c r="AA31" s="131">
        <v>8</v>
      </c>
      <c r="AB31" s="131">
        <v>0</v>
      </c>
      <c r="AC31" s="138">
        <f t="shared" ref="AC31:AC33" si="68">SUM(Z31:AB31)</f>
        <v>13</v>
      </c>
      <c r="AD31" s="131">
        <v>4</v>
      </c>
      <c r="AE31" s="131">
        <v>5</v>
      </c>
      <c r="AF31" s="131">
        <v>0</v>
      </c>
      <c r="AG31" s="138">
        <f t="shared" ref="AG31:AG33" si="69">SUM(AD31:AF31)</f>
        <v>9</v>
      </c>
      <c r="AH31" s="131">
        <v>15</v>
      </c>
      <c r="AI31" s="131">
        <v>15</v>
      </c>
      <c r="AJ31" s="131">
        <v>0</v>
      </c>
      <c r="AK31" s="138">
        <f t="shared" ref="AK31:AK33" si="70">SUM(AH31:AJ31)</f>
        <v>30</v>
      </c>
      <c r="AL31" s="131">
        <v>8</v>
      </c>
      <c r="AM31" s="131">
        <v>10</v>
      </c>
      <c r="AN31" s="131">
        <v>0</v>
      </c>
      <c r="AO31" s="138">
        <f t="shared" ref="AO31:AO33" si="71">SUM(AL31:AN31)</f>
        <v>18</v>
      </c>
      <c r="AP31" s="131">
        <v>7</v>
      </c>
      <c r="AQ31" s="131">
        <v>6</v>
      </c>
      <c r="AR31" s="131">
        <v>0</v>
      </c>
      <c r="AS31" s="138">
        <f t="shared" ref="AS31:AS33" si="72">SUM(AP31:AR31)</f>
        <v>13</v>
      </c>
      <c r="AT31" s="131">
        <v>11</v>
      </c>
      <c r="AU31" s="131">
        <v>8</v>
      </c>
      <c r="AV31" s="131">
        <v>0</v>
      </c>
      <c r="AW31" s="138">
        <f t="shared" ref="AW31:AW33" si="73">SUM(AT31:AV31)</f>
        <v>19</v>
      </c>
      <c r="AX31" s="131">
        <v>11</v>
      </c>
      <c r="AY31" s="131">
        <v>8</v>
      </c>
      <c r="AZ31" s="131">
        <v>0</v>
      </c>
      <c r="BA31" s="138">
        <f t="shared" ref="BA31:BA33" si="74">SUM(AX31:AZ31)</f>
        <v>19</v>
      </c>
      <c r="BB31" s="131">
        <v>16</v>
      </c>
      <c r="BC31" s="131">
        <v>27</v>
      </c>
      <c r="BD31" s="127">
        <v>0</v>
      </c>
      <c r="BE31" s="138">
        <f t="shared" ref="BE31:BE33" si="75">SUM(BB31:BD31)</f>
        <v>43</v>
      </c>
      <c r="BF31" s="131">
        <f t="shared" si="14"/>
        <v>89</v>
      </c>
      <c r="BG31" s="131">
        <f t="shared" si="14"/>
        <v>109</v>
      </c>
      <c r="BH31" s="127">
        <f t="shared" si="14"/>
        <v>0</v>
      </c>
      <c r="BI31" s="301">
        <f t="shared" si="50"/>
        <v>198</v>
      </c>
    </row>
    <row r="32" spans="1:61" ht="29.25" customHeight="1" x14ac:dyDescent="0.25">
      <c r="A32" s="451"/>
      <c r="B32" s="489"/>
      <c r="C32" s="488"/>
      <c r="D32" s="487"/>
      <c r="E32" s="492"/>
      <c r="F32" s="460"/>
      <c r="G32" s="463"/>
      <c r="H32" s="465" t="s">
        <v>86</v>
      </c>
      <c r="I32" s="22" t="s">
        <v>82</v>
      </c>
      <c r="J32" s="204">
        <v>0</v>
      </c>
      <c r="K32" s="204">
        <v>0</v>
      </c>
      <c r="L32" s="204">
        <v>0</v>
      </c>
      <c r="M32" s="138">
        <f t="shared" ref="M32:M33" si="76">SUM(J32:L32)</f>
        <v>0</v>
      </c>
      <c r="N32" s="112">
        <v>1</v>
      </c>
      <c r="O32" s="113">
        <v>3</v>
      </c>
      <c r="P32" s="208">
        <v>0</v>
      </c>
      <c r="Q32" s="138">
        <f t="shared" si="65"/>
        <v>4</v>
      </c>
      <c r="R32" s="208">
        <v>0</v>
      </c>
      <c r="S32" s="113">
        <v>0</v>
      </c>
      <c r="T32" s="212">
        <v>0</v>
      </c>
      <c r="U32" s="138">
        <f t="shared" si="66"/>
        <v>0</v>
      </c>
      <c r="V32" s="131">
        <v>1</v>
      </c>
      <c r="W32" s="131">
        <v>0</v>
      </c>
      <c r="X32" s="212">
        <v>0</v>
      </c>
      <c r="Y32" s="138">
        <f t="shared" si="67"/>
        <v>1</v>
      </c>
      <c r="Z32" s="131">
        <v>1</v>
      </c>
      <c r="AA32" s="131">
        <v>0</v>
      </c>
      <c r="AB32" s="131">
        <v>0</v>
      </c>
      <c r="AC32" s="138">
        <f t="shared" si="68"/>
        <v>1</v>
      </c>
      <c r="AD32" s="131">
        <v>1</v>
      </c>
      <c r="AE32" s="131">
        <v>1</v>
      </c>
      <c r="AF32" s="131">
        <v>0</v>
      </c>
      <c r="AG32" s="138">
        <f t="shared" si="69"/>
        <v>2</v>
      </c>
      <c r="AH32" s="131">
        <v>0</v>
      </c>
      <c r="AI32" s="131">
        <v>0</v>
      </c>
      <c r="AJ32" s="131">
        <v>0</v>
      </c>
      <c r="AK32" s="138">
        <f t="shared" si="70"/>
        <v>0</v>
      </c>
      <c r="AL32" s="131">
        <v>0</v>
      </c>
      <c r="AM32" s="131">
        <v>0</v>
      </c>
      <c r="AN32" s="131">
        <v>0</v>
      </c>
      <c r="AO32" s="138">
        <f t="shared" si="71"/>
        <v>0</v>
      </c>
      <c r="AP32" s="131">
        <v>0</v>
      </c>
      <c r="AQ32" s="131">
        <v>0</v>
      </c>
      <c r="AR32" s="131">
        <v>0</v>
      </c>
      <c r="AS32" s="138">
        <f t="shared" si="72"/>
        <v>0</v>
      </c>
      <c r="AT32" s="131">
        <v>0</v>
      </c>
      <c r="AU32" s="131">
        <v>0</v>
      </c>
      <c r="AV32" s="131">
        <v>0</v>
      </c>
      <c r="AW32" s="138">
        <f t="shared" si="73"/>
        <v>0</v>
      </c>
      <c r="AX32" s="131">
        <v>0</v>
      </c>
      <c r="AY32" s="131">
        <v>2</v>
      </c>
      <c r="AZ32" s="131">
        <v>0</v>
      </c>
      <c r="BA32" s="138">
        <f t="shared" si="74"/>
        <v>2</v>
      </c>
      <c r="BB32" s="131">
        <v>1</v>
      </c>
      <c r="BC32" s="131">
        <v>1</v>
      </c>
      <c r="BD32" s="127">
        <v>0</v>
      </c>
      <c r="BE32" s="138">
        <f t="shared" si="75"/>
        <v>2</v>
      </c>
      <c r="BF32" s="131">
        <f t="shared" si="14"/>
        <v>5</v>
      </c>
      <c r="BG32" s="131">
        <f t="shared" si="14"/>
        <v>7</v>
      </c>
      <c r="BH32" s="127">
        <f t="shared" si="14"/>
        <v>0</v>
      </c>
      <c r="BI32" s="301">
        <f t="shared" si="50"/>
        <v>12</v>
      </c>
    </row>
    <row r="33" spans="1:61" ht="29.25" customHeight="1" thickBot="1" x14ac:dyDescent="0.3">
      <c r="A33" s="451"/>
      <c r="B33" s="489"/>
      <c r="C33" s="488"/>
      <c r="D33" s="487"/>
      <c r="E33" s="493"/>
      <c r="F33" s="507"/>
      <c r="G33" s="494"/>
      <c r="H33" s="494"/>
      <c r="I33" s="49" t="s">
        <v>83</v>
      </c>
      <c r="J33" s="205">
        <v>0</v>
      </c>
      <c r="K33" s="205">
        <v>0</v>
      </c>
      <c r="L33" s="205">
        <v>0</v>
      </c>
      <c r="M33" s="141">
        <f t="shared" si="76"/>
        <v>0</v>
      </c>
      <c r="N33" s="209">
        <v>0</v>
      </c>
      <c r="O33" s="210">
        <v>0</v>
      </c>
      <c r="P33" s="211">
        <v>0</v>
      </c>
      <c r="Q33" s="141">
        <f t="shared" si="65"/>
        <v>0</v>
      </c>
      <c r="R33" s="211">
        <v>0</v>
      </c>
      <c r="S33" s="210">
        <v>0</v>
      </c>
      <c r="T33" s="213">
        <v>0</v>
      </c>
      <c r="U33" s="141">
        <f t="shared" si="66"/>
        <v>0</v>
      </c>
      <c r="V33" s="132">
        <v>1</v>
      </c>
      <c r="W33" s="132">
        <v>0</v>
      </c>
      <c r="X33" s="213">
        <v>0</v>
      </c>
      <c r="Y33" s="141">
        <f t="shared" si="67"/>
        <v>1</v>
      </c>
      <c r="Z33" s="132">
        <v>0</v>
      </c>
      <c r="AA33" s="132">
        <v>0</v>
      </c>
      <c r="AB33" s="132">
        <v>0</v>
      </c>
      <c r="AC33" s="141">
        <f t="shared" si="68"/>
        <v>0</v>
      </c>
      <c r="AD33" s="132">
        <v>0</v>
      </c>
      <c r="AE33" s="132">
        <v>0</v>
      </c>
      <c r="AF33" s="132">
        <v>0</v>
      </c>
      <c r="AG33" s="141">
        <f t="shared" si="69"/>
        <v>0</v>
      </c>
      <c r="AH33" s="132">
        <v>0</v>
      </c>
      <c r="AI33" s="132">
        <v>0</v>
      </c>
      <c r="AJ33" s="132">
        <v>0</v>
      </c>
      <c r="AK33" s="141">
        <f t="shared" si="70"/>
        <v>0</v>
      </c>
      <c r="AL33" s="132">
        <v>0</v>
      </c>
      <c r="AM33" s="132">
        <v>0</v>
      </c>
      <c r="AN33" s="132">
        <v>0</v>
      </c>
      <c r="AO33" s="141">
        <f t="shared" si="71"/>
        <v>0</v>
      </c>
      <c r="AP33" s="132">
        <v>0</v>
      </c>
      <c r="AQ33" s="132">
        <v>0</v>
      </c>
      <c r="AR33" s="132">
        <v>0</v>
      </c>
      <c r="AS33" s="141">
        <f t="shared" si="72"/>
        <v>0</v>
      </c>
      <c r="AT33" s="132">
        <v>0</v>
      </c>
      <c r="AU33" s="132">
        <v>0</v>
      </c>
      <c r="AV33" s="132">
        <v>0</v>
      </c>
      <c r="AW33" s="141">
        <f t="shared" si="73"/>
        <v>0</v>
      </c>
      <c r="AX33" s="132">
        <v>0</v>
      </c>
      <c r="AY33" s="132">
        <v>0</v>
      </c>
      <c r="AZ33" s="132">
        <v>0</v>
      </c>
      <c r="BA33" s="141">
        <f t="shared" si="74"/>
        <v>0</v>
      </c>
      <c r="BB33" s="132">
        <v>0</v>
      </c>
      <c r="BC33" s="132">
        <v>0</v>
      </c>
      <c r="BD33" s="129">
        <v>0</v>
      </c>
      <c r="BE33" s="141">
        <f t="shared" si="75"/>
        <v>0</v>
      </c>
      <c r="BF33" s="377">
        <f t="shared" si="14"/>
        <v>1</v>
      </c>
      <c r="BG33" s="377">
        <f t="shared" si="14"/>
        <v>0</v>
      </c>
      <c r="BH33" s="378">
        <f t="shared" si="14"/>
        <v>0</v>
      </c>
      <c r="BI33" s="301">
        <f t="shared" si="50"/>
        <v>1</v>
      </c>
    </row>
    <row r="34" spans="1:61" ht="29.25" customHeight="1" x14ac:dyDescent="0.25">
      <c r="A34" s="451"/>
      <c r="B34" s="489"/>
      <c r="C34" s="488"/>
      <c r="D34" s="487"/>
      <c r="E34" s="491" t="s">
        <v>115</v>
      </c>
      <c r="F34" s="459" t="s">
        <v>90</v>
      </c>
      <c r="G34" s="462" t="s">
        <v>133</v>
      </c>
      <c r="H34" s="462" t="s">
        <v>84</v>
      </c>
      <c r="I34" s="21" t="s">
        <v>74</v>
      </c>
      <c r="J34" s="214">
        <v>18</v>
      </c>
      <c r="K34" s="214">
        <v>20</v>
      </c>
      <c r="L34" s="214">
        <v>0</v>
      </c>
      <c r="M34" s="140">
        <f>SUM(J34:L34)</f>
        <v>38</v>
      </c>
      <c r="N34" s="219">
        <v>24</v>
      </c>
      <c r="O34" s="214">
        <v>25</v>
      </c>
      <c r="P34" s="220">
        <v>0</v>
      </c>
      <c r="Q34" s="140">
        <f>SUM(N34:P34)</f>
        <v>49</v>
      </c>
      <c r="R34" s="226">
        <v>21</v>
      </c>
      <c r="S34" s="214">
        <v>18</v>
      </c>
      <c r="T34" s="227">
        <v>0</v>
      </c>
      <c r="U34" s="140">
        <f>SUM(R34:T34)</f>
        <v>39</v>
      </c>
      <c r="V34" s="232">
        <v>18</v>
      </c>
      <c r="W34" s="232">
        <v>14</v>
      </c>
      <c r="X34" s="227">
        <v>0</v>
      </c>
      <c r="Y34" s="140">
        <f>SUM(V34:X34)</f>
        <v>32</v>
      </c>
      <c r="Z34" s="232">
        <v>17</v>
      </c>
      <c r="AA34" s="232">
        <v>14</v>
      </c>
      <c r="AB34" s="232">
        <v>0</v>
      </c>
      <c r="AC34" s="140">
        <f>SUM(Z34:AB34)</f>
        <v>31</v>
      </c>
      <c r="AD34" s="232">
        <v>7</v>
      </c>
      <c r="AE34" s="232">
        <v>20</v>
      </c>
      <c r="AF34" s="232">
        <v>0</v>
      </c>
      <c r="AG34" s="140">
        <f>SUM(AD34:AF34)</f>
        <v>27</v>
      </c>
      <c r="AH34" s="232">
        <v>13</v>
      </c>
      <c r="AI34" s="232">
        <v>11</v>
      </c>
      <c r="AJ34" s="232">
        <v>0</v>
      </c>
      <c r="AK34" s="140">
        <f>SUM(AH34:AJ34)</f>
        <v>24</v>
      </c>
      <c r="AL34" s="232">
        <v>13</v>
      </c>
      <c r="AM34" s="232">
        <v>8</v>
      </c>
      <c r="AN34" s="232">
        <v>0</v>
      </c>
      <c r="AO34" s="140">
        <f>SUM(AL34:AN34)</f>
        <v>21</v>
      </c>
      <c r="AP34" s="232">
        <v>21</v>
      </c>
      <c r="AQ34" s="232">
        <v>16</v>
      </c>
      <c r="AR34" s="232">
        <v>0</v>
      </c>
      <c r="AS34" s="140">
        <f>SUM(AP34:AR34)</f>
        <v>37</v>
      </c>
      <c r="AT34" s="232">
        <v>13</v>
      </c>
      <c r="AU34" s="232">
        <v>12</v>
      </c>
      <c r="AV34" s="232">
        <v>0</v>
      </c>
      <c r="AW34" s="140">
        <f>SUM(AT34:AV34)</f>
        <v>25</v>
      </c>
      <c r="AX34" s="232">
        <v>9</v>
      </c>
      <c r="AY34" s="232">
        <v>15</v>
      </c>
      <c r="AZ34" s="232">
        <v>0</v>
      </c>
      <c r="BA34" s="140">
        <f>SUM(AX34:AZ34)</f>
        <v>24</v>
      </c>
      <c r="BB34" s="232">
        <v>6</v>
      </c>
      <c r="BC34" s="232">
        <v>13</v>
      </c>
      <c r="BD34" s="235">
        <v>0</v>
      </c>
      <c r="BE34" s="375">
        <f>SUM(BB34:BD34)</f>
        <v>19</v>
      </c>
      <c r="BF34" s="379">
        <f>AVERAGE(J34,N34,R34,V34,Z34,AD34,AH34,AL34,AP34,AT34,AX34,BB34)</f>
        <v>15</v>
      </c>
      <c r="BG34" s="235">
        <f t="shared" ref="BG34:BH34" si="77">AVERAGE(K34,O34,S34,W34,AA34,AE34,AI34,AM34,AQ34,AU34,AY34,BC34)</f>
        <v>15.5</v>
      </c>
      <c r="BH34" s="235">
        <f t="shared" si="77"/>
        <v>0</v>
      </c>
      <c r="BI34" s="263">
        <f t="shared" si="50"/>
        <v>30.5</v>
      </c>
    </row>
    <row r="35" spans="1:61" ht="29.25" customHeight="1" x14ac:dyDescent="0.25">
      <c r="A35" s="451"/>
      <c r="B35" s="489"/>
      <c r="C35" s="488"/>
      <c r="D35" s="487"/>
      <c r="E35" s="492"/>
      <c r="F35" s="460"/>
      <c r="G35" s="463"/>
      <c r="H35" s="463"/>
      <c r="I35" s="22" t="s">
        <v>75</v>
      </c>
      <c r="J35" s="215">
        <v>22</v>
      </c>
      <c r="K35" s="215">
        <v>16</v>
      </c>
      <c r="L35" s="215">
        <v>0</v>
      </c>
      <c r="M35" s="138">
        <f t="shared" ref="M35:M38" si="78">SUM(J35:L35)</f>
        <v>38</v>
      </c>
      <c r="N35" s="221">
        <v>15</v>
      </c>
      <c r="O35" s="215">
        <v>13</v>
      </c>
      <c r="P35" s="222">
        <v>0</v>
      </c>
      <c r="Q35" s="138">
        <f t="shared" ref="Q35:Q38" si="79">SUM(N35:P35)</f>
        <v>28</v>
      </c>
      <c r="R35" s="228">
        <v>15</v>
      </c>
      <c r="S35" s="215">
        <v>9</v>
      </c>
      <c r="T35" s="229">
        <v>0</v>
      </c>
      <c r="U35" s="138">
        <f t="shared" ref="U35:U38" si="80">SUM(R35:T35)</f>
        <v>24</v>
      </c>
      <c r="V35" s="233">
        <v>10</v>
      </c>
      <c r="W35" s="233">
        <v>10</v>
      </c>
      <c r="X35" s="229">
        <v>0</v>
      </c>
      <c r="Y35" s="138">
        <f t="shared" ref="Y35:Y38" si="81">SUM(V35:X35)</f>
        <v>20</v>
      </c>
      <c r="Z35" s="233">
        <v>22</v>
      </c>
      <c r="AA35" s="233">
        <v>12</v>
      </c>
      <c r="AB35" s="233">
        <v>0</v>
      </c>
      <c r="AC35" s="138">
        <f t="shared" ref="AC35:AC38" si="82">SUM(Z35:AB35)</f>
        <v>34</v>
      </c>
      <c r="AD35" s="233">
        <v>7</v>
      </c>
      <c r="AE35" s="233">
        <v>16</v>
      </c>
      <c r="AF35" s="233">
        <v>0</v>
      </c>
      <c r="AG35" s="138">
        <f t="shared" ref="AG35:AG38" si="83">SUM(AD35:AF35)</f>
        <v>23</v>
      </c>
      <c r="AH35" s="233">
        <v>11</v>
      </c>
      <c r="AI35" s="233">
        <v>17</v>
      </c>
      <c r="AJ35" s="233">
        <v>0</v>
      </c>
      <c r="AK35" s="138">
        <f t="shared" ref="AK35:AK38" si="84">SUM(AH35:AJ35)</f>
        <v>28</v>
      </c>
      <c r="AL35" s="233">
        <v>9</v>
      </c>
      <c r="AM35" s="233">
        <v>6</v>
      </c>
      <c r="AN35" s="233">
        <v>0</v>
      </c>
      <c r="AO35" s="138">
        <f t="shared" ref="AO35:AO38" si="85">SUM(AL35:AN35)</f>
        <v>15</v>
      </c>
      <c r="AP35" s="233">
        <v>14</v>
      </c>
      <c r="AQ35" s="233">
        <v>7</v>
      </c>
      <c r="AR35" s="233">
        <v>0</v>
      </c>
      <c r="AS35" s="138">
        <f t="shared" ref="AS35:AS38" si="86">SUM(AP35:AR35)</f>
        <v>21</v>
      </c>
      <c r="AT35" s="233">
        <v>10</v>
      </c>
      <c r="AU35" s="233">
        <v>11</v>
      </c>
      <c r="AV35" s="233">
        <v>0</v>
      </c>
      <c r="AW35" s="138">
        <f t="shared" ref="AW35:AW38" si="87">SUM(AT35:AV35)</f>
        <v>21</v>
      </c>
      <c r="AX35" s="233">
        <v>5</v>
      </c>
      <c r="AY35" s="233">
        <v>8</v>
      </c>
      <c r="AZ35" s="233">
        <v>0</v>
      </c>
      <c r="BA35" s="138">
        <f t="shared" ref="BA35:BA38" si="88">SUM(AX35:AZ35)</f>
        <v>13</v>
      </c>
      <c r="BB35" s="233">
        <v>8</v>
      </c>
      <c r="BC35" s="233">
        <v>6</v>
      </c>
      <c r="BD35" s="236">
        <v>0</v>
      </c>
      <c r="BE35" s="376">
        <f t="shared" ref="BE35:BE38" si="89">SUM(BB35:BD35)</f>
        <v>14</v>
      </c>
      <c r="BF35" s="380">
        <f t="shared" ref="BF35:BF38" si="90">AVERAGE(J35,N35,R35,V35,Z35,AD35,AH35,AL35,AP35,AT35,AX35,BB35)</f>
        <v>12.333333333333334</v>
      </c>
      <c r="BG35" s="216">
        <f t="shared" ref="BG35:BG38" si="91">AVERAGE(K35,O35,S35,W35,AA35,AE35,AI35,AM35,AQ35,AU35,AY35,BC35)</f>
        <v>10.916666666666666</v>
      </c>
      <c r="BH35" s="216">
        <f t="shared" ref="BH35:BH38" si="92">AVERAGE(L35,P35,T35,X35,AB35,AF35,AJ35,AN35,AR35,AV35,AZ35,BD35)</f>
        <v>0</v>
      </c>
      <c r="BI35" s="261">
        <f t="shared" ref="BI35:BI38" si="93">SUM(BF35:BH35)</f>
        <v>23.25</v>
      </c>
    </row>
    <row r="36" spans="1:61" ht="29.25" customHeight="1" x14ac:dyDescent="0.25">
      <c r="A36" s="451"/>
      <c r="B36" s="489"/>
      <c r="C36" s="488"/>
      <c r="D36" s="487"/>
      <c r="E36" s="492"/>
      <c r="F36" s="460"/>
      <c r="G36" s="463"/>
      <c r="H36" s="463"/>
      <c r="I36" s="22" t="s">
        <v>76</v>
      </c>
      <c r="J36" s="215">
        <v>14</v>
      </c>
      <c r="K36" s="215">
        <v>7</v>
      </c>
      <c r="L36" s="215">
        <v>0</v>
      </c>
      <c r="M36" s="138">
        <f t="shared" si="78"/>
        <v>21</v>
      </c>
      <c r="N36" s="221">
        <v>16</v>
      </c>
      <c r="O36" s="215">
        <v>10</v>
      </c>
      <c r="P36" s="222">
        <v>0</v>
      </c>
      <c r="Q36" s="138">
        <f t="shared" si="79"/>
        <v>26</v>
      </c>
      <c r="R36" s="228">
        <v>20</v>
      </c>
      <c r="S36" s="215">
        <v>13</v>
      </c>
      <c r="T36" s="229">
        <v>0</v>
      </c>
      <c r="U36" s="138">
        <f t="shared" si="80"/>
        <v>33</v>
      </c>
      <c r="V36" s="233">
        <v>18</v>
      </c>
      <c r="W36" s="233">
        <v>9</v>
      </c>
      <c r="X36" s="229">
        <v>0</v>
      </c>
      <c r="Y36" s="138">
        <f t="shared" si="81"/>
        <v>27</v>
      </c>
      <c r="Z36" s="233">
        <v>14</v>
      </c>
      <c r="AA36" s="233">
        <v>14</v>
      </c>
      <c r="AB36" s="233">
        <v>0</v>
      </c>
      <c r="AC36" s="138">
        <f t="shared" si="82"/>
        <v>28</v>
      </c>
      <c r="AD36" s="233">
        <v>8</v>
      </c>
      <c r="AE36" s="233">
        <v>7</v>
      </c>
      <c r="AF36" s="233">
        <v>0</v>
      </c>
      <c r="AG36" s="138">
        <f t="shared" si="83"/>
        <v>15</v>
      </c>
      <c r="AH36" s="233">
        <v>6</v>
      </c>
      <c r="AI36" s="233">
        <v>10</v>
      </c>
      <c r="AJ36" s="233">
        <v>0</v>
      </c>
      <c r="AK36" s="138">
        <f t="shared" si="84"/>
        <v>16</v>
      </c>
      <c r="AL36" s="233">
        <v>8</v>
      </c>
      <c r="AM36" s="233">
        <v>7</v>
      </c>
      <c r="AN36" s="233">
        <v>0</v>
      </c>
      <c r="AO36" s="138">
        <f t="shared" si="85"/>
        <v>15</v>
      </c>
      <c r="AP36" s="233">
        <v>7</v>
      </c>
      <c r="AQ36" s="233">
        <v>5</v>
      </c>
      <c r="AR36" s="233">
        <v>0</v>
      </c>
      <c r="AS36" s="138">
        <f t="shared" si="86"/>
        <v>12</v>
      </c>
      <c r="AT36" s="233">
        <v>9</v>
      </c>
      <c r="AU36" s="233">
        <v>6</v>
      </c>
      <c r="AV36" s="233">
        <v>0</v>
      </c>
      <c r="AW36" s="138">
        <f t="shared" si="87"/>
        <v>15</v>
      </c>
      <c r="AX36" s="233">
        <v>7</v>
      </c>
      <c r="AY36" s="233">
        <v>11</v>
      </c>
      <c r="AZ36" s="233">
        <v>0</v>
      </c>
      <c r="BA36" s="138">
        <f t="shared" si="88"/>
        <v>18</v>
      </c>
      <c r="BB36" s="233">
        <v>11</v>
      </c>
      <c r="BC36" s="233">
        <v>4</v>
      </c>
      <c r="BD36" s="236">
        <v>0</v>
      </c>
      <c r="BE36" s="376">
        <f t="shared" si="89"/>
        <v>15</v>
      </c>
      <c r="BF36" s="380">
        <f t="shared" si="90"/>
        <v>11.5</v>
      </c>
      <c r="BG36" s="216">
        <f t="shared" si="91"/>
        <v>8.5833333333333339</v>
      </c>
      <c r="BH36" s="216">
        <f t="shared" si="92"/>
        <v>0</v>
      </c>
      <c r="BI36" s="261">
        <f t="shared" si="93"/>
        <v>20.083333333333336</v>
      </c>
    </row>
    <row r="37" spans="1:61" ht="29.25" customHeight="1" x14ac:dyDescent="0.25">
      <c r="A37" s="451"/>
      <c r="B37" s="489"/>
      <c r="C37" s="488"/>
      <c r="D37" s="487"/>
      <c r="E37" s="492"/>
      <c r="F37" s="460"/>
      <c r="G37" s="463"/>
      <c r="H37" s="463"/>
      <c r="I37" s="22" t="s">
        <v>77</v>
      </c>
      <c r="J37" s="215">
        <v>42</v>
      </c>
      <c r="K37" s="215">
        <v>51</v>
      </c>
      <c r="L37" s="215">
        <v>0</v>
      </c>
      <c r="M37" s="138">
        <f t="shared" si="78"/>
        <v>93</v>
      </c>
      <c r="N37" s="221">
        <v>38</v>
      </c>
      <c r="O37" s="215">
        <v>47</v>
      </c>
      <c r="P37" s="222">
        <v>0</v>
      </c>
      <c r="Q37" s="138">
        <f t="shared" si="79"/>
        <v>85</v>
      </c>
      <c r="R37" s="228">
        <v>55</v>
      </c>
      <c r="S37" s="215">
        <v>65</v>
      </c>
      <c r="T37" s="229">
        <v>0</v>
      </c>
      <c r="U37" s="138">
        <f t="shared" si="80"/>
        <v>120</v>
      </c>
      <c r="V37" s="233">
        <v>45</v>
      </c>
      <c r="W37" s="233">
        <v>52</v>
      </c>
      <c r="X37" s="229">
        <v>0</v>
      </c>
      <c r="Y37" s="138">
        <f t="shared" si="81"/>
        <v>97</v>
      </c>
      <c r="Z37" s="233">
        <v>57</v>
      </c>
      <c r="AA37" s="233">
        <v>57</v>
      </c>
      <c r="AB37" s="233">
        <v>0</v>
      </c>
      <c r="AC37" s="138">
        <f t="shared" si="82"/>
        <v>114</v>
      </c>
      <c r="AD37" s="233">
        <v>40</v>
      </c>
      <c r="AE37" s="233">
        <v>43</v>
      </c>
      <c r="AF37" s="233">
        <v>0</v>
      </c>
      <c r="AG37" s="138">
        <f t="shared" si="83"/>
        <v>83</v>
      </c>
      <c r="AH37" s="233">
        <v>45</v>
      </c>
      <c r="AI37" s="233">
        <v>49</v>
      </c>
      <c r="AJ37" s="233">
        <v>0</v>
      </c>
      <c r="AK37" s="138">
        <f t="shared" si="84"/>
        <v>94</v>
      </c>
      <c r="AL37" s="233">
        <v>22</v>
      </c>
      <c r="AM37" s="233">
        <v>22</v>
      </c>
      <c r="AN37" s="233">
        <v>0</v>
      </c>
      <c r="AO37" s="138">
        <f t="shared" si="85"/>
        <v>44</v>
      </c>
      <c r="AP37" s="233">
        <v>51</v>
      </c>
      <c r="AQ37" s="233">
        <v>53</v>
      </c>
      <c r="AR37" s="233">
        <v>0</v>
      </c>
      <c r="AS37" s="138">
        <f t="shared" si="86"/>
        <v>104</v>
      </c>
      <c r="AT37" s="233">
        <v>23</v>
      </c>
      <c r="AU37" s="233">
        <v>32</v>
      </c>
      <c r="AV37" s="233">
        <v>0</v>
      </c>
      <c r="AW37" s="138">
        <f t="shared" si="87"/>
        <v>55</v>
      </c>
      <c r="AX37" s="233">
        <v>28</v>
      </c>
      <c r="AY37" s="233">
        <v>33</v>
      </c>
      <c r="AZ37" s="233">
        <v>0</v>
      </c>
      <c r="BA37" s="138">
        <f t="shared" si="88"/>
        <v>61</v>
      </c>
      <c r="BB37" s="233">
        <v>20</v>
      </c>
      <c r="BC37" s="233">
        <v>23</v>
      </c>
      <c r="BD37" s="236">
        <v>0</v>
      </c>
      <c r="BE37" s="376">
        <f t="shared" si="89"/>
        <v>43</v>
      </c>
      <c r="BF37" s="380">
        <f t="shared" si="90"/>
        <v>38.833333333333336</v>
      </c>
      <c r="BG37" s="216">
        <f t="shared" si="91"/>
        <v>43.916666666666664</v>
      </c>
      <c r="BH37" s="216">
        <f t="shared" si="92"/>
        <v>0</v>
      </c>
      <c r="BI37" s="261">
        <f t="shared" si="93"/>
        <v>82.75</v>
      </c>
    </row>
    <row r="38" spans="1:61" ht="29.25" customHeight="1" x14ac:dyDescent="0.25">
      <c r="A38" s="451"/>
      <c r="B38" s="489"/>
      <c r="C38" s="488"/>
      <c r="D38" s="487"/>
      <c r="E38" s="492"/>
      <c r="F38" s="460"/>
      <c r="G38" s="463"/>
      <c r="H38" s="463"/>
      <c r="I38" s="22" t="s">
        <v>78</v>
      </c>
      <c r="J38" s="215">
        <v>3</v>
      </c>
      <c r="K38" s="215">
        <v>1</v>
      </c>
      <c r="L38" s="215">
        <v>0</v>
      </c>
      <c r="M38" s="138">
        <f t="shared" si="78"/>
        <v>4</v>
      </c>
      <c r="N38" s="221">
        <v>3</v>
      </c>
      <c r="O38" s="215">
        <v>0</v>
      </c>
      <c r="P38" s="222">
        <v>0</v>
      </c>
      <c r="Q38" s="138">
        <f t="shared" si="79"/>
        <v>3</v>
      </c>
      <c r="R38" s="228">
        <v>3</v>
      </c>
      <c r="S38" s="215">
        <v>0</v>
      </c>
      <c r="T38" s="229">
        <v>0</v>
      </c>
      <c r="U38" s="138">
        <f t="shared" si="80"/>
        <v>3</v>
      </c>
      <c r="V38" s="233">
        <v>0</v>
      </c>
      <c r="W38" s="233">
        <v>1</v>
      </c>
      <c r="X38" s="229">
        <v>0</v>
      </c>
      <c r="Y38" s="138">
        <f t="shared" si="81"/>
        <v>1</v>
      </c>
      <c r="Z38" s="233">
        <v>3</v>
      </c>
      <c r="AA38" s="233">
        <v>3</v>
      </c>
      <c r="AB38" s="233">
        <v>0</v>
      </c>
      <c r="AC38" s="138">
        <f t="shared" si="82"/>
        <v>6</v>
      </c>
      <c r="AD38" s="233">
        <v>3</v>
      </c>
      <c r="AE38" s="233">
        <v>3</v>
      </c>
      <c r="AF38" s="233">
        <v>0</v>
      </c>
      <c r="AG38" s="138">
        <f t="shared" si="83"/>
        <v>6</v>
      </c>
      <c r="AH38" s="233">
        <v>3</v>
      </c>
      <c r="AI38" s="233">
        <v>1</v>
      </c>
      <c r="AJ38" s="233">
        <v>0</v>
      </c>
      <c r="AK38" s="138">
        <f t="shared" si="84"/>
        <v>4</v>
      </c>
      <c r="AL38" s="233">
        <v>0</v>
      </c>
      <c r="AM38" s="233">
        <v>0</v>
      </c>
      <c r="AN38" s="233">
        <v>0</v>
      </c>
      <c r="AO38" s="138">
        <f t="shared" si="85"/>
        <v>0</v>
      </c>
      <c r="AP38" s="233">
        <v>3</v>
      </c>
      <c r="AQ38" s="233">
        <v>4</v>
      </c>
      <c r="AR38" s="233">
        <v>0</v>
      </c>
      <c r="AS38" s="138">
        <f t="shared" si="86"/>
        <v>7</v>
      </c>
      <c r="AT38" s="233">
        <v>6</v>
      </c>
      <c r="AU38" s="233">
        <v>3</v>
      </c>
      <c r="AV38" s="233">
        <v>0</v>
      </c>
      <c r="AW38" s="138">
        <f t="shared" si="87"/>
        <v>9</v>
      </c>
      <c r="AX38" s="233">
        <v>2</v>
      </c>
      <c r="AY38" s="233">
        <v>2</v>
      </c>
      <c r="AZ38" s="233">
        <v>0</v>
      </c>
      <c r="BA38" s="138">
        <f t="shared" si="88"/>
        <v>4</v>
      </c>
      <c r="BB38" s="233">
        <v>3</v>
      </c>
      <c r="BC38" s="233">
        <v>1</v>
      </c>
      <c r="BD38" s="236">
        <v>0</v>
      </c>
      <c r="BE38" s="376">
        <f t="shared" si="89"/>
        <v>4</v>
      </c>
      <c r="BF38" s="380">
        <f t="shared" si="90"/>
        <v>2.6666666666666665</v>
      </c>
      <c r="BG38" s="216">
        <f t="shared" si="91"/>
        <v>1.5833333333333333</v>
      </c>
      <c r="BH38" s="216">
        <f t="shared" si="92"/>
        <v>0</v>
      </c>
      <c r="BI38" s="261">
        <f t="shared" si="93"/>
        <v>4.25</v>
      </c>
    </row>
    <row r="39" spans="1:61" ht="29.25" customHeight="1" x14ac:dyDescent="0.25">
      <c r="A39" s="451"/>
      <c r="B39" s="489"/>
      <c r="C39" s="488"/>
      <c r="D39" s="487"/>
      <c r="E39" s="492"/>
      <c r="F39" s="460"/>
      <c r="G39" s="463"/>
      <c r="H39" s="464"/>
      <c r="I39" s="23" t="s">
        <v>79</v>
      </c>
      <c r="J39" s="139">
        <f>SUM(J34:J38)</f>
        <v>99</v>
      </c>
      <c r="K39" s="139">
        <f t="shared" ref="K39:L39" si="94">SUM(K34:K38)</f>
        <v>95</v>
      </c>
      <c r="L39" s="139">
        <f t="shared" si="94"/>
        <v>0</v>
      </c>
      <c r="M39" s="138">
        <f>SUM(M34:M38)</f>
        <v>194</v>
      </c>
      <c r="N39" s="139">
        <f>SUM(N34:N38)</f>
        <v>96</v>
      </c>
      <c r="O39" s="139">
        <f t="shared" ref="O39:P39" si="95">SUM(O34:O38)</f>
        <v>95</v>
      </c>
      <c r="P39" s="139">
        <f t="shared" si="95"/>
        <v>0</v>
      </c>
      <c r="Q39" s="138">
        <f>SUM(Q34:Q38)</f>
        <v>191</v>
      </c>
      <c r="R39" s="139">
        <f>SUM(R34:R38)</f>
        <v>114</v>
      </c>
      <c r="S39" s="139">
        <f t="shared" ref="S39:T39" si="96">SUM(S34:S38)</f>
        <v>105</v>
      </c>
      <c r="T39" s="139">
        <f t="shared" si="96"/>
        <v>0</v>
      </c>
      <c r="U39" s="138">
        <f>SUM(U34:U38)</f>
        <v>219</v>
      </c>
      <c r="V39" s="139">
        <f>SUM(V34:V38)</f>
        <v>91</v>
      </c>
      <c r="W39" s="139">
        <f t="shared" ref="W39:X39" si="97">SUM(W34:W38)</f>
        <v>86</v>
      </c>
      <c r="X39" s="139">
        <f t="shared" si="97"/>
        <v>0</v>
      </c>
      <c r="Y39" s="138">
        <f>SUM(Y34:Y38)</f>
        <v>177</v>
      </c>
      <c r="Z39" s="139">
        <f>SUM(Z34:Z38)</f>
        <v>113</v>
      </c>
      <c r="AA39" s="139">
        <f t="shared" ref="AA39:AB39" si="98">SUM(AA34:AA38)</f>
        <v>100</v>
      </c>
      <c r="AB39" s="139">
        <f t="shared" si="98"/>
        <v>0</v>
      </c>
      <c r="AC39" s="138">
        <f>SUM(AC34:AC38)</f>
        <v>213</v>
      </c>
      <c r="AD39" s="139">
        <f>SUM(AD34:AD38)</f>
        <v>65</v>
      </c>
      <c r="AE39" s="139">
        <f t="shared" ref="AE39:AF39" si="99">SUM(AE34:AE38)</f>
        <v>89</v>
      </c>
      <c r="AF39" s="139">
        <f t="shared" si="99"/>
        <v>0</v>
      </c>
      <c r="AG39" s="138">
        <f>SUM(AG34:AG38)</f>
        <v>154</v>
      </c>
      <c r="AH39" s="139">
        <f>SUM(AH34:AH38)</f>
        <v>78</v>
      </c>
      <c r="AI39" s="139">
        <f t="shared" ref="AI39:AJ39" si="100">SUM(AI34:AI38)</f>
        <v>88</v>
      </c>
      <c r="AJ39" s="139">
        <f t="shared" si="100"/>
        <v>0</v>
      </c>
      <c r="AK39" s="138">
        <f>SUM(AK34:AK38)</f>
        <v>166</v>
      </c>
      <c r="AL39" s="139">
        <f>SUM(AL34:AL38)</f>
        <v>52</v>
      </c>
      <c r="AM39" s="139">
        <f t="shared" ref="AM39:AN39" si="101">SUM(AM34:AM38)</f>
        <v>43</v>
      </c>
      <c r="AN39" s="139">
        <f t="shared" si="101"/>
        <v>0</v>
      </c>
      <c r="AO39" s="138">
        <f>SUM(AO34:AO38)</f>
        <v>95</v>
      </c>
      <c r="AP39" s="139">
        <f>SUM(AP34:AP38)</f>
        <v>96</v>
      </c>
      <c r="AQ39" s="139">
        <f t="shared" ref="AQ39:AR39" si="102">SUM(AQ34:AQ38)</f>
        <v>85</v>
      </c>
      <c r="AR39" s="139">
        <f t="shared" si="102"/>
        <v>0</v>
      </c>
      <c r="AS39" s="138">
        <f>SUM(AS34:AS38)</f>
        <v>181</v>
      </c>
      <c r="AT39" s="139">
        <f>SUM(AT34:AT38)</f>
        <v>61</v>
      </c>
      <c r="AU39" s="139">
        <f t="shared" ref="AU39:AV39" si="103">SUM(AU34:AU38)</f>
        <v>64</v>
      </c>
      <c r="AV39" s="139">
        <f t="shared" si="103"/>
        <v>0</v>
      </c>
      <c r="AW39" s="138">
        <f>SUM(AW34:AW38)</f>
        <v>125</v>
      </c>
      <c r="AX39" s="139">
        <f>SUM(AX34:AX38)</f>
        <v>51</v>
      </c>
      <c r="AY39" s="139">
        <f t="shared" ref="AY39:AZ39" si="104">SUM(AY34:AY38)</f>
        <v>69</v>
      </c>
      <c r="AZ39" s="139">
        <f t="shared" si="104"/>
        <v>0</v>
      </c>
      <c r="BA39" s="138">
        <f>SUM(BA34:BA38)</f>
        <v>120</v>
      </c>
      <c r="BB39" s="139">
        <f>SUM(BB34:BB38)</f>
        <v>48</v>
      </c>
      <c r="BC39" s="139">
        <f t="shared" ref="BC39:BD39" si="105">SUM(BC34:BC38)</f>
        <v>47</v>
      </c>
      <c r="BD39" s="139">
        <f t="shared" si="105"/>
        <v>0</v>
      </c>
      <c r="BE39" s="261">
        <f>SUM(BE34:BE38)</f>
        <v>95</v>
      </c>
      <c r="BF39" s="139">
        <f>SUM(BF34:BF38)</f>
        <v>80.333333333333343</v>
      </c>
      <c r="BG39" s="139">
        <f t="shared" ref="BG39" si="106">SUM(BG34:BG38)</f>
        <v>80.499999999999986</v>
      </c>
      <c r="BH39" s="139">
        <f t="shared" ref="BH39" si="107">SUM(BH34:BH38)</f>
        <v>0</v>
      </c>
      <c r="BI39" s="261">
        <f t="shared" ref="BI39" si="108">SUM(BI34:BI38)</f>
        <v>160.83333333333334</v>
      </c>
    </row>
    <row r="40" spans="1:61" ht="29.25" customHeight="1" x14ac:dyDescent="0.25">
      <c r="A40" s="451"/>
      <c r="B40" s="489"/>
      <c r="C40" s="488"/>
      <c r="D40" s="487"/>
      <c r="E40" s="492"/>
      <c r="F40" s="460"/>
      <c r="G40" s="463"/>
      <c r="H40" s="465" t="s">
        <v>146</v>
      </c>
      <c r="I40" s="22" t="s">
        <v>80</v>
      </c>
      <c r="J40" s="217">
        <v>91</v>
      </c>
      <c r="K40" s="217">
        <v>83</v>
      </c>
      <c r="L40" s="217">
        <v>0</v>
      </c>
      <c r="M40" s="138">
        <f>SUM(J40:L40)</f>
        <v>174</v>
      </c>
      <c r="N40" s="221">
        <v>94</v>
      </c>
      <c r="O40" s="215">
        <v>93</v>
      </c>
      <c r="P40" s="222">
        <v>0</v>
      </c>
      <c r="Q40" s="138">
        <f>SUM(N40:P40)</f>
        <v>187</v>
      </c>
      <c r="R40" s="228">
        <v>113</v>
      </c>
      <c r="S40" s="215">
        <v>102</v>
      </c>
      <c r="T40" s="229">
        <v>0</v>
      </c>
      <c r="U40" s="138">
        <f>SUM(R40:T40)</f>
        <v>215</v>
      </c>
      <c r="V40" s="233">
        <v>89</v>
      </c>
      <c r="W40" s="233">
        <v>83</v>
      </c>
      <c r="X40" s="229">
        <v>0</v>
      </c>
      <c r="Y40" s="138">
        <f>SUM(V40:X40)</f>
        <v>172</v>
      </c>
      <c r="Z40" s="233">
        <v>106</v>
      </c>
      <c r="AA40" s="233">
        <v>93</v>
      </c>
      <c r="AB40" s="233">
        <v>0</v>
      </c>
      <c r="AC40" s="138">
        <f>SUM(Z40:AB40)</f>
        <v>199</v>
      </c>
      <c r="AD40" s="233">
        <v>62</v>
      </c>
      <c r="AE40" s="233">
        <v>86</v>
      </c>
      <c r="AF40" s="233">
        <v>0</v>
      </c>
      <c r="AG40" s="138">
        <f>SUM(AD40:AF40)</f>
        <v>148</v>
      </c>
      <c r="AH40" s="233">
        <v>74</v>
      </c>
      <c r="AI40" s="233">
        <v>82</v>
      </c>
      <c r="AJ40" s="233">
        <v>0</v>
      </c>
      <c r="AK40" s="138">
        <f>SUM(AH40:AJ40)</f>
        <v>156</v>
      </c>
      <c r="AL40" s="233">
        <v>49</v>
      </c>
      <c r="AM40" s="233">
        <v>40</v>
      </c>
      <c r="AN40" s="233">
        <v>0</v>
      </c>
      <c r="AO40" s="138">
        <f>SUM(AL40:AN40)</f>
        <v>89</v>
      </c>
      <c r="AP40" s="233">
        <v>68</v>
      </c>
      <c r="AQ40" s="233">
        <v>83</v>
      </c>
      <c r="AR40" s="233">
        <v>0</v>
      </c>
      <c r="AS40" s="138">
        <f>SUM(AP40:AR40)</f>
        <v>151</v>
      </c>
      <c r="AT40" s="233">
        <v>55</v>
      </c>
      <c r="AU40" s="233">
        <v>58</v>
      </c>
      <c r="AV40" s="233">
        <v>0</v>
      </c>
      <c r="AW40" s="138">
        <f>SUM(AT40:AV40)</f>
        <v>113</v>
      </c>
      <c r="AX40" s="233">
        <v>49</v>
      </c>
      <c r="AY40" s="233">
        <v>67</v>
      </c>
      <c r="AZ40" s="233">
        <v>0</v>
      </c>
      <c r="BA40" s="138">
        <f>SUM(AX40:AZ40)</f>
        <v>116</v>
      </c>
      <c r="BB40" s="233">
        <v>37</v>
      </c>
      <c r="BC40" s="233">
        <v>41</v>
      </c>
      <c r="BD40" s="236">
        <v>0</v>
      </c>
      <c r="BE40" s="261">
        <f>SUM(BB40:BD40)</f>
        <v>78</v>
      </c>
      <c r="BF40" s="380">
        <f t="shared" ref="BF40:BF43" si="109">AVERAGE(J40,N40,R40,V40,Z40,AD40,AH40,AL40,AP40,AT40,AX40,BB40)</f>
        <v>73.916666666666671</v>
      </c>
      <c r="BG40" s="216">
        <f t="shared" ref="BG40:BH48" si="110">AVERAGE(K40,O40,S40,W40,AA40,AE40,AI40,AM40,AQ40,AU40,AY40,BC40)</f>
        <v>75.916666666666671</v>
      </c>
      <c r="BH40" s="216">
        <f t="shared" si="110"/>
        <v>0</v>
      </c>
      <c r="BI40" s="261">
        <f t="shared" ref="BI40:BI48" si="111">SUM(BF40:BH40)</f>
        <v>149.83333333333334</v>
      </c>
    </row>
    <row r="41" spans="1:61" ht="29.25" customHeight="1" x14ac:dyDescent="0.25">
      <c r="A41" s="451"/>
      <c r="B41" s="489"/>
      <c r="C41" s="488"/>
      <c r="D41" s="487"/>
      <c r="E41" s="492"/>
      <c r="F41" s="460"/>
      <c r="G41" s="463"/>
      <c r="H41" s="464"/>
      <c r="I41" s="22" t="s">
        <v>81</v>
      </c>
      <c r="J41" s="217">
        <v>8</v>
      </c>
      <c r="K41" s="217">
        <v>12</v>
      </c>
      <c r="L41" s="217">
        <v>0</v>
      </c>
      <c r="M41" s="138">
        <f>SUM(J41:L41)</f>
        <v>20</v>
      </c>
      <c r="N41" s="221">
        <v>2</v>
      </c>
      <c r="O41" s="215">
        <v>2</v>
      </c>
      <c r="P41" s="222">
        <v>0</v>
      </c>
      <c r="Q41" s="138">
        <f t="shared" ref="Q41:Q43" si="112">SUM(N41:P41)</f>
        <v>4</v>
      </c>
      <c r="R41" s="228">
        <v>1</v>
      </c>
      <c r="S41" s="215">
        <v>3</v>
      </c>
      <c r="T41" s="229">
        <v>0</v>
      </c>
      <c r="U41" s="138">
        <f t="shared" ref="U41:U43" si="113">SUM(R41:T41)</f>
        <v>4</v>
      </c>
      <c r="V41" s="233">
        <v>2</v>
      </c>
      <c r="W41" s="233">
        <v>3</v>
      </c>
      <c r="X41" s="229">
        <v>0</v>
      </c>
      <c r="Y41" s="138">
        <f t="shared" ref="Y41:Y43" si="114">SUM(V41:X41)</f>
        <v>5</v>
      </c>
      <c r="Z41" s="233">
        <v>7</v>
      </c>
      <c r="AA41" s="233">
        <v>7</v>
      </c>
      <c r="AB41" s="233">
        <v>0</v>
      </c>
      <c r="AC41" s="138">
        <f t="shared" ref="AC41:AC43" si="115">SUM(Z41:AB41)</f>
        <v>14</v>
      </c>
      <c r="AD41" s="233">
        <v>3</v>
      </c>
      <c r="AE41" s="233">
        <v>3</v>
      </c>
      <c r="AF41" s="233">
        <v>0</v>
      </c>
      <c r="AG41" s="138">
        <f t="shared" ref="AG41:AG43" si="116">SUM(AD41:AF41)</f>
        <v>6</v>
      </c>
      <c r="AH41" s="233">
        <v>4</v>
      </c>
      <c r="AI41" s="233">
        <v>6</v>
      </c>
      <c r="AJ41" s="233">
        <v>0</v>
      </c>
      <c r="AK41" s="138">
        <f t="shared" ref="AK41:AK43" si="117">SUM(AH41:AJ41)</f>
        <v>10</v>
      </c>
      <c r="AL41" s="233">
        <v>3</v>
      </c>
      <c r="AM41" s="233">
        <v>3</v>
      </c>
      <c r="AN41" s="233">
        <v>0</v>
      </c>
      <c r="AO41" s="138">
        <f t="shared" ref="AO41:AO43" si="118">SUM(AL41:AN41)</f>
        <v>6</v>
      </c>
      <c r="AP41" s="233">
        <v>28</v>
      </c>
      <c r="AQ41" s="233">
        <v>2</v>
      </c>
      <c r="AR41" s="233">
        <v>0</v>
      </c>
      <c r="AS41" s="138">
        <f t="shared" ref="AS41:AS43" si="119">SUM(AP41:AR41)</f>
        <v>30</v>
      </c>
      <c r="AT41" s="233">
        <v>6</v>
      </c>
      <c r="AU41" s="233">
        <v>6</v>
      </c>
      <c r="AV41" s="233">
        <v>0</v>
      </c>
      <c r="AW41" s="138">
        <f t="shared" ref="AW41:AW43" si="120">SUM(AT41:AV41)</f>
        <v>12</v>
      </c>
      <c r="AX41" s="233">
        <v>2</v>
      </c>
      <c r="AY41" s="233">
        <v>2</v>
      </c>
      <c r="AZ41" s="233">
        <v>0</v>
      </c>
      <c r="BA41" s="138">
        <f t="shared" ref="BA41:BA43" si="121">SUM(AX41:AZ41)</f>
        <v>4</v>
      </c>
      <c r="BB41" s="233">
        <v>11</v>
      </c>
      <c r="BC41" s="233">
        <v>6</v>
      </c>
      <c r="BD41" s="236">
        <v>0</v>
      </c>
      <c r="BE41" s="261">
        <f t="shared" ref="BE41:BE43" si="122">SUM(BB41:BD41)</f>
        <v>17</v>
      </c>
      <c r="BF41" s="380">
        <f t="shared" si="109"/>
        <v>6.416666666666667</v>
      </c>
      <c r="BG41" s="216">
        <f t="shared" si="110"/>
        <v>4.583333333333333</v>
      </c>
      <c r="BH41" s="216">
        <f t="shared" si="110"/>
        <v>0</v>
      </c>
      <c r="BI41" s="261">
        <f t="shared" si="111"/>
        <v>11</v>
      </c>
    </row>
    <row r="42" spans="1:61" ht="29.25" customHeight="1" x14ac:dyDescent="0.25">
      <c r="A42" s="451"/>
      <c r="B42" s="489"/>
      <c r="C42" s="488"/>
      <c r="D42" s="487"/>
      <c r="E42" s="492"/>
      <c r="F42" s="460"/>
      <c r="G42" s="463"/>
      <c r="H42" s="465" t="s">
        <v>86</v>
      </c>
      <c r="I42" s="22" t="s">
        <v>82</v>
      </c>
      <c r="J42" s="217">
        <v>12</v>
      </c>
      <c r="K42" s="217">
        <v>4</v>
      </c>
      <c r="L42" s="217">
        <v>0</v>
      </c>
      <c r="M42" s="138">
        <f t="shared" ref="M42:M43" si="123">SUM(J42:L42)</f>
        <v>16</v>
      </c>
      <c r="N42" s="221">
        <v>1</v>
      </c>
      <c r="O42" s="215">
        <v>2</v>
      </c>
      <c r="P42" s="222">
        <v>0</v>
      </c>
      <c r="Q42" s="138">
        <f t="shared" si="112"/>
        <v>3</v>
      </c>
      <c r="R42" s="228">
        <v>0</v>
      </c>
      <c r="S42" s="215">
        <v>0</v>
      </c>
      <c r="T42" s="229">
        <v>0</v>
      </c>
      <c r="U42" s="138">
        <f t="shared" si="113"/>
        <v>0</v>
      </c>
      <c r="V42" s="233">
        <v>0</v>
      </c>
      <c r="W42" s="233">
        <v>2</v>
      </c>
      <c r="X42" s="229">
        <v>0</v>
      </c>
      <c r="Y42" s="138">
        <f t="shared" si="114"/>
        <v>2</v>
      </c>
      <c r="Z42" s="233">
        <v>8</v>
      </c>
      <c r="AA42" s="233">
        <v>3</v>
      </c>
      <c r="AB42" s="233">
        <v>0</v>
      </c>
      <c r="AC42" s="138">
        <f t="shared" si="115"/>
        <v>11</v>
      </c>
      <c r="AD42" s="233">
        <v>5</v>
      </c>
      <c r="AE42" s="233">
        <v>2</v>
      </c>
      <c r="AF42" s="233">
        <v>0</v>
      </c>
      <c r="AG42" s="138">
        <f t="shared" si="116"/>
        <v>7</v>
      </c>
      <c r="AH42" s="233">
        <v>0</v>
      </c>
      <c r="AI42" s="233">
        <v>4</v>
      </c>
      <c r="AJ42" s="233">
        <v>0</v>
      </c>
      <c r="AK42" s="138">
        <f t="shared" si="117"/>
        <v>4</v>
      </c>
      <c r="AL42" s="233">
        <v>0</v>
      </c>
      <c r="AM42" s="233">
        <v>0</v>
      </c>
      <c r="AN42" s="233">
        <v>0</v>
      </c>
      <c r="AO42" s="138">
        <f t="shared" si="118"/>
        <v>0</v>
      </c>
      <c r="AP42" s="233">
        <v>0</v>
      </c>
      <c r="AQ42" s="233">
        <v>0</v>
      </c>
      <c r="AR42" s="233">
        <v>0</v>
      </c>
      <c r="AS42" s="138">
        <f t="shared" si="119"/>
        <v>0</v>
      </c>
      <c r="AT42" s="233">
        <v>0</v>
      </c>
      <c r="AU42" s="233">
        <v>0</v>
      </c>
      <c r="AV42" s="233">
        <v>0</v>
      </c>
      <c r="AW42" s="138">
        <f t="shared" si="120"/>
        <v>0</v>
      </c>
      <c r="AX42" s="233">
        <v>0</v>
      </c>
      <c r="AY42" s="233">
        <v>0</v>
      </c>
      <c r="AZ42" s="233">
        <v>0</v>
      </c>
      <c r="BA42" s="138">
        <f t="shared" si="121"/>
        <v>0</v>
      </c>
      <c r="BB42" s="233">
        <v>0</v>
      </c>
      <c r="BC42" s="233">
        <v>0</v>
      </c>
      <c r="BD42" s="236">
        <v>0</v>
      </c>
      <c r="BE42" s="261">
        <f t="shared" si="122"/>
        <v>0</v>
      </c>
      <c r="BF42" s="380">
        <f t="shared" si="109"/>
        <v>2.1666666666666665</v>
      </c>
      <c r="BG42" s="216">
        <f t="shared" si="110"/>
        <v>1.4166666666666667</v>
      </c>
      <c r="BH42" s="216">
        <f t="shared" si="110"/>
        <v>0</v>
      </c>
      <c r="BI42" s="261">
        <f t="shared" si="111"/>
        <v>3.583333333333333</v>
      </c>
    </row>
    <row r="43" spans="1:61" ht="29.25" customHeight="1" thickBot="1" x14ac:dyDescent="0.3">
      <c r="A43" s="451"/>
      <c r="B43" s="489"/>
      <c r="C43" s="488"/>
      <c r="D43" s="487"/>
      <c r="E43" s="492"/>
      <c r="F43" s="460"/>
      <c r="G43" s="463"/>
      <c r="H43" s="463"/>
      <c r="I43" s="68" t="s">
        <v>83</v>
      </c>
      <c r="J43" s="218">
        <v>0</v>
      </c>
      <c r="K43" s="218">
        <v>0</v>
      </c>
      <c r="L43" s="218">
        <v>0</v>
      </c>
      <c r="M43" s="262">
        <f t="shared" si="123"/>
        <v>0</v>
      </c>
      <c r="N43" s="223">
        <v>0</v>
      </c>
      <c r="O43" s="224">
        <v>0</v>
      </c>
      <c r="P43" s="225">
        <v>0</v>
      </c>
      <c r="Q43" s="262">
        <f t="shared" si="112"/>
        <v>0</v>
      </c>
      <c r="R43" s="230">
        <v>0</v>
      </c>
      <c r="S43" s="224">
        <v>0</v>
      </c>
      <c r="T43" s="231">
        <v>0</v>
      </c>
      <c r="U43" s="262">
        <f t="shared" si="113"/>
        <v>0</v>
      </c>
      <c r="V43" s="234">
        <v>0</v>
      </c>
      <c r="W43" s="234">
        <v>0</v>
      </c>
      <c r="X43" s="231">
        <v>0</v>
      </c>
      <c r="Y43" s="262">
        <f t="shared" si="114"/>
        <v>0</v>
      </c>
      <c r="Z43" s="234">
        <v>6</v>
      </c>
      <c r="AA43" s="234">
        <v>0</v>
      </c>
      <c r="AB43" s="234">
        <v>0</v>
      </c>
      <c r="AC43" s="262">
        <f t="shared" si="115"/>
        <v>6</v>
      </c>
      <c r="AD43" s="234">
        <v>0</v>
      </c>
      <c r="AE43" s="234">
        <v>0</v>
      </c>
      <c r="AF43" s="234">
        <v>0</v>
      </c>
      <c r="AG43" s="262">
        <f t="shared" si="116"/>
        <v>0</v>
      </c>
      <c r="AH43" s="234">
        <v>0</v>
      </c>
      <c r="AI43" s="234">
        <v>0</v>
      </c>
      <c r="AJ43" s="234">
        <v>0</v>
      </c>
      <c r="AK43" s="262">
        <f t="shared" si="117"/>
        <v>0</v>
      </c>
      <c r="AL43" s="234">
        <v>0</v>
      </c>
      <c r="AM43" s="234">
        <v>0</v>
      </c>
      <c r="AN43" s="234">
        <v>0</v>
      </c>
      <c r="AO43" s="262">
        <f t="shared" si="118"/>
        <v>0</v>
      </c>
      <c r="AP43" s="234">
        <v>0</v>
      </c>
      <c r="AQ43" s="234">
        <v>0</v>
      </c>
      <c r="AR43" s="234">
        <v>0</v>
      </c>
      <c r="AS43" s="262">
        <f t="shared" si="119"/>
        <v>0</v>
      </c>
      <c r="AT43" s="234">
        <v>0</v>
      </c>
      <c r="AU43" s="234">
        <v>0</v>
      </c>
      <c r="AV43" s="234">
        <v>0</v>
      </c>
      <c r="AW43" s="262">
        <f t="shared" si="120"/>
        <v>0</v>
      </c>
      <c r="AX43" s="234">
        <v>0</v>
      </c>
      <c r="AY43" s="234">
        <v>0</v>
      </c>
      <c r="AZ43" s="234">
        <v>0</v>
      </c>
      <c r="BA43" s="262">
        <f t="shared" si="121"/>
        <v>0</v>
      </c>
      <c r="BB43" s="234">
        <v>0</v>
      </c>
      <c r="BC43" s="234">
        <v>0</v>
      </c>
      <c r="BD43" s="237">
        <v>0</v>
      </c>
      <c r="BE43" s="264">
        <f t="shared" si="122"/>
        <v>0</v>
      </c>
      <c r="BF43" s="380">
        <f t="shared" si="109"/>
        <v>0.5</v>
      </c>
      <c r="BG43" s="216">
        <f t="shared" si="110"/>
        <v>0</v>
      </c>
      <c r="BH43" s="216">
        <f t="shared" si="110"/>
        <v>0</v>
      </c>
      <c r="BI43" s="264">
        <f t="shared" si="111"/>
        <v>0.5</v>
      </c>
    </row>
    <row r="44" spans="1:61" ht="29.25" customHeight="1" x14ac:dyDescent="0.25">
      <c r="A44" s="451"/>
      <c r="B44" s="489"/>
      <c r="C44" s="488"/>
      <c r="D44" s="487"/>
      <c r="E44" s="491" t="s">
        <v>116</v>
      </c>
      <c r="F44" s="459" t="s">
        <v>98</v>
      </c>
      <c r="G44" s="462" t="s">
        <v>133</v>
      </c>
      <c r="H44" s="462" t="s">
        <v>84</v>
      </c>
      <c r="I44" s="21" t="s">
        <v>74</v>
      </c>
      <c r="J44" s="238">
        <v>23</v>
      </c>
      <c r="K44" s="238">
        <v>24</v>
      </c>
      <c r="L44" s="238">
        <v>0</v>
      </c>
      <c r="M44" s="140">
        <f>SUM(J44:L44)</f>
        <v>47</v>
      </c>
      <c r="N44" s="242">
        <v>26</v>
      </c>
      <c r="O44" s="243">
        <v>26</v>
      </c>
      <c r="P44" s="244">
        <v>0</v>
      </c>
      <c r="Q44" s="140">
        <f>SUM(N44:P44)</f>
        <v>52</v>
      </c>
      <c r="R44" s="251">
        <v>25</v>
      </c>
      <c r="S44" s="243">
        <v>26</v>
      </c>
      <c r="T44" s="238">
        <v>0</v>
      </c>
      <c r="U44" s="140">
        <f>SUM(R44:T44)</f>
        <v>51</v>
      </c>
      <c r="V44" s="256">
        <v>35</v>
      </c>
      <c r="W44" s="256">
        <v>30</v>
      </c>
      <c r="X44" s="238">
        <v>0</v>
      </c>
      <c r="Y44" s="140">
        <f>SUM(V44:X44)</f>
        <v>65</v>
      </c>
      <c r="Z44" s="256">
        <v>30</v>
      </c>
      <c r="AA44" s="256">
        <v>31</v>
      </c>
      <c r="AB44" s="256">
        <v>0</v>
      </c>
      <c r="AC44" s="140">
        <f>SUM(Z44:AB44)</f>
        <v>61</v>
      </c>
      <c r="AD44" s="256">
        <v>18</v>
      </c>
      <c r="AE44" s="256">
        <v>27</v>
      </c>
      <c r="AF44" s="256">
        <v>0</v>
      </c>
      <c r="AG44" s="140">
        <f>SUM(AD44:AF44)</f>
        <v>45</v>
      </c>
      <c r="AH44" s="256">
        <v>16</v>
      </c>
      <c r="AI44" s="256">
        <v>37</v>
      </c>
      <c r="AJ44" s="256">
        <v>0</v>
      </c>
      <c r="AK44" s="140">
        <f>SUM(AH44:AJ44)</f>
        <v>53</v>
      </c>
      <c r="AL44" s="256">
        <v>22</v>
      </c>
      <c r="AM44" s="256">
        <v>30</v>
      </c>
      <c r="AN44" s="256">
        <v>0</v>
      </c>
      <c r="AO44" s="140">
        <f>SUM(AL44:AN44)</f>
        <v>52</v>
      </c>
      <c r="AP44" s="256">
        <v>25</v>
      </c>
      <c r="AQ44" s="256">
        <v>51</v>
      </c>
      <c r="AR44" s="256">
        <v>0</v>
      </c>
      <c r="AS44" s="140">
        <f>SUM(AP44:AR44)</f>
        <v>76</v>
      </c>
      <c r="AT44" s="256">
        <v>42</v>
      </c>
      <c r="AU44" s="256">
        <v>43</v>
      </c>
      <c r="AV44" s="256">
        <v>0</v>
      </c>
      <c r="AW44" s="140">
        <f>SUM(AT44:AV44)</f>
        <v>85</v>
      </c>
      <c r="AX44" s="256">
        <v>40</v>
      </c>
      <c r="AY44" s="256">
        <v>85</v>
      </c>
      <c r="AZ44" s="256">
        <v>0</v>
      </c>
      <c r="BA44" s="140">
        <f>SUM(AX44:AZ44)</f>
        <v>125</v>
      </c>
      <c r="BB44" s="256">
        <v>46</v>
      </c>
      <c r="BC44" s="256">
        <v>99</v>
      </c>
      <c r="BD44" s="175">
        <v>0</v>
      </c>
      <c r="BE44" s="140">
        <f>SUM(BB44:BD44)</f>
        <v>145</v>
      </c>
      <c r="BF44" s="175">
        <f>AVERAGE(J44,N44,R44,V44,Z44,AD44,AH44,AL44,AP44,AT44,AX44,BB44)</f>
        <v>29</v>
      </c>
      <c r="BG44" s="175">
        <f t="shared" si="110"/>
        <v>42.416666666666664</v>
      </c>
      <c r="BH44" s="175">
        <f t="shared" si="110"/>
        <v>0</v>
      </c>
      <c r="BI44" s="140">
        <f t="shared" si="111"/>
        <v>71.416666666666657</v>
      </c>
    </row>
    <row r="45" spans="1:61" ht="29.25" customHeight="1" x14ac:dyDescent="0.25">
      <c r="A45" s="451"/>
      <c r="B45" s="489"/>
      <c r="C45" s="488"/>
      <c r="D45" s="487"/>
      <c r="E45" s="492"/>
      <c r="F45" s="460"/>
      <c r="G45" s="463"/>
      <c r="H45" s="463"/>
      <c r="I45" s="22" t="s">
        <v>75</v>
      </c>
      <c r="J45" s="239">
        <v>9</v>
      </c>
      <c r="K45" s="239">
        <v>25</v>
      </c>
      <c r="L45" s="239">
        <v>0</v>
      </c>
      <c r="M45" s="138">
        <f t="shared" ref="M45:M48" si="124">SUM(J45:L45)</f>
        <v>34</v>
      </c>
      <c r="N45" s="245">
        <v>12</v>
      </c>
      <c r="O45" s="246">
        <v>36</v>
      </c>
      <c r="P45" s="247">
        <v>0</v>
      </c>
      <c r="Q45" s="138">
        <f t="shared" ref="Q45:Q48" si="125">SUM(N45:P45)</f>
        <v>48</v>
      </c>
      <c r="R45" s="252">
        <v>11</v>
      </c>
      <c r="S45" s="246">
        <v>38</v>
      </c>
      <c r="T45" s="253">
        <v>0</v>
      </c>
      <c r="U45" s="138">
        <f t="shared" ref="U45:U48" si="126">SUM(R45:T45)</f>
        <v>49</v>
      </c>
      <c r="V45" s="257">
        <v>19</v>
      </c>
      <c r="W45" s="257">
        <v>28</v>
      </c>
      <c r="X45" s="253">
        <v>0</v>
      </c>
      <c r="Y45" s="138">
        <f t="shared" ref="Y45:Y48" si="127">SUM(V45:X45)</f>
        <v>47</v>
      </c>
      <c r="Z45" s="257">
        <v>16</v>
      </c>
      <c r="AA45" s="257">
        <v>22</v>
      </c>
      <c r="AB45" s="257">
        <v>0</v>
      </c>
      <c r="AC45" s="138">
        <f t="shared" ref="AC45:AC48" si="128">SUM(Z45:AB45)</f>
        <v>38</v>
      </c>
      <c r="AD45" s="257">
        <v>18</v>
      </c>
      <c r="AE45" s="257">
        <v>34</v>
      </c>
      <c r="AF45" s="257">
        <v>0</v>
      </c>
      <c r="AG45" s="138">
        <f t="shared" ref="AG45:AG48" si="129">SUM(AD45:AF45)</f>
        <v>52</v>
      </c>
      <c r="AH45" s="257">
        <v>16</v>
      </c>
      <c r="AI45" s="257">
        <v>27</v>
      </c>
      <c r="AJ45" s="257">
        <v>0</v>
      </c>
      <c r="AK45" s="138">
        <f t="shared" ref="AK45:AK48" si="130">SUM(AH45:AJ45)</f>
        <v>43</v>
      </c>
      <c r="AL45" s="257">
        <v>10</v>
      </c>
      <c r="AM45" s="257">
        <v>27</v>
      </c>
      <c r="AN45" s="257">
        <v>0</v>
      </c>
      <c r="AO45" s="138">
        <f t="shared" ref="AO45:AO48" si="131">SUM(AL45:AN45)</f>
        <v>37</v>
      </c>
      <c r="AP45" s="257">
        <v>21</v>
      </c>
      <c r="AQ45" s="257">
        <v>43</v>
      </c>
      <c r="AR45" s="257">
        <v>0</v>
      </c>
      <c r="AS45" s="138">
        <f t="shared" ref="AS45:AS48" si="132">SUM(AP45:AR45)</f>
        <v>64</v>
      </c>
      <c r="AT45" s="257">
        <v>12</v>
      </c>
      <c r="AU45" s="257">
        <v>29</v>
      </c>
      <c r="AV45" s="257">
        <v>0</v>
      </c>
      <c r="AW45" s="138">
        <f t="shared" ref="AW45:AW48" si="133">SUM(AT45:AV45)</f>
        <v>41</v>
      </c>
      <c r="AX45" s="257">
        <v>36</v>
      </c>
      <c r="AY45" s="257">
        <v>63</v>
      </c>
      <c r="AZ45" s="257">
        <v>0</v>
      </c>
      <c r="BA45" s="138">
        <f t="shared" ref="BA45:BA48" si="134">SUM(AX45:AZ45)</f>
        <v>99</v>
      </c>
      <c r="BB45" s="257">
        <v>33</v>
      </c>
      <c r="BC45" s="257">
        <v>40</v>
      </c>
      <c r="BD45" s="259">
        <v>0</v>
      </c>
      <c r="BE45" s="138">
        <f t="shared" ref="BE45:BE48" si="135">SUM(BB45:BD45)</f>
        <v>73</v>
      </c>
      <c r="BF45" s="259">
        <f t="shared" ref="BF45:BF48" si="136">AVERAGE(J45,N45,R45,V45,Z45,AD45,AH45,AL45,AP45,AT45,AX45,BB45)</f>
        <v>17.75</v>
      </c>
      <c r="BG45" s="259">
        <f t="shared" si="110"/>
        <v>34.333333333333336</v>
      </c>
      <c r="BH45" s="259">
        <f t="shared" si="110"/>
        <v>0</v>
      </c>
      <c r="BI45" s="138">
        <f t="shared" si="111"/>
        <v>52.083333333333336</v>
      </c>
    </row>
    <row r="46" spans="1:61" ht="29.25" customHeight="1" x14ac:dyDescent="0.25">
      <c r="A46" s="451"/>
      <c r="B46" s="489"/>
      <c r="C46" s="488"/>
      <c r="D46" s="487"/>
      <c r="E46" s="492"/>
      <c r="F46" s="460"/>
      <c r="G46" s="463"/>
      <c r="H46" s="463"/>
      <c r="I46" s="22" t="s">
        <v>76</v>
      </c>
      <c r="J46" s="239">
        <v>21</v>
      </c>
      <c r="K46" s="239">
        <v>11</v>
      </c>
      <c r="L46" s="239">
        <v>0</v>
      </c>
      <c r="M46" s="138">
        <f t="shared" si="124"/>
        <v>32</v>
      </c>
      <c r="N46" s="245">
        <v>20</v>
      </c>
      <c r="O46" s="246">
        <v>8</v>
      </c>
      <c r="P46" s="247">
        <v>0</v>
      </c>
      <c r="Q46" s="138">
        <f t="shared" si="125"/>
        <v>28</v>
      </c>
      <c r="R46" s="252">
        <v>19</v>
      </c>
      <c r="S46" s="246">
        <v>9</v>
      </c>
      <c r="T46" s="253">
        <v>0</v>
      </c>
      <c r="U46" s="138">
        <f t="shared" si="126"/>
        <v>28</v>
      </c>
      <c r="V46" s="257">
        <v>10</v>
      </c>
      <c r="W46" s="257">
        <v>4</v>
      </c>
      <c r="X46" s="253">
        <v>0</v>
      </c>
      <c r="Y46" s="138">
        <f t="shared" si="127"/>
        <v>14</v>
      </c>
      <c r="Z46" s="257">
        <v>23</v>
      </c>
      <c r="AA46" s="257">
        <v>6</v>
      </c>
      <c r="AB46" s="257">
        <v>0</v>
      </c>
      <c r="AC46" s="138">
        <f t="shared" si="128"/>
        <v>29</v>
      </c>
      <c r="AD46" s="257">
        <v>13</v>
      </c>
      <c r="AE46" s="257">
        <v>5</v>
      </c>
      <c r="AF46" s="257">
        <v>0</v>
      </c>
      <c r="AG46" s="138">
        <f t="shared" si="129"/>
        <v>18</v>
      </c>
      <c r="AH46" s="257">
        <v>20</v>
      </c>
      <c r="AI46" s="257">
        <v>8</v>
      </c>
      <c r="AJ46" s="257">
        <v>0</v>
      </c>
      <c r="AK46" s="138">
        <f t="shared" si="130"/>
        <v>28</v>
      </c>
      <c r="AL46" s="257">
        <v>29</v>
      </c>
      <c r="AM46" s="257">
        <v>12</v>
      </c>
      <c r="AN46" s="257">
        <v>0</v>
      </c>
      <c r="AO46" s="138">
        <f t="shared" si="131"/>
        <v>41</v>
      </c>
      <c r="AP46" s="257">
        <v>41</v>
      </c>
      <c r="AQ46" s="257">
        <v>22</v>
      </c>
      <c r="AR46" s="257">
        <v>0</v>
      </c>
      <c r="AS46" s="138">
        <f t="shared" si="132"/>
        <v>63</v>
      </c>
      <c r="AT46" s="257">
        <v>45</v>
      </c>
      <c r="AU46" s="257">
        <v>26</v>
      </c>
      <c r="AV46" s="257">
        <v>0</v>
      </c>
      <c r="AW46" s="138">
        <f t="shared" si="133"/>
        <v>71</v>
      </c>
      <c r="AX46" s="257">
        <v>53</v>
      </c>
      <c r="AY46" s="257">
        <v>13</v>
      </c>
      <c r="AZ46" s="257">
        <v>0</v>
      </c>
      <c r="BA46" s="138">
        <f t="shared" si="134"/>
        <v>66</v>
      </c>
      <c r="BB46" s="257">
        <v>53</v>
      </c>
      <c r="BC46" s="257">
        <v>39</v>
      </c>
      <c r="BD46" s="259">
        <v>0</v>
      </c>
      <c r="BE46" s="138">
        <f t="shared" si="135"/>
        <v>92</v>
      </c>
      <c r="BF46" s="259">
        <f t="shared" si="136"/>
        <v>28.916666666666668</v>
      </c>
      <c r="BG46" s="259">
        <f t="shared" si="110"/>
        <v>13.583333333333334</v>
      </c>
      <c r="BH46" s="259">
        <f t="shared" si="110"/>
        <v>0</v>
      </c>
      <c r="BI46" s="138">
        <f t="shared" si="111"/>
        <v>42.5</v>
      </c>
    </row>
    <row r="47" spans="1:61" ht="29.25" customHeight="1" x14ac:dyDescent="0.25">
      <c r="A47" s="451"/>
      <c r="B47" s="489"/>
      <c r="C47" s="488"/>
      <c r="D47" s="487"/>
      <c r="E47" s="492"/>
      <c r="F47" s="460"/>
      <c r="G47" s="463"/>
      <c r="H47" s="463"/>
      <c r="I47" s="22" t="s">
        <v>77</v>
      </c>
      <c r="J47" s="239">
        <v>73</v>
      </c>
      <c r="K47" s="239">
        <v>60</v>
      </c>
      <c r="L47" s="239">
        <v>0</v>
      </c>
      <c r="M47" s="138">
        <f t="shared" si="124"/>
        <v>133</v>
      </c>
      <c r="N47" s="245">
        <v>70</v>
      </c>
      <c r="O47" s="246">
        <v>63</v>
      </c>
      <c r="P47" s="247">
        <v>0</v>
      </c>
      <c r="Q47" s="138">
        <f t="shared" si="125"/>
        <v>133</v>
      </c>
      <c r="R47" s="252">
        <v>73</v>
      </c>
      <c r="S47" s="246">
        <v>66</v>
      </c>
      <c r="T47" s="253">
        <v>0</v>
      </c>
      <c r="U47" s="138">
        <f t="shared" si="126"/>
        <v>139</v>
      </c>
      <c r="V47" s="257">
        <v>85</v>
      </c>
      <c r="W47" s="257">
        <v>83</v>
      </c>
      <c r="X47" s="253">
        <v>0</v>
      </c>
      <c r="Y47" s="138">
        <f t="shared" si="127"/>
        <v>168</v>
      </c>
      <c r="Z47" s="257">
        <v>76</v>
      </c>
      <c r="AA47" s="257">
        <v>75</v>
      </c>
      <c r="AB47" s="257">
        <v>0</v>
      </c>
      <c r="AC47" s="138">
        <f t="shared" si="128"/>
        <v>151</v>
      </c>
      <c r="AD47" s="257">
        <v>77</v>
      </c>
      <c r="AE47" s="257">
        <v>72</v>
      </c>
      <c r="AF47" s="257">
        <v>0</v>
      </c>
      <c r="AG47" s="138">
        <f t="shared" si="129"/>
        <v>149</v>
      </c>
      <c r="AH47" s="257">
        <v>81</v>
      </c>
      <c r="AI47" s="257">
        <v>75</v>
      </c>
      <c r="AJ47" s="257">
        <v>0</v>
      </c>
      <c r="AK47" s="138">
        <f t="shared" si="130"/>
        <v>156</v>
      </c>
      <c r="AL47" s="257">
        <v>53</v>
      </c>
      <c r="AM47" s="257">
        <v>60</v>
      </c>
      <c r="AN47" s="257">
        <v>0</v>
      </c>
      <c r="AO47" s="138">
        <f t="shared" si="131"/>
        <v>113</v>
      </c>
      <c r="AP47" s="257">
        <v>80</v>
      </c>
      <c r="AQ47" s="257">
        <v>89</v>
      </c>
      <c r="AR47" s="257">
        <v>0</v>
      </c>
      <c r="AS47" s="138">
        <f t="shared" si="132"/>
        <v>169</v>
      </c>
      <c r="AT47" s="257">
        <v>71</v>
      </c>
      <c r="AU47" s="257">
        <v>74</v>
      </c>
      <c r="AV47" s="257">
        <v>0</v>
      </c>
      <c r="AW47" s="138">
        <f t="shared" si="133"/>
        <v>145</v>
      </c>
      <c r="AX47" s="257">
        <v>141</v>
      </c>
      <c r="AY47" s="257">
        <v>150</v>
      </c>
      <c r="AZ47" s="257">
        <v>0</v>
      </c>
      <c r="BA47" s="138">
        <f t="shared" si="134"/>
        <v>291</v>
      </c>
      <c r="BB47" s="257">
        <v>126</v>
      </c>
      <c r="BC47" s="257">
        <v>127</v>
      </c>
      <c r="BD47" s="259">
        <v>0</v>
      </c>
      <c r="BE47" s="138">
        <f t="shared" si="135"/>
        <v>253</v>
      </c>
      <c r="BF47" s="259">
        <f t="shared" si="136"/>
        <v>83.833333333333329</v>
      </c>
      <c r="BG47" s="259">
        <f t="shared" si="110"/>
        <v>82.833333333333329</v>
      </c>
      <c r="BH47" s="259">
        <f t="shared" si="110"/>
        <v>0</v>
      </c>
      <c r="BI47" s="138">
        <f t="shared" si="111"/>
        <v>166.66666666666666</v>
      </c>
    </row>
    <row r="48" spans="1:61" ht="29.25" customHeight="1" x14ac:dyDescent="0.25">
      <c r="A48" s="451"/>
      <c r="B48" s="489"/>
      <c r="C48" s="488"/>
      <c r="D48" s="487"/>
      <c r="E48" s="492"/>
      <c r="F48" s="460"/>
      <c r="G48" s="463"/>
      <c r="H48" s="463"/>
      <c r="I48" s="22" t="s">
        <v>78</v>
      </c>
      <c r="J48" s="239">
        <v>2</v>
      </c>
      <c r="K48" s="239">
        <v>1</v>
      </c>
      <c r="L48" s="239">
        <v>0</v>
      </c>
      <c r="M48" s="138">
        <f t="shared" si="124"/>
        <v>3</v>
      </c>
      <c r="N48" s="245">
        <v>2</v>
      </c>
      <c r="O48" s="246">
        <v>2</v>
      </c>
      <c r="P48" s="247">
        <v>0</v>
      </c>
      <c r="Q48" s="138">
        <f t="shared" si="125"/>
        <v>4</v>
      </c>
      <c r="R48" s="252">
        <v>3</v>
      </c>
      <c r="S48" s="246">
        <v>0</v>
      </c>
      <c r="T48" s="253">
        <v>0</v>
      </c>
      <c r="U48" s="138">
        <f t="shared" si="126"/>
        <v>3</v>
      </c>
      <c r="V48" s="257">
        <v>0</v>
      </c>
      <c r="W48" s="257">
        <v>0</v>
      </c>
      <c r="X48" s="253">
        <v>0</v>
      </c>
      <c r="Y48" s="138">
        <f t="shared" si="127"/>
        <v>0</v>
      </c>
      <c r="Z48" s="257">
        <v>0</v>
      </c>
      <c r="AA48" s="257">
        <v>0</v>
      </c>
      <c r="AB48" s="257">
        <v>0</v>
      </c>
      <c r="AC48" s="138">
        <f t="shared" si="128"/>
        <v>0</v>
      </c>
      <c r="AD48" s="257">
        <v>1</v>
      </c>
      <c r="AE48" s="257">
        <v>0</v>
      </c>
      <c r="AF48" s="257">
        <v>0</v>
      </c>
      <c r="AG48" s="138">
        <f t="shared" si="129"/>
        <v>1</v>
      </c>
      <c r="AH48" s="257">
        <v>1</v>
      </c>
      <c r="AI48" s="257">
        <v>1</v>
      </c>
      <c r="AJ48" s="257">
        <v>0</v>
      </c>
      <c r="AK48" s="138">
        <f t="shared" si="130"/>
        <v>2</v>
      </c>
      <c r="AL48" s="257">
        <v>0</v>
      </c>
      <c r="AM48" s="257">
        <v>0</v>
      </c>
      <c r="AN48" s="257">
        <v>0</v>
      </c>
      <c r="AO48" s="138">
        <f t="shared" si="131"/>
        <v>0</v>
      </c>
      <c r="AP48" s="257">
        <v>5</v>
      </c>
      <c r="AQ48" s="257">
        <v>0</v>
      </c>
      <c r="AR48" s="257">
        <v>0</v>
      </c>
      <c r="AS48" s="138">
        <f t="shared" si="132"/>
        <v>5</v>
      </c>
      <c r="AT48" s="257">
        <v>2</v>
      </c>
      <c r="AU48" s="257">
        <v>0</v>
      </c>
      <c r="AV48" s="257">
        <v>0</v>
      </c>
      <c r="AW48" s="138">
        <f t="shared" si="133"/>
        <v>2</v>
      </c>
      <c r="AX48" s="257">
        <v>4</v>
      </c>
      <c r="AY48" s="257">
        <v>0</v>
      </c>
      <c r="AZ48" s="257">
        <v>0</v>
      </c>
      <c r="BA48" s="138">
        <f t="shared" si="134"/>
        <v>4</v>
      </c>
      <c r="BB48" s="257">
        <v>4</v>
      </c>
      <c r="BC48" s="257">
        <v>0</v>
      </c>
      <c r="BD48" s="259">
        <v>0</v>
      </c>
      <c r="BE48" s="138">
        <f t="shared" si="135"/>
        <v>4</v>
      </c>
      <c r="BF48" s="259">
        <f t="shared" si="136"/>
        <v>2</v>
      </c>
      <c r="BG48" s="259">
        <f t="shared" si="110"/>
        <v>0.33333333333333331</v>
      </c>
      <c r="BH48" s="259">
        <f t="shared" si="110"/>
        <v>0</v>
      </c>
      <c r="BI48" s="138">
        <f t="shared" si="111"/>
        <v>2.3333333333333335</v>
      </c>
    </row>
    <row r="49" spans="1:61" ht="29.25" customHeight="1" x14ac:dyDescent="0.25">
      <c r="A49" s="451"/>
      <c r="B49" s="489"/>
      <c r="C49" s="488"/>
      <c r="D49" s="487"/>
      <c r="E49" s="492"/>
      <c r="F49" s="460"/>
      <c r="G49" s="463"/>
      <c r="H49" s="464"/>
      <c r="I49" s="23" t="s">
        <v>79</v>
      </c>
      <c r="J49" s="139">
        <f>SUM(J44:J48)</f>
        <v>128</v>
      </c>
      <c r="K49" s="139">
        <f t="shared" ref="K49:L49" si="137">SUM(K44:K48)</f>
        <v>121</v>
      </c>
      <c r="L49" s="139">
        <f t="shared" si="137"/>
        <v>0</v>
      </c>
      <c r="M49" s="138">
        <f>SUM(M44:M48)</f>
        <v>249</v>
      </c>
      <c r="N49" s="139">
        <f>SUM(N44:N48)</f>
        <v>130</v>
      </c>
      <c r="O49" s="139">
        <f t="shared" ref="O49:P49" si="138">SUM(O44:O48)</f>
        <v>135</v>
      </c>
      <c r="P49" s="139">
        <f t="shared" si="138"/>
        <v>0</v>
      </c>
      <c r="Q49" s="138">
        <f>SUM(Q44:Q48)</f>
        <v>265</v>
      </c>
      <c r="R49" s="139">
        <f>SUM(R44:R48)</f>
        <v>131</v>
      </c>
      <c r="S49" s="139">
        <f t="shared" ref="S49:T49" si="139">SUM(S44:S48)</f>
        <v>139</v>
      </c>
      <c r="T49" s="139">
        <f t="shared" si="139"/>
        <v>0</v>
      </c>
      <c r="U49" s="138">
        <f>SUM(U44:U48)</f>
        <v>270</v>
      </c>
      <c r="V49" s="139">
        <f>SUM(V44:V48)</f>
        <v>149</v>
      </c>
      <c r="W49" s="139">
        <f t="shared" ref="W49:X49" si="140">SUM(W44:W48)</f>
        <v>145</v>
      </c>
      <c r="X49" s="139">
        <f t="shared" si="140"/>
        <v>0</v>
      </c>
      <c r="Y49" s="138">
        <f>SUM(Y44:Y48)</f>
        <v>294</v>
      </c>
      <c r="Z49" s="139">
        <f>SUM(Z44:Z48)</f>
        <v>145</v>
      </c>
      <c r="AA49" s="139">
        <f t="shared" ref="AA49:AB49" si="141">SUM(AA44:AA48)</f>
        <v>134</v>
      </c>
      <c r="AB49" s="139">
        <f t="shared" si="141"/>
        <v>0</v>
      </c>
      <c r="AC49" s="138">
        <f>SUM(AC44:AC48)</f>
        <v>279</v>
      </c>
      <c r="AD49" s="139">
        <f>SUM(AD44:AD48)</f>
        <v>127</v>
      </c>
      <c r="AE49" s="139">
        <f t="shared" ref="AE49:AF49" si="142">SUM(AE44:AE48)</f>
        <v>138</v>
      </c>
      <c r="AF49" s="139">
        <f t="shared" si="142"/>
        <v>0</v>
      </c>
      <c r="AG49" s="138">
        <f>SUM(AG44:AG48)</f>
        <v>265</v>
      </c>
      <c r="AH49" s="139">
        <f>SUM(AH44:AH48)</f>
        <v>134</v>
      </c>
      <c r="AI49" s="139">
        <f t="shared" ref="AI49:AJ49" si="143">SUM(AI44:AI48)</f>
        <v>148</v>
      </c>
      <c r="AJ49" s="139">
        <f t="shared" si="143"/>
        <v>0</v>
      </c>
      <c r="AK49" s="138">
        <f>SUM(AK44:AK48)</f>
        <v>282</v>
      </c>
      <c r="AL49" s="139">
        <f>SUM(AL44:AL48)</f>
        <v>114</v>
      </c>
      <c r="AM49" s="139">
        <f t="shared" ref="AM49:AN49" si="144">SUM(AM44:AM48)</f>
        <v>129</v>
      </c>
      <c r="AN49" s="139">
        <f t="shared" si="144"/>
        <v>0</v>
      </c>
      <c r="AO49" s="138">
        <f>SUM(AO44:AO48)</f>
        <v>243</v>
      </c>
      <c r="AP49" s="139">
        <f>SUM(AP44:AP48)</f>
        <v>172</v>
      </c>
      <c r="AQ49" s="139">
        <f t="shared" ref="AQ49:AR49" si="145">SUM(AQ44:AQ48)</f>
        <v>205</v>
      </c>
      <c r="AR49" s="139">
        <f t="shared" si="145"/>
        <v>0</v>
      </c>
      <c r="AS49" s="138">
        <f>SUM(AP49:AR49)</f>
        <v>377</v>
      </c>
      <c r="AT49" s="139">
        <f>SUM(AT44:AT48)</f>
        <v>172</v>
      </c>
      <c r="AU49" s="139">
        <f t="shared" ref="AU49:AV49" si="146">SUM(AU44:AU48)</f>
        <v>172</v>
      </c>
      <c r="AV49" s="139">
        <f t="shared" si="146"/>
        <v>0</v>
      </c>
      <c r="AW49" s="138">
        <f>SUM(AW44:AW48)</f>
        <v>344</v>
      </c>
      <c r="AX49" s="139">
        <f>SUM(AX44:AX48)</f>
        <v>274</v>
      </c>
      <c r="AY49" s="139">
        <f t="shared" ref="AY49:AZ49" si="147">SUM(AY44:AY48)</f>
        <v>311</v>
      </c>
      <c r="AZ49" s="139">
        <f t="shared" si="147"/>
        <v>0</v>
      </c>
      <c r="BA49" s="138">
        <f>SUM(BA44:BA48)</f>
        <v>585</v>
      </c>
      <c r="BB49" s="139">
        <f>SUM(BB44:BB48)</f>
        <v>262</v>
      </c>
      <c r="BC49" s="139">
        <f t="shared" ref="BC49:BD49" si="148">SUM(BC44:BC48)</f>
        <v>305</v>
      </c>
      <c r="BD49" s="139">
        <f t="shared" si="148"/>
        <v>0</v>
      </c>
      <c r="BE49" s="138">
        <f>SUM(BE44:BE48)</f>
        <v>567</v>
      </c>
      <c r="BF49" s="139">
        <f>SUM(BF44:BF48)</f>
        <v>161.5</v>
      </c>
      <c r="BG49" s="139">
        <f t="shared" ref="BG49" si="149">SUM(BG44:BG48)</f>
        <v>173.5</v>
      </c>
      <c r="BH49" s="139">
        <f t="shared" ref="BH49" si="150">SUM(BH44:BH48)</f>
        <v>0</v>
      </c>
      <c r="BI49" s="138">
        <f t="shared" ref="BI49" si="151">SUM(BI44:BI48)</f>
        <v>334.99999999999994</v>
      </c>
    </row>
    <row r="50" spans="1:61" ht="29.25" customHeight="1" x14ac:dyDescent="0.25">
      <c r="A50" s="451"/>
      <c r="B50" s="489"/>
      <c r="C50" s="488"/>
      <c r="D50" s="487"/>
      <c r="E50" s="492"/>
      <c r="F50" s="460"/>
      <c r="G50" s="463"/>
      <c r="H50" s="465" t="s">
        <v>146</v>
      </c>
      <c r="I50" s="22" t="s">
        <v>80</v>
      </c>
      <c r="J50" s="240">
        <v>118</v>
      </c>
      <c r="K50" s="240">
        <v>107</v>
      </c>
      <c r="L50" s="240">
        <v>0</v>
      </c>
      <c r="M50" s="138">
        <f>SUM(J50:L50)</f>
        <v>225</v>
      </c>
      <c r="N50" s="245">
        <v>121</v>
      </c>
      <c r="O50" s="246">
        <v>124</v>
      </c>
      <c r="P50" s="247">
        <v>0</v>
      </c>
      <c r="Q50" s="138">
        <f>SUM(N50:P50)</f>
        <v>245</v>
      </c>
      <c r="R50" s="252">
        <v>121</v>
      </c>
      <c r="S50" s="246">
        <v>124</v>
      </c>
      <c r="T50" s="253">
        <v>0</v>
      </c>
      <c r="U50" s="138">
        <f>SUM(R50:T50)</f>
        <v>245</v>
      </c>
      <c r="V50" s="257">
        <v>146</v>
      </c>
      <c r="W50" s="257">
        <v>144</v>
      </c>
      <c r="X50" s="253">
        <v>0</v>
      </c>
      <c r="Y50" s="138">
        <f>SUM(V50:X50)</f>
        <v>290</v>
      </c>
      <c r="Z50" s="257">
        <v>131</v>
      </c>
      <c r="AA50" s="257">
        <v>130</v>
      </c>
      <c r="AB50" s="257">
        <v>0</v>
      </c>
      <c r="AC50" s="138">
        <f>SUM(Z50:AB50)</f>
        <v>261</v>
      </c>
      <c r="AD50" s="257">
        <v>125</v>
      </c>
      <c r="AE50" s="257">
        <v>136</v>
      </c>
      <c r="AF50" s="257">
        <v>0</v>
      </c>
      <c r="AG50" s="138">
        <f>SUM(AD50:AF50)</f>
        <v>261</v>
      </c>
      <c r="AH50" s="257">
        <v>132</v>
      </c>
      <c r="AI50" s="257">
        <v>146</v>
      </c>
      <c r="AJ50" s="257">
        <v>0</v>
      </c>
      <c r="AK50" s="138">
        <f>SUM(AH50:AJ50)</f>
        <v>278</v>
      </c>
      <c r="AL50" s="257">
        <v>99</v>
      </c>
      <c r="AM50" s="257">
        <v>119</v>
      </c>
      <c r="AN50" s="257">
        <v>0</v>
      </c>
      <c r="AO50" s="138">
        <f>SUM(AL50:AN50)</f>
        <v>218</v>
      </c>
      <c r="AP50" s="257">
        <v>168</v>
      </c>
      <c r="AQ50" s="257">
        <v>200</v>
      </c>
      <c r="AR50" s="257">
        <v>0</v>
      </c>
      <c r="AS50" s="138">
        <f>SUM(AP50:AR50)</f>
        <v>368</v>
      </c>
      <c r="AT50" s="257">
        <v>147</v>
      </c>
      <c r="AU50" s="257">
        <v>161</v>
      </c>
      <c r="AV50" s="257">
        <v>0</v>
      </c>
      <c r="AW50" s="138">
        <f>SUM(AT50:AV50)</f>
        <v>308</v>
      </c>
      <c r="AX50" s="257">
        <v>261</v>
      </c>
      <c r="AY50" s="257">
        <v>303</v>
      </c>
      <c r="AZ50" s="257">
        <v>0</v>
      </c>
      <c r="BA50" s="138">
        <f>SUM(AX50:AZ50)</f>
        <v>564</v>
      </c>
      <c r="BB50" s="257">
        <v>240</v>
      </c>
      <c r="BC50" s="257">
        <v>298</v>
      </c>
      <c r="BD50" s="259">
        <v>0</v>
      </c>
      <c r="BE50" s="138">
        <f>SUM(BB50:BD50)</f>
        <v>538</v>
      </c>
      <c r="BF50" s="259">
        <f t="shared" ref="BF50:BF53" si="152">AVERAGE(J50,N50,R50,V50,Z50,AD50,AH50,AL50,AP50,AT50,AX50,BB50)</f>
        <v>150.75</v>
      </c>
      <c r="BG50" s="259">
        <f t="shared" ref="BG50:BG53" si="153">AVERAGE(K50,O50,S50,W50,AA50,AE50,AI50,AM50,AQ50,AU50,AY50,BC50)</f>
        <v>166</v>
      </c>
      <c r="BH50" s="259">
        <f t="shared" ref="BH50:BH53" si="154">AVERAGE(L50,P50,T50,X50,AB50,AF50,AJ50,AN50,AR50,AV50,AZ50,BD50)</f>
        <v>0</v>
      </c>
      <c r="BI50" s="138">
        <f t="shared" ref="BI50:BI53" si="155">SUM(BF50:BH50)</f>
        <v>316.75</v>
      </c>
    </row>
    <row r="51" spans="1:61" ht="29.25" customHeight="1" x14ac:dyDescent="0.25">
      <c r="A51" s="451"/>
      <c r="B51" s="489"/>
      <c r="C51" s="488"/>
      <c r="D51" s="487"/>
      <c r="E51" s="492"/>
      <c r="F51" s="460"/>
      <c r="G51" s="463"/>
      <c r="H51" s="464"/>
      <c r="I51" s="22" t="s">
        <v>81</v>
      </c>
      <c r="J51" s="240">
        <v>10</v>
      </c>
      <c r="K51" s="240">
        <v>14</v>
      </c>
      <c r="L51" s="240">
        <v>0</v>
      </c>
      <c r="M51" s="138">
        <f>SUM(J51:L51)</f>
        <v>24</v>
      </c>
      <c r="N51" s="245">
        <v>9</v>
      </c>
      <c r="O51" s="246">
        <v>11</v>
      </c>
      <c r="P51" s="247">
        <v>0</v>
      </c>
      <c r="Q51" s="138">
        <f t="shared" ref="Q51:Q53" si="156">SUM(N51:P51)</f>
        <v>20</v>
      </c>
      <c r="R51" s="252">
        <v>10</v>
      </c>
      <c r="S51" s="246">
        <v>15</v>
      </c>
      <c r="T51" s="253">
        <v>0</v>
      </c>
      <c r="U51" s="138">
        <f t="shared" ref="U51:U53" si="157">SUM(R51:T51)</f>
        <v>25</v>
      </c>
      <c r="V51" s="257">
        <v>3</v>
      </c>
      <c r="W51" s="257">
        <v>1</v>
      </c>
      <c r="X51" s="253">
        <v>0</v>
      </c>
      <c r="Y51" s="138">
        <f t="shared" ref="Y51:Y53" si="158">SUM(V51:X51)</f>
        <v>4</v>
      </c>
      <c r="Z51" s="257">
        <v>14</v>
      </c>
      <c r="AA51" s="257">
        <v>4</v>
      </c>
      <c r="AB51" s="257">
        <v>0</v>
      </c>
      <c r="AC51" s="138">
        <f t="shared" ref="AC51:AC53" si="159">SUM(Z51:AB51)</f>
        <v>18</v>
      </c>
      <c r="AD51" s="257">
        <v>2</v>
      </c>
      <c r="AE51" s="257">
        <v>2</v>
      </c>
      <c r="AF51" s="257">
        <v>0</v>
      </c>
      <c r="AG51" s="138">
        <f t="shared" ref="AG51:AG53" si="160">SUM(AD51:AF51)</f>
        <v>4</v>
      </c>
      <c r="AH51" s="257">
        <v>2</v>
      </c>
      <c r="AI51" s="257">
        <v>2</v>
      </c>
      <c r="AJ51" s="257">
        <v>0</v>
      </c>
      <c r="AK51" s="138">
        <f t="shared" ref="AK51:AK53" si="161">SUM(AH51:AJ51)</f>
        <v>4</v>
      </c>
      <c r="AL51" s="257">
        <v>15</v>
      </c>
      <c r="AM51" s="257">
        <v>10</v>
      </c>
      <c r="AN51" s="257">
        <v>0</v>
      </c>
      <c r="AO51" s="138">
        <f t="shared" ref="AO51:AO53" si="162">SUM(AL51:AN51)</f>
        <v>25</v>
      </c>
      <c r="AP51" s="257">
        <v>4</v>
      </c>
      <c r="AQ51" s="257">
        <v>5</v>
      </c>
      <c r="AR51" s="257">
        <v>0</v>
      </c>
      <c r="AS51" s="138">
        <f>SUM(AP51:AR51)</f>
        <v>9</v>
      </c>
      <c r="AT51" s="257">
        <v>25</v>
      </c>
      <c r="AU51" s="257">
        <v>11</v>
      </c>
      <c r="AV51" s="257">
        <v>0</v>
      </c>
      <c r="AW51" s="138">
        <f t="shared" ref="AW51:AW53" si="163">SUM(AT51:AV51)</f>
        <v>36</v>
      </c>
      <c r="AX51" s="257">
        <v>13</v>
      </c>
      <c r="AY51" s="257">
        <v>8</v>
      </c>
      <c r="AZ51" s="257">
        <v>0</v>
      </c>
      <c r="BA51" s="138">
        <f t="shared" ref="BA51:BA53" si="164">SUM(AX51:AZ51)</f>
        <v>21</v>
      </c>
      <c r="BB51" s="257">
        <v>22</v>
      </c>
      <c r="BC51" s="257">
        <v>7</v>
      </c>
      <c r="BD51" s="259">
        <v>0</v>
      </c>
      <c r="BE51" s="138">
        <f t="shared" ref="BE51:BE53" si="165">SUM(BB51:BD51)</f>
        <v>29</v>
      </c>
      <c r="BF51" s="259">
        <f t="shared" si="152"/>
        <v>10.75</v>
      </c>
      <c r="BG51" s="259">
        <f t="shared" si="153"/>
        <v>7.5</v>
      </c>
      <c r="BH51" s="259">
        <f t="shared" si="154"/>
        <v>0</v>
      </c>
      <c r="BI51" s="138">
        <f t="shared" si="155"/>
        <v>18.25</v>
      </c>
    </row>
    <row r="52" spans="1:61" ht="29.25" customHeight="1" x14ac:dyDescent="0.25">
      <c r="A52" s="451"/>
      <c r="B52" s="489"/>
      <c r="C52" s="488"/>
      <c r="D52" s="487"/>
      <c r="E52" s="492"/>
      <c r="F52" s="460"/>
      <c r="G52" s="463"/>
      <c r="H52" s="465" t="s">
        <v>86</v>
      </c>
      <c r="I52" s="22" t="s">
        <v>82</v>
      </c>
      <c r="J52" s="240">
        <v>0</v>
      </c>
      <c r="K52" s="240">
        <v>0</v>
      </c>
      <c r="L52" s="240">
        <v>0</v>
      </c>
      <c r="M52" s="138">
        <f t="shared" ref="M52:M53" si="166">SUM(J52:L52)</f>
        <v>0</v>
      </c>
      <c r="N52" s="245">
        <v>0</v>
      </c>
      <c r="O52" s="246">
        <v>0</v>
      </c>
      <c r="P52" s="247">
        <v>0</v>
      </c>
      <c r="Q52" s="138">
        <f t="shared" si="156"/>
        <v>0</v>
      </c>
      <c r="R52" s="252">
        <v>1</v>
      </c>
      <c r="S52" s="246">
        <v>4</v>
      </c>
      <c r="T52" s="253">
        <v>0</v>
      </c>
      <c r="U52" s="138">
        <f t="shared" si="157"/>
        <v>5</v>
      </c>
      <c r="V52" s="257">
        <v>1</v>
      </c>
      <c r="W52" s="257">
        <v>0</v>
      </c>
      <c r="X52" s="253">
        <v>0</v>
      </c>
      <c r="Y52" s="138">
        <f t="shared" si="158"/>
        <v>1</v>
      </c>
      <c r="Z52" s="257">
        <v>3</v>
      </c>
      <c r="AA52" s="257">
        <v>0</v>
      </c>
      <c r="AB52" s="257">
        <v>0</v>
      </c>
      <c r="AC52" s="138">
        <f t="shared" si="159"/>
        <v>3</v>
      </c>
      <c r="AD52" s="257">
        <v>0</v>
      </c>
      <c r="AE52" s="257">
        <v>0</v>
      </c>
      <c r="AF52" s="257">
        <v>0</v>
      </c>
      <c r="AG52" s="138">
        <f t="shared" si="160"/>
        <v>0</v>
      </c>
      <c r="AH52" s="257">
        <v>5</v>
      </c>
      <c r="AI52" s="257">
        <v>0</v>
      </c>
      <c r="AJ52" s="257">
        <v>0</v>
      </c>
      <c r="AK52" s="138">
        <f t="shared" si="161"/>
        <v>5</v>
      </c>
      <c r="AL52" s="257">
        <v>0</v>
      </c>
      <c r="AM52" s="257">
        <v>4</v>
      </c>
      <c r="AN52" s="257">
        <v>0</v>
      </c>
      <c r="AO52" s="138">
        <f t="shared" si="162"/>
        <v>4</v>
      </c>
      <c r="AP52" s="257">
        <v>4</v>
      </c>
      <c r="AQ52" s="257">
        <v>3</v>
      </c>
      <c r="AR52" s="257">
        <v>0</v>
      </c>
      <c r="AS52" s="138">
        <f>SUM(AP52:AR52)</f>
        <v>7</v>
      </c>
      <c r="AT52" s="257">
        <v>3</v>
      </c>
      <c r="AU52" s="257">
        <v>0</v>
      </c>
      <c r="AV52" s="257">
        <v>0</v>
      </c>
      <c r="AW52" s="138">
        <f t="shared" si="163"/>
        <v>3</v>
      </c>
      <c r="AX52" s="257">
        <v>0</v>
      </c>
      <c r="AY52" s="257">
        <v>0</v>
      </c>
      <c r="AZ52" s="257">
        <v>0</v>
      </c>
      <c r="BA52" s="138">
        <f t="shared" si="164"/>
        <v>0</v>
      </c>
      <c r="BB52" s="257">
        <v>2</v>
      </c>
      <c r="BC52" s="257">
        <v>2</v>
      </c>
      <c r="BD52" s="259">
        <v>0</v>
      </c>
      <c r="BE52" s="138">
        <f t="shared" si="165"/>
        <v>4</v>
      </c>
      <c r="BF52" s="259">
        <f t="shared" si="152"/>
        <v>1.5833333333333333</v>
      </c>
      <c r="BG52" s="259">
        <f t="shared" si="153"/>
        <v>1.0833333333333333</v>
      </c>
      <c r="BH52" s="259">
        <f t="shared" si="154"/>
        <v>0</v>
      </c>
      <c r="BI52" s="138">
        <f t="shared" si="155"/>
        <v>2.6666666666666665</v>
      </c>
    </row>
    <row r="53" spans="1:61" ht="29.25" customHeight="1" thickBot="1" x14ac:dyDescent="0.3">
      <c r="A53" s="452"/>
      <c r="B53" s="489"/>
      <c r="C53" s="488"/>
      <c r="D53" s="487"/>
      <c r="E53" s="493"/>
      <c r="F53" s="507"/>
      <c r="G53" s="494"/>
      <c r="H53" s="494"/>
      <c r="I53" s="49" t="s">
        <v>83</v>
      </c>
      <c r="J53" s="241">
        <v>0</v>
      </c>
      <c r="K53" s="241">
        <v>0</v>
      </c>
      <c r="L53" s="241">
        <v>0</v>
      </c>
      <c r="M53" s="141">
        <f t="shared" si="166"/>
        <v>0</v>
      </c>
      <c r="N53" s="248">
        <v>0</v>
      </c>
      <c r="O53" s="249">
        <v>0</v>
      </c>
      <c r="P53" s="250">
        <v>0</v>
      </c>
      <c r="Q53" s="141">
        <f t="shared" si="156"/>
        <v>0</v>
      </c>
      <c r="R53" s="254">
        <v>1</v>
      </c>
      <c r="S53" s="249">
        <v>2</v>
      </c>
      <c r="T53" s="255">
        <v>0</v>
      </c>
      <c r="U53" s="141">
        <f t="shared" si="157"/>
        <v>3</v>
      </c>
      <c r="V53" s="258">
        <v>0</v>
      </c>
      <c r="W53" s="258">
        <v>0</v>
      </c>
      <c r="X53" s="255">
        <v>0</v>
      </c>
      <c r="Y53" s="141">
        <f t="shared" si="158"/>
        <v>0</v>
      </c>
      <c r="Z53" s="258">
        <v>0</v>
      </c>
      <c r="AA53" s="258">
        <v>0</v>
      </c>
      <c r="AB53" s="258">
        <v>0</v>
      </c>
      <c r="AC53" s="141">
        <f t="shared" si="159"/>
        <v>0</v>
      </c>
      <c r="AD53" s="258">
        <v>0</v>
      </c>
      <c r="AE53" s="258">
        <v>0</v>
      </c>
      <c r="AF53" s="258">
        <v>0</v>
      </c>
      <c r="AG53" s="141">
        <f t="shared" si="160"/>
        <v>0</v>
      </c>
      <c r="AH53" s="258">
        <v>0</v>
      </c>
      <c r="AI53" s="258">
        <v>0</v>
      </c>
      <c r="AJ53" s="258">
        <v>0</v>
      </c>
      <c r="AK53" s="141">
        <f t="shared" si="161"/>
        <v>0</v>
      </c>
      <c r="AL53" s="258">
        <v>0</v>
      </c>
      <c r="AM53" s="258">
        <v>1</v>
      </c>
      <c r="AN53" s="258">
        <v>0</v>
      </c>
      <c r="AO53" s="141">
        <f t="shared" si="162"/>
        <v>1</v>
      </c>
      <c r="AP53" s="258">
        <v>0</v>
      </c>
      <c r="AQ53" s="258">
        <v>0</v>
      </c>
      <c r="AR53" s="258">
        <v>0</v>
      </c>
      <c r="AS53" s="141">
        <f>SUM(AP53:AR53)</f>
        <v>0</v>
      </c>
      <c r="AT53" s="258">
        <v>0</v>
      </c>
      <c r="AU53" s="258">
        <v>0</v>
      </c>
      <c r="AV53" s="258">
        <v>0</v>
      </c>
      <c r="AW53" s="141">
        <f t="shared" si="163"/>
        <v>0</v>
      </c>
      <c r="AX53" s="258">
        <v>0</v>
      </c>
      <c r="AY53" s="258">
        <v>0</v>
      </c>
      <c r="AZ53" s="258">
        <v>0</v>
      </c>
      <c r="BA53" s="141">
        <f t="shared" si="164"/>
        <v>0</v>
      </c>
      <c r="BB53" s="258">
        <v>0</v>
      </c>
      <c r="BC53" s="258">
        <v>0</v>
      </c>
      <c r="BD53" s="260">
        <v>0</v>
      </c>
      <c r="BE53" s="141">
        <f t="shared" si="165"/>
        <v>0</v>
      </c>
      <c r="BF53" s="260">
        <f t="shared" si="152"/>
        <v>8.3333333333333329E-2</v>
      </c>
      <c r="BG53" s="260">
        <f t="shared" si="153"/>
        <v>0.25</v>
      </c>
      <c r="BH53" s="260">
        <f t="shared" si="154"/>
        <v>0</v>
      </c>
      <c r="BI53" s="141">
        <f t="shared" si="155"/>
        <v>0.33333333333333331</v>
      </c>
    </row>
    <row r="130" spans="13:61" x14ac:dyDescent="0.25">
      <c r="M130" s="356">
        <f>SUM(M20:M21)</f>
        <v>341</v>
      </c>
      <c r="Q130" s="356">
        <f>SUM(Q20:Q21)</f>
        <v>111</v>
      </c>
      <c r="U130" s="356">
        <f>SUM(U20:U21)</f>
        <v>202</v>
      </c>
      <c r="Y130" s="356">
        <f>SUM(Y20:Y21)</f>
        <v>122</v>
      </c>
      <c r="AC130" s="356">
        <f>SUM(AC20:AC21)</f>
        <v>155</v>
      </c>
      <c r="AG130" s="356">
        <f>SUM(AG20:AG21)</f>
        <v>133</v>
      </c>
      <c r="AK130" s="356">
        <f>SUM(AK20:AK21)</f>
        <v>189</v>
      </c>
      <c r="AO130" s="356">
        <f>SUM(AO20:AO21)</f>
        <v>72</v>
      </c>
      <c r="AS130" s="356">
        <f>SUM(AS20:AS21)</f>
        <v>120</v>
      </c>
      <c r="AW130" s="356">
        <f>SUM(AW20:AW21)</f>
        <v>198</v>
      </c>
      <c r="BA130" s="356">
        <f>SUM(BA20:BA21)</f>
        <v>84</v>
      </c>
      <c r="BE130" s="356">
        <f>SUM(BE20:BE21)</f>
        <v>127</v>
      </c>
      <c r="BI130" s="356">
        <f>SUM(BI20:BI21)</f>
        <v>1854</v>
      </c>
    </row>
    <row r="131" spans="13:61" x14ac:dyDescent="0.25">
      <c r="M131" s="356">
        <f>SUM(M30:M31)</f>
        <v>210</v>
      </c>
      <c r="Q131" s="356">
        <f>SUM(Q30:Q31)</f>
        <v>293</v>
      </c>
      <c r="U131" s="356">
        <f>SUM(U30:U31)</f>
        <v>329</v>
      </c>
      <c r="Y131" s="356">
        <f>SUM(Y30:Y31)</f>
        <v>326</v>
      </c>
      <c r="AC131" s="356">
        <f>SUM(AC30:AC31)</f>
        <v>298</v>
      </c>
      <c r="AG131" s="356">
        <f>SUM(AG30:AG31)</f>
        <v>234</v>
      </c>
      <c r="AK131" s="356">
        <f>SUM(AK30:AK31)</f>
        <v>486</v>
      </c>
      <c r="AO131" s="356">
        <f>SUM(AO30:AO31)</f>
        <v>335</v>
      </c>
      <c r="AS131" s="356">
        <f>SUM(AS30:AS31)</f>
        <v>257</v>
      </c>
      <c r="AW131" s="356">
        <f>SUM(AW30:AW31)</f>
        <v>234</v>
      </c>
      <c r="BA131" s="356">
        <f>SUM(BA30:BA31)</f>
        <v>213</v>
      </c>
      <c r="BE131" s="356">
        <f>SUM(BE30:BE31)</f>
        <v>281</v>
      </c>
      <c r="BI131" s="356">
        <f>SUM(BI30:BI31)</f>
        <v>3496</v>
      </c>
    </row>
    <row r="132" spans="13:61" x14ac:dyDescent="0.25">
      <c r="M132" s="356">
        <f>SUM(M40:M41)</f>
        <v>194</v>
      </c>
      <c r="Q132" s="356">
        <f>SUM(Q40:Q41)</f>
        <v>191</v>
      </c>
      <c r="U132" s="356">
        <f>SUM(U40:U41)</f>
        <v>219</v>
      </c>
      <c r="Y132" s="356">
        <f>SUM(Y40:Y41)</f>
        <v>177</v>
      </c>
      <c r="AC132" s="356">
        <f>SUM(AC40:AC41)</f>
        <v>213</v>
      </c>
      <c r="AG132" s="356">
        <f>SUM(AG40:AG41)</f>
        <v>154</v>
      </c>
      <c r="AK132" s="356">
        <f>SUM(AK40:AK41)</f>
        <v>166</v>
      </c>
      <c r="AO132" s="356">
        <f>SUM(AO40:AO41)</f>
        <v>95</v>
      </c>
      <c r="AS132" s="356">
        <f>SUM(AS40:AS41)</f>
        <v>181</v>
      </c>
      <c r="AW132" s="356">
        <f>SUM(AW40:AW41)</f>
        <v>125</v>
      </c>
      <c r="BA132" s="356">
        <f>SUM(BA40:BA41)</f>
        <v>120</v>
      </c>
      <c r="BE132" s="356">
        <f>SUM(BE40:BE41)</f>
        <v>95</v>
      </c>
      <c r="BI132" s="356">
        <f>SUM(BI40:BI41)</f>
        <v>160.83333333333334</v>
      </c>
    </row>
    <row r="133" spans="13:61" x14ac:dyDescent="0.25">
      <c r="M133" s="356">
        <f>SUM(M50:M51)</f>
        <v>249</v>
      </c>
      <c r="Q133" s="356">
        <f>SUM(Q50:Q51)</f>
        <v>265</v>
      </c>
      <c r="U133" s="356">
        <f>SUM(U50:U51)</f>
        <v>270</v>
      </c>
      <c r="Y133" s="356">
        <f>SUM(Y50:Y51)</f>
        <v>294</v>
      </c>
      <c r="AC133" s="356">
        <f>SUM(AC50:AC51)</f>
        <v>279</v>
      </c>
      <c r="AG133" s="356">
        <f>SUM(AG50:AG51)</f>
        <v>265</v>
      </c>
      <c r="AK133" s="356">
        <f>SUM(AK50:AK51)</f>
        <v>282</v>
      </c>
      <c r="AO133" s="356">
        <f>SUM(AO50:AO51)</f>
        <v>243</v>
      </c>
      <c r="AS133" s="356">
        <f>SUM(AS50:AS51)</f>
        <v>377</v>
      </c>
      <c r="AW133" s="356">
        <f>SUM(AW50:AW51)</f>
        <v>344</v>
      </c>
      <c r="BA133" s="356">
        <f>SUM(BA50:BA51)</f>
        <v>585</v>
      </c>
      <c r="BE133" s="356">
        <f>SUM(BE50:BE51)</f>
        <v>567</v>
      </c>
      <c r="BI133" s="356">
        <f>SUM(BI50:BI51)</f>
        <v>335</v>
      </c>
    </row>
  </sheetData>
  <sheetProtection formatCells="0" formatColumns="0" formatRows="0"/>
  <protectedRanges>
    <protectedRange sqref="G14:G53 J14:L18 J20:L28 J30:L38 J40:L43 N14:P18 N20:P28 N30:P38 N40:P43 R14:T18 R20:T28 R30:T33 X14:X18 X24:X28 V22:X23 X30:X33 X20:X21" name="Rango1"/>
    <protectedRange sqref="R34:T38 X34:X38" name="Rango1_2"/>
    <protectedRange sqref="R40:T43 X40:X43" name="Rango1_3"/>
    <protectedRange sqref="J44:L48" name="Rango1_4"/>
    <protectedRange sqref="J50:L53" name="Rango1_5"/>
    <protectedRange sqref="N44:P48" name="Rango1_6"/>
    <protectedRange sqref="N50:P53" name="Rango1_7"/>
    <protectedRange sqref="R44:T48 X44:X48" name="Rango1_9"/>
    <protectedRange sqref="R50:T53 X50:X53" name="Rango1_10"/>
    <protectedRange sqref="V14:W18" name="Rango1_1"/>
    <protectedRange sqref="V20:W21" name="Rango1_8"/>
    <protectedRange sqref="V24:W28" name="Rango1_11"/>
    <protectedRange sqref="V30:W33" name="Rango1_12"/>
    <protectedRange sqref="V34:W38" name="Rango1_13"/>
    <protectedRange sqref="V40:W43" name="Rango1_14"/>
    <protectedRange sqref="V44:W48" name="Rango1_15"/>
    <protectedRange sqref="AT24:AV28" name="Rango1_2_1"/>
  </protectedRanges>
  <mergeCells count="71">
    <mergeCell ref="F44:F53"/>
    <mergeCell ref="G44:G53"/>
    <mergeCell ref="H44:H49"/>
    <mergeCell ref="H50:H51"/>
    <mergeCell ref="H52:H53"/>
    <mergeCell ref="B8:C8"/>
    <mergeCell ref="A1:BE1"/>
    <mergeCell ref="A2:BE2"/>
    <mergeCell ref="A3:BE3"/>
    <mergeCell ref="A6:D6"/>
    <mergeCell ref="B7:C7"/>
    <mergeCell ref="V11:Y11"/>
    <mergeCell ref="U9:BE9"/>
    <mergeCell ref="A10:BE10"/>
    <mergeCell ref="A11:A13"/>
    <mergeCell ref="B11:B13"/>
    <mergeCell ref="C11:C13"/>
    <mergeCell ref="D11:D13"/>
    <mergeCell ref="E11:E13"/>
    <mergeCell ref="F11:F13"/>
    <mergeCell ref="G11:G13"/>
    <mergeCell ref="H11:H13"/>
    <mergeCell ref="I11:I13"/>
    <mergeCell ref="J11:M11"/>
    <mergeCell ref="N11:Q11"/>
    <mergeCell ref="R11:U11"/>
    <mergeCell ref="AX11:BA11"/>
    <mergeCell ref="BB11:BE11"/>
    <mergeCell ref="J12:M12"/>
    <mergeCell ref="N12:Q12"/>
    <mergeCell ref="R12:U12"/>
    <mergeCell ref="V12:Y12"/>
    <mergeCell ref="Z12:AC12"/>
    <mergeCell ref="AD12:AG12"/>
    <mergeCell ref="AH12:AK12"/>
    <mergeCell ref="Z11:AC11"/>
    <mergeCell ref="AD11:AG11"/>
    <mergeCell ref="AH11:AK11"/>
    <mergeCell ref="AL11:AO11"/>
    <mergeCell ref="AP11:AS11"/>
    <mergeCell ref="AT11:AW11"/>
    <mergeCell ref="AL12:AO12"/>
    <mergeCell ref="AP12:AS12"/>
    <mergeCell ref="AT12:AW12"/>
    <mergeCell ref="AX12:BA12"/>
    <mergeCell ref="BB12:BE12"/>
    <mergeCell ref="G14:G23"/>
    <mergeCell ref="H14:H19"/>
    <mergeCell ref="H20:H21"/>
    <mergeCell ref="H22:H23"/>
    <mergeCell ref="G24:G33"/>
    <mergeCell ref="H24:H29"/>
    <mergeCell ref="H30:H31"/>
    <mergeCell ref="H32:H33"/>
    <mergeCell ref="F24:F33"/>
    <mergeCell ref="BF11:BI11"/>
    <mergeCell ref="BF12:BI12"/>
    <mergeCell ref="B14:B53"/>
    <mergeCell ref="A14:A53"/>
    <mergeCell ref="E14:E23"/>
    <mergeCell ref="E24:E33"/>
    <mergeCell ref="E34:E43"/>
    <mergeCell ref="D14:D53"/>
    <mergeCell ref="C14:C53"/>
    <mergeCell ref="E44:E53"/>
    <mergeCell ref="F34:F43"/>
    <mergeCell ref="G34:G43"/>
    <mergeCell ref="H34:H39"/>
    <mergeCell ref="H40:H41"/>
    <mergeCell ref="H42:H43"/>
    <mergeCell ref="F14:F23"/>
  </mergeCells>
  <conditionalFormatting sqref="M19">
    <cfRule type="cellIs" dxfId="281" priority="53" operator="notEqual">
      <formula>$M$130</formula>
    </cfRule>
  </conditionalFormatting>
  <conditionalFormatting sqref="M29">
    <cfRule type="cellIs" dxfId="280" priority="52" operator="notEqual">
      <formula>$M$131</formula>
    </cfRule>
  </conditionalFormatting>
  <conditionalFormatting sqref="M39">
    <cfRule type="cellIs" dxfId="279" priority="51" operator="notEqual">
      <formula>$M$132</formula>
    </cfRule>
  </conditionalFormatting>
  <conditionalFormatting sqref="M49">
    <cfRule type="cellIs" dxfId="278" priority="50" operator="notEqual">
      <formula>$M$133</formula>
    </cfRule>
  </conditionalFormatting>
  <conditionalFormatting sqref="Q19">
    <cfRule type="cellIs" dxfId="277" priority="49" operator="notEqual">
      <formula>$Q$130</formula>
    </cfRule>
  </conditionalFormatting>
  <conditionalFormatting sqref="Q29">
    <cfRule type="cellIs" dxfId="276" priority="48" operator="notEqual">
      <formula>$Q$131</formula>
    </cfRule>
  </conditionalFormatting>
  <conditionalFormatting sqref="Q39">
    <cfRule type="cellIs" dxfId="275" priority="47" operator="notEqual">
      <formula>$Q$132</formula>
    </cfRule>
  </conditionalFormatting>
  <conditionalFormatting sqref="Q49">
    <cfRule type="cellIs" dxfId="274" priority="46" operator="notEqual">
      <formula>$Q$133</formula>
    </cfRule>
  </conditionalFormatting>
  <conditionalFormatting sqref="U19">
    <cfRule type="cellIs" dxfId="273" priority="45" operator="notEqual">
      <formula>$U$130</formula>
    </cfRule>
  </conditionalFormatting>
  <conditionalFormatting sqref="U29">
    <cfRule type="cellIs" dxfId="272" priority="44" operator="notEqual">
      <formula>$U$131</formula>
    </cfRule>
  </conditionalFormatting>
  <conditionalFormatting sqref="U39">
    <cfRule type="cellIs" dxfId="271" priority="43" operator="notEqual">
      <formula>$U$132</formula>
    </cfRule>
  </conditionalFormatting>
  <conditionalFormatting sqref="U49">
    <cfRule type="cellIs" dxfId="270" priority="42" operator="notEqual">
      <formula>$U$133</formula>
    </cfRule>
  </conditionalFormatting>
  <conditionalFormatting sqref="Y19">
    <cfRule type="cellIs" dxfId="269" priority="41" operator="notEqual">
      <formula>$Y$130</formula>
    </cfRule>
  </conditionalFormatting>
  <conditionalFormatting sqref="Y29">
    <cfRule type="cellIs" dxfId="268" priority="40" operator="notEqual">
      <formula>$Y$131</formula>
    </cfRule>
  </conditionalFormatting>
  <conditionalFormatting sqref="Y39">
    <cfRule type="cellIs" dxfId="267" priority="38" operator="notEqual">
      <formula>$Y$132</formula>
    </cfRule>
  </conditionalFormatting>
  <conditionalFormatting sqref="Y49">
    <cfRule type="cellIs" dxfId="266" priority="37" operator="notEqual">
      <formula>$Y$133</formula>
    </cfRule>
  </conditionalFormatting>
  <conditionalFormatting sqref="AC19">
    <cfRule type="cellIs" dxfId="265" priority="36" operator="notEqual">
      <formula>$AC$130</formula>
    </cfRule>
  </conditionalFormatting>
  <conditionalFormatting sqref="AC29">
    <cfRule type="cellIs" dxfId="264" priority="35" operator="notEqual">
      <formula>$AC$131</formula>
    </cfRule>
  </conditionalFormatting>
  <conditionalFormatting sqref="AC39">
    <cfRule type="cellIs" dxfId="263" priority="34" operator="notEqual">
      <formula>$AC$132</formula>
    </cfRule>
  </conditionalFormatting>
  <conditionalFormatting sqref="AC49">
    <cfRule type="cellIs" dxfId="262" priority="33" operator="notEqual">
      <formula>$AC$133</formula>
    </cfRule>
  </conditionalFormatting>
  <conditionalFormatting sqref="AG19">
    <cfRule type="cellIs" dxfId="261" priority="32" operator="notEqual">
      <formula>$AG$130</formula>
    </cfRule>
  </conditionalFormatting>
  <conditionalFormatting sqref="AG29">
    <cfRule type="cellIs" dxfId="260" priority="31" operator="notEqual">
      <formula>$AG$131</formula>
    </cfRule>
  </conditionalFormatting>
  <conditionalFormatting sqref="AG39">
    <cfRule type="cellIs" dxfId="259" priority="30" operator="notEqual">
      <formula>$AG$132</formula>
    </cfRule>
  </conditionalFormatting>
  <conditionalFormatting sqref="AG49">
    <cfRule type="cellIs" dxfId="258" priority="29" operator="notEqual">
      <formula>$AG$133</formula>
    </cfRule>
  </conditionalFormatting>
  <conditionalFormatting sqref="AK19">
    <cfRule type="cellIs" dxfId="257" priority="28" operator="notEqual">
      <formula>$AK$130</formula>
    </cfRule>
  </conditionalFormatting>
  <conditionalFormatting sqref="AK29">
    <cfRule type="cellIs" dxfId="256" priority="27" operator="notEqual">
      <formula>$AK$131</formula>
    </cfRule>
  </conditionalFormatting>
  <conditionalFormatting sqref="AK39">
    <cfRule type="cellIs" dxfId="255" priority="26" operator="notEqual">
      <formula>$AK$132</formula>
    </cfRule>
  </conditionalFormatting>
  <conditionalFormatting sqref="AK49">
    <cfRule type="cellIs" dxfId="254" priority="25" operator="notEqual">
      <formula>$AK$133</formula>
    </cfRule>
  </conditionalFormatting>
  <conditionalFormatting sqref="AO19">
    <cfRule type="cellIs" dxfId="253" priority="24" operator="notEqual">
      <formula>$AO$130</formula>
    </cfRule>
  </conditionalFormatting>
  <conditionalFormatting sqref="AO29">
    <cfRule type="cellIs" dxfId="252" priority="23" operator="notEqual">
      <formula>$AO$131</formula>
    </cfRule>
  </conditionalFormatting>
  <conditionalFormatting sqref="AO39">
    <cfRule type="cellIs" dxfId="251" priority="22" operator="notEqual">
      <formula>$AO$132</formula>
    </cfRule>
  </conditionalFormatting>
  <conditionalFormatting sqref="AO49">
    <cfRule type="cellIs" dxfId="250" priority="21" operator="notEqual">
      <formula>$AO$133</formula>
    </cfRule>
  </conditionalFormatting>
  <conditionalFormatting sqref="AW19">
    <cfRule type="cellIs" dxfId="249" priority="16" operator="notEqual">
      <formula>$AW$130</formula>
    </cfRule>
  </conditionalFormatting>
  <conditionalFormatting sqref="AW29">
    <cfRule type="cellIs" dxfId="248" priority="15" operator="notEqual">
      <formula>$AW$131</formula>
    </cfRule>
  </conditionalFormatting>
  <conditionalFormatting sqref="AW39">
    <cfRule type="cellIs" dxfId="247" priority="14" operator="notEqual">
      <formula>$AW$132</formula>
    </cfRule>
  </conditionalFormatting>
  <conditionalFormatting sqref="AW49">
    <cfRule type="cellIs" dxfId="246" priority="13" operator="notEqual">
      <formula>$AW$133</formula>
    </cfRule>
  </conditionalFormatting>
  <conditionalFormatting sqref="BA19">
    <cfRule type="cellIs" dxfId="245" priority="12" operator="notEqual">
      <formula>$BA$130</formula>
    </cfRule>
  </conditionalFormatting>
  <conditionalFormatting sqref="BA29">
    <cfRule type="cellIs" dxfId="244" priority="11" operator="notEqual">
      <formula>$BA$131</formula>
    </cfRule>
  </conditionalFormatting>
  <conditionalFormatting sqref="BA39">
    <cfRule type="cellIs" dxfId="243" priority="10" operator="notEqual">
      <formula>$BA$132</formula>
    </cfRule>
  </conditionalFormatting>
  <conditionalFormatting sqref="BA49">
    <cfRule type="cellIs" dxfId="242" priority="9" operator="notEqual">
      <formula>$BA$133</formula>
    </cfRule>
  </conditionalFormatting>
  <conditionalFormatting sqref="BE19">
    <cfRule type="cellIs" dxfId="241" priority="8" operator="notEqual">
      <formula>$BE$130</formula>
    </cfRule>
  </conditionalFormatting>
  <conditionalFormatting sqref="BE39">
    <cfRule type="cellIs" dxfId="240" priority="7" operator="notEqual">
      <formula>$BE$132</formula>
    </cfRule>
  </conditionalFormatting>
  <conditionalFormatting sqref="BE49">
    <cfRule type="cellIs" dxfId="239" priority="6" operator="notEqual">
      <formula>$BE$133</formula>
    </cfRule>
  </conditionalFormatting>
  <conditionalFormatting sqref="BI19">
    <cfRule type="cellIs" dxfId="238" priority="5" operator="notEqual">
      <formula>$BI$130</formula>
    </cfRule>
  </conditionalFormatting>
  <conditionalFormatting sqref="BI29">
    <cfRule type="cellIs" dxfId="237" priority="4" operator="notEqual">
      <formula>$BI$131</formula>
    </cfRule>
  </conditionalFormatting>
  <conditionalFormatting sqref="BI49">
    <cfRule type="cellIs" dxfId="236" priority="3" operator="notEqual">
      <formula>$BI$133</formula>
    </cfRule>
  </conditionalFormatting>
  <conditionalFormatting sqref="BI39">
    <cfRule type="cellIs" dxfId="235" priority="2" operator="notEqual">
      <formula>$BI$132</formula>
    </cfRule>
  </conditionalFormatting>
  <conditionalFormatting sqref="BE29">
    <cfRule type="cellIs" dxfId="234" priority="1" operator="notEqual">
      <formula>$BE$131</formula>
    </cfRule>
  </conditionalFormatting>
  <conditionalFormatting sqref="AS49">
    <cfRule type="cellIs" dxfId="233" priority="108" operator="notEqual">
      <formula>$AS$133</formula>
    </cfRule>
  </conditionalFormatting>
  <conditionalFormatting sqref="AS19">
    <cfRule type="cellIs" dxfId="232" priority="109" operator="notEqual">
      <formula>$AS$130</formula>
    </cfRule>
  </conditionalFormatting>
  <conditionalFormatting sqref="AS29">
    <cfRule type="cellIs" dxfId="231" priority="110" operator="notEqual">
      <formula>$AS$131</formula>
    </cfRule>
  </conditionalFormatting>
  <conditionalFormatting sqref="AS39">
    <cfRule type="cellIs" dxfId="230" priority="111" operator="notEqual">
      <formula>$AS$132</formula>
    </cfRule>
  </conditionalFormatting>
  <pageMargins left="0.7" right="0.7" top="0.75" bottom="0.75" header="0.3" footer="0.3"/>
  <pageSetup orientation="portrait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38B"/>
  </sheetPr>
  <dimension ref="A1:M325"/>
  <sheetViews>
    <sheetView workbookViewId="0">
      <selection activeCell="K82" sqref="K82"/>
    </sheetView>
  </sheetViews>
  <sheetFormatPr baseColWidth="10" defaultRowHeight="15" x14ac:dyDescent="0.25"/>
  <sheetData>
    <row r="1" spans="1:13" x14ac:dyDescent="0.25">
      <c r="A1" s="483" t="s">
        <v>89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</row>
    <row r="2" spans="1:13" x14ac:dyDescent="0.25">
      <c r="A2" s="483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</row>
    <row r="40" spans="10:10" x14ac:dyDescent="0.25">
      <c r="J40" s="356">
        <f>(JURÍDICO!BI19-JURÍDICO!BI22)</f>
        <v>1828</v>
      </c>
    </row>
    <row r="41" spans="10:10" x14ac:dyDescent="0.25">
      <c r="J41" s="1">
        <f>SUM(JURÍDICO!BF22:BH22)</f>
        <v>26</v>
      </c>
    </row>
    <row r="58" spans="3:3" x14ac:dyDescent="0.25">
      <c r="C58" s="356">
        <f>(JURÍDICO!BI19-JURÍDICO!BI23)</f>
        <v>1854</v>
      </c>
    </row>
    <row r="59" spans="3:3" x14ac:dyDescent="0.25">
      <c r="C59" s="1">
        <f>SUM(JURÍDICO!BF23:BH23)</f>
        <v>0</v>
      </c>
    </row>
    <row r="90" spans="1:13" x14ac:dyDescent="0.25">
      <c r="A90" s="483" t="s">
        <v>136</v>
      </c>
      <c r="B90" s="483"/>
      <c r="C90" s="483"/>
      <c r="D90" s="483"/>
      <c r="E90" s="483"/>
      <c r="F90" s="483"/>
      <c r="G90" s="483"/>
      <c r="H90" s="483"/>
      <c r="I90" s="483"/>
      <c r="J90" s="483"/>
      <c r="K90" s="483"/>
      <c r="L90" s="483"/>
      <c r="M90" s="483"/>
    </row>
    <row r="91" spans="1:13" x14ac:dyDescent="0.25">
      <c r="A91" s="483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</row>
    <row r="129" spans="10:10" x14ac:dyDescent="0.25">
      <c r="J129" s="356">
        <f>(JURÍDICO!BI29-JURÍDICO!BI32)</f>
        <v>3484</v>
      </c>
    </row>
    <row r="130" spans="10:10" x14ac:dyDescent="0.25">
      <c r="J130" s="1">
        <f>SUM(JURÍDICO!BF32:BH32)</f>
        <v>12</v>
      </c>
    </row>
    <row r="145" spans="3:3" x14ac:dyDescent="0.25">
      <c r="C145" s="356">
        <f>(JURÍDICO!BI29-JURÍDICO!BI33)</f>
        <v>3495</v>
      </c>
    </row>
    <row r="146" spans="3:3" x14ac:dyDescent="0.25">
      <c r="C146" s="1">
        <f>SUM(JURÍDICO!BF33:BH33)</f>
        <v>1</v>
      </c>
    </row>
    <row r="179" spans="1:13" x14ac:dyDescent="0.25">
      <c r="A179" s="483" t="s">
        <v>90</v>
      </c>
      <c r="B179" s="483"/>
      <c r="C179" s="483"/>
      <c r="D179" s="483"/>
      <c r="E179" s="483"/>
      <c r="F179" s="483"/>
      <c r="G179" s="483"/>
      <c r="H179" s="483"/>
      <c r="I179" s="483"/>
      <c r="J179" s="483"/>
      <c r="K179" s="483"/>
      <c r="L179" s="483"/>
      <c r="M179" s="483"/>
    </row>
    <row r="180" spans="1:13" x14ac:dyDescent="0.25">
      <c r="A180" s="483"/>
      <c r="B180" s="483"/>
      <c r="C180" s="483"/>
      <c r="D180" s="483"/>
      <c r="E180" s="483"/>
      <c r="F180" s="483"/>
      <c r="G180" s="483"/>
      <c r="H180" s="483"/>
      <c r="I180" s="483"/>
      <c r="J180" s="483"/>
      <c r="K180" s="483"/>
      <c r="L180" s="483"/>
      <c r="M180" s="483"/>
    </row>
    <row r="218" spans="10:10" x14ac:dyDescent="0.25">
      <c r="J218" s="356">
        <f>(JURÍDICO!BI39-JURÍDICO!BI42)</f>
        <v>157.25</v>
      </c>
    </row>
    <row r="219" spans="10:10" x14ac:dyDescent="0.25">
      <c r="J219" s="1">
        <f>SUM(JURÍDICO!BF42:BH42)</f>
        <v>3.583333333333333</v>
      </c>
    </row>
    <row r="235" spans="3:3" x14ac:dyDescent="0.25">
      <c r="C235" s="356">
        <f>(JURÍDICO!BI39-JURÍDICO!BI43)</f>
        <v>160.33333333333334</v>
      </c>
    </row>
    <row r="236" spans="3:3" x14ac:dyDescent="0.25">
      <c r="C236" s="1">
        <f>SUM(JURÍDICO!BF43:BH43)</f>
        <v>0.5</v>
      </c>
    </row>
    <row r="268" spans="1:13" x14ac:dyDescent="0.25">
      <c r="A268" s="483" t="s">
        <v>98</v>
      </c>
      <c r="B268" s="483"/>
      <c r="C268" s="483"/>
      <c r="D268" s="483"/>
      <c r="E268" s="483"/>
      <c r="F268" s="483"/>
      <c r="G268" s="483"/>
      <c r="H268" s="483"/>
      <c r="I268" s="483"/>
      <c r="J268" s="483"/>
      <c r="K268" s="483"/>
      <c r="L268" s="483"/>
      <c r="M268" s="483"/>
    </row>
    <row r="269" spans="1:13" x14ac:dyDescent="0.25">
      <c r="A269" s="483"/>
      <c r="B269" s="483"/>
      <c r="C269" s="483"/>
      <c r="D269" s="483"/>
      <c r="E269" s="483"/>
      <c r="F269" s="483"/>
      <c r="G269" s="483"/>
      <c r="H269" s="483"/>
      <c r="I269" s="483"/>
      <c r="J269" s="483"/>
      <c r="K269" s="483"/>
      <c r="L269" s="483"/>
      <c r="M269" s="483"/>
    </row>
    <row r="307" spans="10:10" x14ac:dyDescent="0.25">
      <c r="J307" s="356">
        <f>(JURÍDICO!BI49-JURÍDICO!BI52)</f>
        <v>332.33333333333326</v>
      </c>
    </row>
    <row r="308" spans="10:10" x14ac:dyDescent="0.25">
      <c r="J308" s="1">
        <f>SUM(JURÍDICO!BF52:BH52)</f>
        <v>2.6666666666666665</v>
      </c>
    </row>
    <row r="324" spans="3:3" x14ac:dyDescent="0.25">
      <c r="C324" s="356">
        <f>(JURÍDICO!BI49-JURÍDICO!BI53)</f>
        <v>334.66666666666663</v>
      </c>
    </row>
    <row r="325" spans="3:3" x14ac:dyDescent="0.25">
      <c r="C325" s="1">
        <f>SUM(JURÍDICO!BF53:BH53)</f>
        <v>0.33333333333333331</v>
      </c>
    </row>
  </sheetData>
  <mergeCells count="4">
    <mergeCell ref="A1:M2"/>
    <mergeCell ref="A90:M91"/>
    <mergeCell ref="A179:M180"/>
    <mergeCell ref="A268:M26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48"/>
  <sheetViews>
    <sheetView topLeftCell="F10" zoomScale="60" zoomScaleNormal="60" workbookViewId="0">
      <pane xSplit="4" ySplit="4" topLeftCell="AW14" activePane="bottomRight" state="frozen"/>
      <selection activeCell="F10" sqref="F10"/>
      <selection pane="topRight" activeCell="J10" sqref="J10"/>
      <selection pane="bottomLeft" activeCell="F14" sqref="F14"/>
      <selection pane="bottomRight" activeCell="BB90" sqref="BB90:BD93"/>
    </sheetView>
  </sheetViews>
  <sheetFormatPr baseColWidth="10" defaultRowHeight="15" x14ac:dyDescent="0.25"/>
  <cols>
    <col min="1" max="1" width="41.140625" style="1" customWidth="1"/>
    <col min="2" max="2" width="17.140625" style="1" customWidth="1"/>
    <col min="3" max="3" width="36.28515625" style="1" customWidth="1"/>
    <col min="4" max="4" width="76.5703125" style="1" customWidth="1"/>
    <col min="5" max="5" width="23.140625" style="1" customWidth="1"/>
    <col min="6" max="6" width="21.5703125" style="1" bestFit="1" customWidth="1"/>
    <col min="7" max="8" width="21.5703125" style="1" customWidth="1"/>
    <col min="9" max="9" width="26.140625" style="1" customWidth="1"/>
    <col min="10" max="61" width="13.28515625" style="1" customWidth="1"/>
    <col min="62" max="65" width="20.85546875" style="1" customWidth="1"/>
    <col min="66" max="293" width="11.42578125" style="1"/>
    <col min="294" max="294" width="41.140625" style="1" customWidth="1"/>
    <col min="295" max="295" width="17.140625" style="1" customWidth="1"/>
    <col min="296" max="296" width="36.28515625" style="1" customWidth="1"/>
    <col min="297" max="297" width="76.5703125" style="1" customWidth="1"/>
    <col min="298" max="298" width="23.140625" style="1" customWidth="1"/>
    <col min="299" max="299" width="20.42578125" style="1" customWidth="1"/>
    <col min="300" max="300" width="21.5703125" style="1" bestFit="1" customWidth="1"/>
    <col min="301" max="303" width="18" style="1" customWidth="1"/>
    <col min="304" max="304" width="16.5703125" style="1" customWidth="1"/>
    <col min="305" max="305" width="16.140625" style="1" customWidth="1"/>
    <col min="306" max="306" width="17.42578125" style="1" bestFit="1" customWidth="1"/>
    <col min="307" max="307" width="15.42578125" style="1" bestFit="1" customWidth="1"/>
    <col min="308" max="308" width="14.5703125" style="1" bestFit="1" customWidth="1"/>
    <col min="309" max="309" width="15.42578125" style="1" bestFit="1" customWidth="1"/>
    <col min="310" max="310" width="15.85546875" style="1" customWidth="1"/>
    <col min="311" max="311" width="13.7109375" style="1" customWidth="1"/>
    <col min="312" max="312" width="13.42578125" style="1" customWidth="1"/>
    <col min="313" max="313" width="22.7109375" style="1" customWidth="1"/>
    <col min="314" max="321" width="20.85546875" style="1" customWidth="1"/>
    <col min="322" max="549" width="11.42578125" style="1"/>
    <col min="550" max="550" width="41.140625" style="1" customWidth="1"/>
    <col min="551" max="551" width="17.140625" style="1" customWidth="1"/>
    <col min="552" max="552" width="36.28515625" style="1" customWidth="1"/>
    <col min="553" max="553" width="76.5703125" style="1" customWidth="1"/>
    <col min="554" max="554" width="23.140625" style="1" customWidth="1"/>
    <col min="555" max="555" width="20.42578125" style="1" customWidth="1"/>
    <col min="556" max="556" width="21.5703125" style="1" bestFit="1" customWidth="1"/>
    <col min="557" max="559" width="18" style="1" customWidth="1"/>
    <col min="560" max="560" width="16.5703125" style="1" customWidth="1"/>
    <col min="561" max="561" width="16.140625" style="1" customWidth="1"/>
    <col min="562" max="562" width="17.42578125" style="1" bestFit="1" customWidth="1"/>
    <col min="563" max="563" width="15.42578125" style="1" bestFit="1" customWidth="1"/>
    <col min="564" max="564" width="14.5703125" style="1" bestFit="1" customWidth="1"/>
    <col min="565" max="565" width="15.42578125" style="1" bestFit="1" customWidth="1"/>
    <col min="566" max="566" width="15.85546875" style="1" customWidth="1"/>
    <col min="567" max="567" width="13.7109375" style="1" customWidth="1"/>
    <col min="568" max="568" width="13.42578125" style="1" customWidth="1"/>
    <col min="569" max="569" width="22.7109375" style="1" customWidth="1"/>
    <col min="570" max="577" width="20.85546875" style="1" customWidth="1"/>
    <col min="578" max="805" width="11.42578125" style="1"/>
    <col min="806" max="806" width="41.140625" style="1" customWidth="1"/>
    <col min="807" max="807" width="17.140625" style="1" customWidth="1"/>
    <col min="808" max="808" width="36.28515625" style="1" customWidth="1"/>
    <col min="809" max="809" width="76.5703125" style="1" customWidth="1"/>
    <col min="810" max="810" width="23.140625" style="1" customWidth="1"/>
    <col min="811" max="811" width="20.42578125" style="1" customWidth="1"/>
    <col min="812" max="812" width="21.5703125" style="1" bestFit="1" customWidth="1"/>
    <col min="813" max="815" width="18" style="1" customWidth="1"/>
    <col min="816" max="816" width="16.5703125" style="1" customWidth="1"/>
    <col min="817" max="817" width="16.140625" style="1" customWidth="1"/>
    <col min="818" max="818" width="17.42578125" style="1" bestFit="1" customWidth="1"/>
    <col min="819" max="819" width="15.42578125" style="1" bestFit="1" customWidth="1"/>
    <col min="820" max="820" width="14.5703125" style="1" bestFit="1" customWidth="1"/>
    <col min="821" max="821" width="15.42578125" style="1" bestFit="1" customWidth="1"/>
    <col min="822" max="822" width="15.85546875" style="1" customWidth="1"/>
    <col min="823" max="823" width="13.7109375" style="1" customWidth="1"/>
    <col min="824" max="824" width="13.42578125" style="1" customWidth="1"/>
    <col min="825" max="825" width="22.7109375" style="1" customWidth="1"/>
    <col min="826" max="833" width="20.85546875" style="1" customWidth="1"/>
    <col min="834" max="1061" width="11.42578125" style="1"/>
    <col min="1062" max="1062" width="41.140625" style="1" customWidth="1"/>
    <col min="1063" max="1063" width="17.140625" style="1" customWidth="1"/>
    <col min="1064" max="1064" width="36.28515625" style="1" customWidth="1"/>
    <col min="1065" max="1065" width="76.5703125" style="1" customWidth="1"/>
    <col min="1066" max="1066" width="23.140625" style="1" customWidth="1"/>
    <col min="1067" max="1067" width="20.42578125" style="1" customWidth="1"/>
    <col min="1068" max="1068" width="21.5703125" style="1" bestFit="1" customWidth="1"/>
    <col min="1069" max="1071" width="18" style="1" customWidth="1"/>
    <col min="1072" max="1072" width="16.5703125" style="1" customWidth="1"/>
    <col min="1073" max="1073" width="16.140625" style="1" customWidth="1"/>
    <col min="1074" max="1074" width="17.42578125" style="1" bestFit="1" customWidth="1"/>
    <col min="1075" max="1075" width="15.42578125" style="1" bestFit="1" customWidth="1"/>
    <col min="1076" max="1076" width="14.5703125" style="1" bestFit="1" customWidth="1"/>
    <col min="1077" max="1077" width="15.42578125" style="1" bestFit="1" customWidth="1"/>
    <col min="1078" max="1078" width="15.85546875" style="1" customWidth="1"/>
    <col min="1079" max="1079" width="13.7109375" style="1" customWidth="1"/>
    <col min="1080" max="1080" width="13.42578125" style="1" customWidth="1"/>
    <col min="1081" max="1081" width="22.7109375" style="1" customWidth="1"/>
    <col min="1082" max="1089" width="20.85546875" style="1" customWidth="1"/>
    <col min="1090" max="1317" width="11.42578125" style="1"/>
    <col min="1318" max="1318" width="41.140625" style="1" customWidth="1"/>
    <col min="1319" max="1319" width="17.140625" style="1" customWidth="1"/>
    <col min="1320" max="1320" width="36.28515625" style="1" customWidth="1"/>
    <col min="1321" max="1321" width="76.5703125" style="1" customWidth="1"/>
    <col min="1322" max="1322" width="23.140625" style="1" customWidth="1"/>
    <col min="1323" max="1323" width="20.42578125" style="1" customWidth="1"/>
    <col min="1324" max="1324" width="21.5703125" style="1" bestFit="1" customWidth="1"/>
    <col min="1325" max="1327" width="18" style="1" customWidth="1"/>
    <col min="1328" max="1328" width="16.5703125" style="1" customWidth="1"/>
    <col min="1329" max="1329" width="16.140625" style="1" customWidth="1"/>
    <col min="1330" max="1330" width="17.42578125" style="1" bestFit="1" customWidth="1"/>
    <col min="1331" max="1331" width="15.42578125" style="1" bestFit="1" customWidth="1"/>
    <col min="1332" max="1332" width="14.5703125" style="1" bestFit="1" customWidth="1"/>
    <col min="1333" max="1333" width="15.42578125" style="1" bestFit="1" customWidth="1"/>
    <col min="1334" max="1334" width="15.85546875" style="1" customWidth="1"/>
    <col min="1335" max="1335" width="13.7109375" style="1" customWidth="1"/>
    <col min="1336" max="1336" width="13.42578125" style="1" customWidth="1"/>
    <col min="1337" max="1337" width="22.7109375" style="1" customWidth="1"/>
    <col min="1338" max="1345" width="20.85546875" style="1" customWidth="1"/>
    <col min="1346" max="1573" width="11.42578125" style="1"/>
    <col min="1574" max="1574" width="41.140625" style="1" customWidth="1"/>
    <col min="1575" max="1575" width="17.140625" style="1" customWidth="1"/>
    <col min="1576" max="1576" width="36.28515625" style="1" customWidth="1"/>
    <col min="1577" max="1577" width="76.5703125" style="1" customWidth="1"/>
    <col min="1578" max="1578" width="23.140625" style="1" customWidth="1"/>
    <col min="1579" max="1579" width="20.42578125" style="1" customWidth="1"/>
    <col min="1580" max="1580" width="21.5703125" style="1" bestFit="1" customWidth="1"/>
    <col min="1581" max="1583" width="18" style="1" customWidth="1"/>
    <col min="1584" max="1584" width="16.5703125" style="1" customWidth="1"/>
    <col min="1585" max="1585" width="16.140625" style="1" customWidth="1"/>
    <col min="1586" max="1586" width="17.42578125" style="1" bestFit="1" customWidth="1"/>
    <col min="1587" max="1587" width="15.42578125" style="1" bestFit="1" customWidth="1"/>
    <col min="1588" max="1588" width="14.5703125" style="1" bestFit="1" customWidth="1"/>
    <col min="1589" max="1589" width="15.42578125" style="1" bestFit="1" customWidth="1"/>
    <col min="1590" max="1590" width="15.85546875" style="1" customWidth="1"/>
    <col min="1591" max="1591" width="13.7109375" style="1" customWidth="1"/>
    <col min="1592" max="1592" width="13.42578125" style="1" customWidth="1"/>
    <col min="1593" max="1593" width="22.7109375" style="1" customWidth="1"/>
    <col min="1594" max="1601" width="20.85546875" style="1" customWidth="1"/>
    <col min="1602" max="1829" width="11.42578125" style="1"/>
    <col min="1830" max="1830" width="41.140625" style="1" customWidth="1"/>
    <col min="1831" max="1831" width="17.140625" style="1" customWidth="1"/>
    <col min="1832" max="1832" width="36.28515625" style="1" customWidth="1"/>
    <col min="1833" max="1833" width="76.5703125" style="1" customWidth="1"/>
    <col min="1834" max="1834" width="23.140625" style="1" customWidth="1"/>
    <col min="1835" max="1835" width="20.42578125" style="1" customWidth="1"/>
    <col min="1836" max="1836" width="21.5703125" style="1" bestFit="1" customWidth="1"/>
    <col min="1837" max="1839" width="18" style="1" customWidth="1"/>
    <col min="1840" max="1840" width="16.5703125" style="1" customWidth="1"/>
    <col min="1841" max="1841" width="16.140625" style="1" customWidth="1"/>
    <col min="1842" max="1842" width="17.42578125" style="1" bestFit="1" customWidth="1"/>
    <col min="1843" max="1843" width="15.42578125" style="1" bestFit="1" customWidth="1"/>
    <col min="1844" max="1844" width="14.5703125" style="1" bestFit="1" customWidth="1"/>
    <col min="1845" max="1845" width="15.42578125" style="1" bestFit="1" customWidth="1"/>
    <col min="1846" max="1846" width="15.85546875" style="1" customWidth="1"/>
    <col min="1847" max="1847" width="13.7109375" style="1" customWidth="1"/>
    <col min="1848" max="1848" width="13.42578125" style="1" customWidth="1"/>
    <col min="1849" max="1849" width="22.7109375" style="1" customWidth="1"/>
    <col min="1850" max="1857" width="20.85546875" style="1" customWidth="1"/>
    <col min="1858" max="2085" width="11.42578125" style="1"/>
    <col min="2086" max="2086" width="41.140625" style="1" customWidth="1"/>
    <col min="2087" max="2087" width="17.140625" style="1" customWidth="1"/>
    <col min="2088" max="2088" width="36.28515625" style="1" customWidth="1"/>
    <col min="2089" max="2089" width="76.5703125" style="1" customWidth="1"/>
    <col min="2090" max="2090" width="23.140625" style="1" customWidth="1"/>
    <col min="2091" max="2091" width="20.42578125" style="1" customWidth="1"/>
    <col min="2092" max="2092" width="21.5703125" style="1" bestFit="1" customWidth="1"/>
    <col min="2093" max="2095" width="18" style="1" customWidth="1"/>
    <col min="2096" max="2096" width="16.5703125" style="1" customWidth="1"/>
    <col min="2097" max="2097" width="16.140625" style="1" customWidth="1"/>
    <col min="2098" max="2098" width="17.42578125" style="1" bestFit="1" customWidth="1"/>
    <col min="2099" max="2099" width="15.42578125" style="1" bestFit="1" customWidth="1"/>
    <col min="2100" max="2100" width="14.5703125" style="1" bestFit="1" customWidth="1"/>
    <col min="2101" max="2101" width="15.42578125" style="1" bestFit="1" customWidth="1"/>
    <col min="2102" max="2102" width="15.85546875" style="1" customWidth="1"/>
    <col min="2103" max="2103" width="13.7109375" style="1" customWidth="1"/>
    <col min="2104" max="2104" width="13.42578125" style="1" customWidth="1"/>
    <col min="2105" max="2105" width="22.7109375" style="1" customWidth="1"/>
    <col min="2106" max="2113" width="20.85546875" style="1" customWidth="1"/>
    <col min="2114" max="2341" width="11.42578125" style="1"/>
    <col min="2342" max="2342" width="41.140625" style="1" customWidth="1"/>
    <col min="2343" max="2343" width="17.140625" style="1" customWidth="1"/>
    <col min="2344" max="2344" width="36.28515625" style="1" customWidth="1"/>
    <col min="2345" max="2345" width="76.5703125" style="1" customWidth="1"/>
    <col min="2346" max="2346" width="23.140625" style="1" customWidth="1"/>
    <col min="2347" max="2347" width="20.42578125" style="1" customWidth="1"/>
    <col min="2348" max="2348" width="21.5703125" style="1" bestFit="1" customWidth="1"/>
    <col min="2349" max="2351" width="18" style="1" customWidth="1"/>
    <col min="2352" max="2352" width="16.5703125" style="1" customWidth="1"/>
    <col min="2353" max="2353" width="16.140625" style="1" customWidth="1"/>
    <col min="2354" max="2354" width="17.42578125" style="1" bestFit="1" customWidth="1"/>
    <col min="2355" max="2355" width="15.42578125" style="1" bestFit="1" customWidth="1"/>
    <col min="2356" max="2356" width="14.5703125" style="1" bestFit="1" customWidth="1"/>
    <col min="2357" max="2357" width="15.42578125" style="1" bestFit="1" customWidth="1"/>
    <col min="2358" max="2358" width="15.85546875" style="1" customWidth="1"/>
    <col min="2359" max="2359" width="13.7109375" style="1" customWidth="1"/>
    <col min="2360" max="2360" width="13.42578125" style="1" customWidth="1"/>
    <col min="2361" max="2361" width="22.7109375" style="1" customWidth="1"/>
    <col min="2362" max="2369" width="20.85546875" style="1" customWidth="1"/>
    <col min="2370" max="2597" width="11.42578125" style="1"/>
    <col min="2598" max="2598" width="41.140625" style="1" customWidth="1"/>
    <col min="2599" max="2599" width="17.140625" style="1" customWidth="1"/>
    <col min="2600" max="2600" width="36.28515625" style="1" customWidth="1"/>
    <col min="2601" max="2601" width="76.5703125" style="1" customWidth="1"/>
    <col min="2602" max="2602" width="23.140625" style="1" customWidth="1"/>
    <col min="2603" max="2603" width="20.42578125" style="1" customWidth="1"/>
    <col min="2604" max="2604" width="21.5703125" style="1" bestFit="1" customWidth="1"/>
    <col min="2605" max="2607" width="18" style="1" customWidth="1"/>
    <col min="2608" max="2608" width="16.5703125" style="1" customWidth="1"/>
    <col min="2609" max="2609" width="16.140625" style="1" customWidth="1"/>
    <col min="2610" max="2610" width="17.42578125" style="1" bestFit="1" customWidth="1"/>
    <col min="2611" max="2611" width="15.42578125" style="1" bestFit="1" customWidth="1"/>
    <col min="2612" max="2612" width="14.5703125" style="1" bestFit="1" customWidth="1"/>
    <col min="2613" max="2613" width="15.42578125" style="1" bestFit="1" customWidth="1"/>
    <col min="2614" max="2614" width="15.85546875" style="1" customWidth="1"/>
    <col min="2615" max="2615" width="13.7109375" style="1" customWidth="1"/>
    <col min="2616" max="2616" width="13.42578125" style="1" customWidth="1"/>
    <col min="2617" max="2617" width="22.7109375" style="1" customWidth="1"/>
    <col min="2618" max="2625" width="20.85546875" style="1" customWidth="1"/>
    <col min="2626" max="2853" width="11.42578125" style="1"/>
    <col min="2854" max="2854" width="41.140625" style="1" customWidth="1"/>
    <col min="2855" max="2855" width="17.140625" style="1" customWidth="1"/>
    <col min="2856" max="2856" width="36.28515625" style="1" customWidth="1"/>
    <col min="2857" max="2857" width="76.5703125" style="1" customWidth="1"/>
    <col min="2858" max="2858" width="23.140625" style="1" customWidth="1"/>
    <col min="2859" max="2859" width="20.42578125" style="1" customWidth="1"/>
    <col min="2860" max="2860" width="21.5703125" style="1" bestFit="1" customWidth="1"/>
    <col min="2861" max="2863" width="18" style="1" customWidth="1"/>
    <col min="2864" max="2864" width="16.5703125" style="1" customWidth="1"/>
    <col min="2865" max="2865" width="16.140625" style="1" customWidth="1"/>
    <col min="2866" max="2866" width="17.42578125" style="1" bestFit="1" customWidth="1"/>
    <col min="2867" max="2867" width="15.42578125" style="1" bestFit="1" customWidth="1"/>
    <col min="2868" max="2868" width="14.5703125" style="1" bestFit="1" customWidth="1"/>
    <col min="2869" max="2869" width="15.42578125" style="1" bestFit="1" customWidth="1"/>
    <col min="2870" max="2870" width="15.85546875" style="1" customWidth="1"/>
    <col min="2871" max="2871" width="13.7109375" style="1" customWidth="1"/>
    <col min="2872" max="2872" width="13.42578125" style="1" customWidth="1"/>
    <col min="2873" max="2873" width="22.7109375" style="1" customWidth="1"/>
    <col min="2874" max="2881" width="20.85546875" style="1" customWidth="1"/>
    <col min="2882" max="3109" width="11.42578125" style="1"/>
    <col min="3110" max="3110" width="41.140625" style="1" customWidth="1"/>
    <col min="3111" max="3111" width="17.140625" style="1" customWidth="1"/>
    <col min="3112" max="3112" width="36.28515625" style="1" customWidth="1"/>
    <col min="3113" max="3113" width="76.5703125" style="1" customWidth="1"/>
    <col min="3114" max="3114" width="23.140625" style="1" customWidth="1"/>
    <col min="3115" max="3115" width="20.42578125" style="1" customWidth="1"/>
    <col min="3116" max="3116" width="21.5703125" style="1" bestFit="1" customWidth="1"/>
    <col min="3117" max="3119" width="18" style="1" customWidth="1"/>
    <col min="3120" max="3120" width="16.5703125" style="1" customWidth="1"/>
    <col min="3121" max="3121" width="16.140625" style="1" customWidth="1"/>
    <col min="3122" max="3122" width="17.42578125" style="1" bestFit="1" customWidth="1"/>
    <col min="3123" max="3123" width="15.42578125" style="1" bestFit="1" customWidth="1"/>
    <col min="3124" max="3124" width="14.5703125" style="1" bestFit="1" customWidth="1"/>
    <col min="3125" max="3125" width="15.42578125" style="1" bestFit="1" customWidth="1"/>
    <col min="3126" max="3126" width="15.85546875" style="1" customWidth="1"/>
    <col min="3127" max="3127" width="13.7109375" style="1" customWidth="1"/>
    <col min="3128" max="3128" width="13.42578125" style="1" customWidth="1"/>
    <col min="3129" max="3129" width="22.7109375" style="1" customWidth="1"/>
    <col min="3130" max="3137" width="20.85546875" style="1" customWidth="1"/>
    <col min="3138" max="3365" width="11.42578125" style="1"/>
    <col min="3366" max="3366" width="41.140625" style="1" customWidth="1"/>
    <col min="3367" max="3367" width="17.140625" style="1" customWidth="1"/>
    <col min="3368" max="3368" width="36.28515625" style="1" customWidth="1"/>
    <col min="3369" max="3369" width="76.5703125" style="1" customWidth="1"/>
    <col min="3370" max="3370" width="23.140625" style="1" customWidth="1"/>
    <col min="3371" max="3371" width="20.42578125" style="1" customWidth="1"/>
    <col min="3372" max="3372" width="21.5703125" style="1" bestFit="1" customWidth="1"/>
    <col min="3373" max="3375" width="18" style="1" customWidth="1"/>
    <col min="3376" max="3376" width="16.5703125" style="1" customWidth="1"/>
    <col min="3377" max="3377" width="16.140625" style="1" customWidth="1"/>
    <col min="3378" max="3378" width="17.42578125" style="1" bestFit="1" customWidth="1"/>
    <col min="3379" max="3379" width="15.42578125" style="1" bestFit="1" customWidth="1"/>
    <col min="3380" max="3380" width="14.5703125" style="1" bestFit="1" customWidth="1"/>
    <col min="3381" max="3381" width="15.42578125" style="1" bestFit="1" customWidth="1"/>
    <col min="3382" max="3382" width="15.85546875" style="1" customWidth="1"/>
    <col min="3383" max="3383" width="13.7109375" style="1" customWidth="1"/>
    <col min="3384" max="3384" width="13.42578125" style="1" customWidth="1"/>
    <col min="3385" max="3385" width="22.7109375" style="1" customWidth="1"/>
    <col min="3386" max="3393" width="20.85546875" style="1" customWidth="1"/>
    <col min="3394" max="3621" width="11.42578125" style="1"/>
    <col min="3622" max="3622" width="41.140625" style="1" customWidth="1"/>
    <col min="3623" max="3623" width="17.140625" style="1" customWidth="1"/>
    <col min="3624" max="3624" width="36.28515625" style="1" customWidth="1"/>
    <col min="3625" max="3625" width="76.5703125" style="1" customWidth="1"/>
    <col min="3626" max="3626" width="23.140625" style="1" customWidth="1"/>
    <col min="3627" max="3627" width="20.42578125" style="1" customWidth="1"/>
    <col min="3628" max="3628" width="21.5703125" style="1" bestFit="1" customWidth="1"/>
    <col min="3629" max="3631" width="18" style="1" customWidth="1"/>
    <col min="3632" max="3632" width="16.5703125" style="1" customWidth="1"/>
    <col min="3633" max="3633" width="16.140625" style="1" customWidth="1"/>
    <col min="3634" max="3634" width="17.42578125" style="1" bestFit="1" customWidth="1"/>
    <col min="3635" max="3635" width="15.42578125" style="1" bestFit="1" customWidth="1"/>
    <col min="3636" max="3636" width="14.5703125" style="1" bestFit="1" customWidth="1"/>
    <col min="3637" max="3637" width="15.42578125" style="1" bestFit="1" customWidth="1"/>
    <col min="3638" max="3638" width="15.85546875" style="1" customWidth="1"/>
    <col min="3639" max="3639" width="13.7109375" style="1" customWidth="1"/>
    <col min="3640" max="3640" width="13.42578125" style="1" customWidth="1"/>
    <col min="3641" max="3641" width="22.7109375" style="1" customWidth="1"/>
    <col min="3642" max="3649" width="20.85546875" style="1" customWidth="1"/>
    <col min="3650" max="3877" width="11.42578125" style="1"/>
    <col min="3878" max="3878" width="41.140625" style="1" customWidth="1"/>
    <col min="3879" max="3879" width="17.140625" style="1" customWidth="1"/>
    <col min="3880" max="3880" width="36.28515625" style="1" customWidth="1"/>
    <col min="3881" max="3881" width="76.5703125" style="1" customWidth="1"/>
    <col min="3882" max="3882" width="23.140625" style="1" customWidth="1"/>
    <col min="3883" max="3883" width="20.42578125" style="1" customWidth="1"/>
    <col min="3884" max="3884" width="21.5703125" style="1" bestFit="1" customWidth="1"/>
    <col min="3885" max="3887" width="18" style="1" customWidth="1"/>
    <col min="3888" max="3888" width="16.5703125" style="1" customWidth="1"/>
    <col min="3889" max="3889" width="16.140625" style="1" customWidth="1"/>
    <col min="3890" max="3890" width="17.42578125" style="1" bestFit="1" customWidth="1"/>
    <col min="3891" max="3891" width="15.42578125" style="1" bestFit="1" customWidth="1"/>
    <col min="3892" max="3892" width="14.5703125" style="1" bestFit="1" customWidth="1"/>
    <col min="3893" max="3893" width="15.42578125" style="1" bestFit="1" customWidth="1"/>
    <col min="3894" max="3894" width="15.85546875" style="1" customWidth="1"/>
    <col min="3895" max="3895" width="13.7109375" style="1" customWidth="1"/>
    <col min="3896" max="3896" width="13.42578125" style="1" customWidth="1"/>
    <col min="3897" max="3897" width="22.7109375" style="1" customWidth="1"/>
    <col min="3898" max="3905" width="20.85546875" style="1" customWidth="1"/>
    <col min="3906" max="4133" width="11.42578125" style="1"/>
    <col min="4134" max="4134" width="41.140625" style="1" customWidth="1"/>
    <col min="4135" max="4135" width="17.140625" style="1" customWidth="1"/>
    <col min="4136" max="4136" width="36.28515625" style="1" customWidth="1"/>
    <col min="4137" max="4137" width="76.5703125" style="1" customWidth="1"/>
    <col min="4138" max="4138" width="23.140625" style="1" customWidth="1"/>
    <col min="4139" max="4139" width="20.42578125" style="1" customWidth="1"/>
    <col min="4140" max="4140" width="21.5703125" style="1" bestFit="1" customWidth="1"/>
    <col min="4141" max="4143" width="18" style="1" customWidth="1"/>
    <col min="4144" max="4144" width="16.5703125" style="1" customWidth="1"/>
    <col min="4145" max="4145" width="16.140625" style="1" customWidth="1"/>
    <col min="4146" max="4146" width="17.42578125" style="1" bestFit="1" customWidth="1"/>
    <col min="4147" max="4147" width="15.42578125" style="1" bestFit="1" customWidth="1"/>
    <col min="4148" max="4148" width="14.5703125" style="1" bestFit="1" customWidth="1"/>
    <col min="4149" max="4149" width="15.42578125" style="1" bestFit="1" customWidth="1"/>
    <col min="4150" max="4150" width="15.85546875" style="1" customWidth="1"/>
    <col min="4151" max="4151" width="13.7109375" style="1" customWidth="1"/>
    <col min="4152" max="4152" width="13.42578125" style="1" customWidth="1"/>
    <col min="4153" max="4153" width="22.7109375" style="1" customWidth="1"/>
    <col min="4154" max="4161" width="20.85546875" style="1" customWidth="1"/>
    <col min="4162" max="4389" width="11.42578125" style="1"/>
    <col min="4390" max="4390" width="41.140625" style="1" customWidth="1"/>
    <col min="4391" max="4391" width="17.140625" style="1" customWidth="1"/>
    <col min="4392" max="4392" width="36.28515625" style="1" customWidth="1"/>
    <col min="4393" max="4393" width="76.5703125" style="1" customWidth="1"/>
    <col min="4394" max="4394" width="23.140625" style="1" customWidth="1"/>
    <col min="4395" max="4395" width="20.42578125" style="1" customWidth="1"/>
    <col min="4396" max="4396" width="21.5703125" style="1" bestFit="1" customWidth="1"/>
    <col min="4397" max="4399" width="18" style="1" customWidth="1"/>
    <col min="4400" max="4400" width="16.5703125" style="1" customWidth="1"/>
    <col min="4401" max="4401" width="16.140625" style="1" customWidth="1"/>
    <col min="4402" max="4402" width="17.42578125" style="1" bestFit="1" customWidth="1"/>
    <col min="4403" max="4403" width="15.42578125" style="1" bestFit="1" customWidth="1"/>
    <col min="4404" max="4404" width="14.5703125" style="1" bestFit="1" customWidth="1"/>
    <col min="4405" max="4405" width="15.42578125" style="1" bestFit="1" customWidth="1"/>
    <col min="4406" max="4406" width="15.85546875" style="1" customWidth="1"/>
    <col min="4407" max="4407" width="13.7109375" style="1" customWidth="1"/>
    <col min="4408" max="4408" width="13.42578125" style="1" customWidth="1"/>
    <col min="4409" max="4409" width="22.7109375" style="1" customWidth="1"/>
    <col min="4410" max="4417" width="20.85546875" style="1" customWidth="1"/>
    <col min="4418" max="4645" width="11.42578125" style="1"/>
    <col min="4646" max="4646" width="41.140625" style="1" customWidth="1"/>
    <col min="4647" max="4647" width="17.140625" style="1" customWidth="1"/>
    <col min="4648" max="4648" width="36.28515625" style="1" customWidth="1"/>
    <col min="4649" max="4649" width="76.5703125" style="1" customWidth="1"/>
    <col min="4650" max="4650" width="23.140625" style="1" customWidth="1"/>
    <col min="4651" max="4651" width="20.42578125" style="1" customWidth="1"/>
    <col min="4652" max="4652" width="21.5703125" style="1" bestFit="1" customWidth="1"/>
    <col min="4653" max="4655" width="18" style="1" customWidth="1"/>
    <col min="4656" max="4656" width="16.5703125" style="1" customWidth="1"/>
    <col min="4657" max="4657" width="16.140625" style="1" customWidth="1"/>
    <col min="4658" max="4658" width="17.42578125" style="1" bestFit="1" customWidth="1"/>
    <col min="4659" max="4659" width="15.42578125" style="1" bestFit="1" customWidth="1"/>
    <col min="4660" max="4660" width="14.5703125" style="1" bestFit="1" customWidth="1"/>
    <col min="4661" max="4661" width="15.42578125" style="1" bestFit="1" customWidth="1"/>
    <col min="4662" max="4662" width="15.85546875" style="1" customWidth="1"/>
    <col min="4663" max="4663" width="13.7109375" style="1" customWidth="1"/>
    <col min="4664" max="4664" width="13.42578125" style="1" customWidth="1"/>
    <col min="4665" max="4665" width="22.7109375" style="1" customWidth="1"/>
    <col min="4666" max="4673" width="20.85546875" style="1" customWidth="1"/>
    <col min="4674" max="4901" width="11.42578125" style="1"/>
    <col min="4902" max="4902" width="41.140625" style="1" customWidth="1"/>
    <col min="4903" max="4903" width="17.140625" style="1" customWidth="1"/>
    <col min="4904" max="4904" width="36.28515625" style="1" customWidth="1"/>
    <col min="4905" max="4905" width="76.5703125" style="1" customWidth="1"/>
    <col min="4906" max="4906" width="23.140625" style="1" customWidth="1"/>
    <col min="4907" max="4907" width="20.42578125" style="1" customWidth="1"/>
    <col min="4908" max="4908" width="21.5703125" style="1" bestFit="1" customWidth="1"/>
    <col min="4909" max="4911" width="18" style="1" customWidth="1"/>
    <col min="4912" max="4912" width="16.5703125" style="1" customWidth="1"/>
    <col min="4913" max="4913" width="16.140625" style="1" customWidth="1"/>
    <col min="4914" max="4914" width="17.42578125" style="1" bestFit="1" customWidth="1"/>
    <col min="4915" max="4915" width="15.42578125" style="1" bestFit="1" customWidth="1"/>
    <col min="4916" max="4916" width="14.5703125" style="1" bestFit="1" customWidth="1"/>
    <col min="4917" max="4917" width="15.42578125" style="1" bestFit="1" customWidth="1"/>
    <col min="4918" max="4918" width="15.85546875" style="1" customWidth="1"/>
    <col min="4919" max="4919" width="13.7109375" style="1" customWidth="1"/>
    <col min="4920" max="4920" width="13.42578125" style="1" customWidth="1"/>
    <col min="4921" max="4921" width="22.7109375" style="1" customWidth="1"/>
    <col min="4922" max="4929" width="20.85546875" style="1" customWidth="1"/>
    <col min="4930" max="5157" width="11.42578125" style="1"/>
    <col min="5158" max="5158" width="41.140625" style="1" customWidth="1"/>
    <col min="5159" max="5159" width="17.140625" style="1" customWidth="1"/>
    <col min="5160" max="5160" width="36.28515625" style="1" customWidth="1"/>
    <col min="5161" max="5161" width="76.5703125" style="1" customWidth="1"/>
    <col min="5162" max="5162" width="23.140625" style="1" customWidth="1"/>
    <col min="5163" max="5163" width="20.42578125" style="1" customWidth="1"/>
    <col min="5164" max="5164" width="21.5703125" style="1" bestFit="1" customWidth="1"/>
    <col min="5165" max="5167" width="18" style="1" customWidth="1"/>
    <col min="5168" max="5168" width="16.5703125" style="1" customWidth="1"/>
    <col min="5169" max="5169" width="16.140625" style="1" customWidth="1"/>
    <col min="5170" max="5170" width="17.42578125" style="1" bestFit="1" customWidth="1"/>
    <col min="5171" max="5171" width="15.42578125" style="1" bestFit="1" customWidth="1"/>
    <col min="5172" max="5172" width="14.5703125" style="1" bestFit="1" customWidth="1"/>
    <col min="5173" max="5173" width="15.42578125" style="1" bestFit="1" customWidth="1"/>
    <col min="5174" max="5174" width="15.85546875" style="1" customWidth="1"/>
    <col min="5175" max="5175" width="13.7109375" style="1" customWidth="1"/>
    <col min="5176" max="5176" width="13.42578125" style="1" customWidth="1"/>
    <col min="5177" max="5177" width="22.7109375" style="1" customWidth="1"/>
    <col min="5178" max="5185" width="20.85546875" style="1" customWidth="1"/>
    <col min="5186" max="5413" width="11.42578125" style="1"/>
    <col min="5414" max="5414" width="41.140625" style="1" customWidth="1"/>
    <col min="5415" max="5415" width="17.140625" style="1" customWidth="1"/>
    <col min="5416" max="5416" width="36.28515625" style="1" customWidth="1"/>
    <col min="5417" max="5417" width="76.5703125" style="1" customWidth="1"/>
    <col min="5418" max="5418" width="23.140625" style="1" customWidth="1"/>
    <col min="5419" max="5419" width="20.42578125" style="1" customWidth="1"/>
    <col min="5420" max="5420" width="21.5703125" style="1" bestFit="1" customWidth="1"/>
    <col min="5421" max="5423" width="18" style="1" customWidth="1"/>
    <col min="5424" max="5424" width="16.5703125" style="1" customWidth="1"/>
    <col min="5425" max="5425" width="16.140625" style="1" customWidth="1"/>
    <col min="5426" max="5426" width="17.42578125" style="1" bestFit="1" customWidth="1"/>
    <col min="5427" max="5427" width="15.42578125" style="1" bestFit="1" customWidth="1"/>
    <col min="5428" max="5428" width="14.5703125" style="1" bestFit="1" customWidth="1"/>
    <col min="5429" max="5429" width="15.42578125" style="1" bestFit="1" customWidth="1"/>
    <col min="5430" max="5430" width="15.85546875" style="1" customWidth="1"/>
    <col min="5431" max="5431" width="13.7109375" style="1" customWidth="1"/>
    <col min="5432" max="5432" width="13.42578125" style="1" customWidth="1"/>
    <col min="5433" max="5433" width="22.7109375" style="1" customWidth="1"/>
    <col min="5434" max="5441" width="20.85546875" style="1" customWidth="1"/>
    <col min="5442" max="5669" width="11.42578125" style="1"/>
    <col min="5670" max="5670" width="41.140625" style="1" customWidth="1"/>
    <col min="5671" max="5671" width="17.140625" style="1" customWidth="1"/>
    <col min="5672" max="5672" width="36.28515625" style="1" customWidth="1"/>
    <col min="5673" max="5673" width="76.5703125" style="1" customWidth="1"/>
    <col min="5674" max="5674" width="23.140625" style="1" customWidth="1"/>
    <col min="5675" max="5675" width="20.42578125" style="1" customWidth="1"/>
    <col min="5676" max="5676" width="21.5703125" style="1" bestFit="1" customWidth="1"/>
    <col min="5677" max="5679" width="18" style="1" customWidth="1"/>
    <col min="5680" max="5680" width="16.5703125" style="1" customWidth="1"/>
    <col min="5681" max="5681" width="16.140625" style="1" customWidth="1"/>
    <col min="5682" max="5682" width="17.42578125" style="1" bestFit="1" customWidth="1"/>
    <col min="5683" max="5683" width="15.42578125" style="1" bestFit="1" customWidth="1"/>
    <col min="5684" max="5684" width="14.5703125" style="1" bestFit="1" customWidth="1"/>
    <col min="5685" max="5685" width="15.42578125" style="1" bestFit="1" customWidth="1"/>
    <col min="5686" max="5686" width="15.85546875" style="1" customWidth="1"/>
    <col min="5687" max="5687" width="13.7109375" style="1" customWidth="1"/>
    <col min="5688" max="5688" width="13.42578125" style="1" customWidth="1"/>
    <col min="5689" max="5689" width="22.7109375" style="1" customWidth="1"/>
    <col min="5690" max="5697" width="20.85546875" style="1" customWidth="1"/>
    <col min="5698" max="5925" width="11.42578125" style="1"/>
    <col min="5926" max="5926" width="41.140625" style="1" customWidth="1"/>
    <col min="5927" max="5927" width="17.140625" style="1" customWidth="1"/>
    <col min="5928" max="5928" width="36.28515625" style="1" customWidth="1"/>
    <col min="5929" max="5929" width="76.5703125" style="1" customWidth="1"/>
    <col min="5930" max="5930" width="23.140625" style="1" customWidth="1"/>
    <col min="5931" max="5931" width="20.42578125" style="1" customWidth="1"/>
    <col min="5932" max="5932" width="21.5703125" style="1" bestFit="1" customWidth="1"/>
    <col min="5933" max="5935" width="18" style="1" customWidth="1"/>
    <col min="5936" max="5936" width="16.5703125" style="1" customWidth="1"/>
    <col min="5937" max="5937" width="16.140625" style="1" customWidth="1"/>
    <col min="5938" max="5938" width="17.42578125" style="1" bestFit="1" customWidth="1"/>
    <col min="5939" max="5939" width="15.42578125" style="1" bestFit="1" customWidth="1"/>
    <col min="5940" max="5940" width="14.5703125" style="1" bestFit="1" customWidth="1"/>
    <col min="5941" max="5941" width="15.42578125" style="1" bestFit="1" customWidth="1"/>
    <col min="5942" max="5942" width="15.85546875" style="1" customWidth="1"/>
    <col min="5943" max="5943" width="13.7109375" style="1" customWidth="1"/>
    <col min="5944" max="5944" width="13.42578125" style="1" customWidth="1"/>
    <col min="5945" max="5945" width="22.7109375" style="1" customWidth="1"/>
    <col min="5946" max="5953" width="20.85546875" style="1" customWidth="1"/>
    <col min="5954" max="6181" width="11.42578125" style="1"/>
    <col min="6182" max="6182" width="41.140625" style="1" customWidth="1"/>
    <col min="6183" max="6183" width="17.140625" style="1" customWidth="1"/>
    <col min="6184" max="6184" width="36.28515625" style="1" customWidth="1"/>
    <col min="6185" max="6185" width="76.5703125" style="1" customWidth="1"/>
    <col min="6186" max="6186" width="23.140625" style="1" customWidth="1"/>
    <col min="6187" max="6187" width="20.42578125" style="1" customWidth="1"/>
    <col min="6188" max="6188" width="21.5703125" style="1" bestFit="1" customWidth="1"/>
    <col min="6189" max="6191" width="18" style="1" customWidth="1"/>
    <col min="6192" max="6192" width="16.5703125" style="1" customWidth="1"/>
    <col min="6193" max="6193" width="16.140625" style="1" customWidth="1"/>
    <col min="6194" max="6194" width="17.42578125" style="1" bestFit="1" customWidth="1"/>
    <col min="6195" max="6195" width="15.42578125" style="1" bestFit="1" customWidth="1"/>
    <col min="6196" max="6196" width="14.5703125" style="1" bestFit="1" customWidth="1"/>
    <col min="6197" max="6197" width="15.42578125" style="1" bestFit="1" customWidth="1"/>
    <col min="6198" max="6198" width="15.85546875" style="1" customWidth="1"/>
    <col min="6199" max="6199" width="13.7109375" style="1" customWidth="1"/>
    <col min="6200" max="6200" width="13.42578125" style="1" customWidth="1"/>
    <col min="6201" max="6201" width="22.7109375" style="1" customWidth="1"/>
    <col min="6202" max="6209" width="20.85546875" style="1" customWidth="1"/>
    <col min="6210" max="6437" width="11.42578125" style="1"/>
    <col min="6438" max="6438" width="41.140625" style="1" customWidth="1"/>
    <col min="6439" max="6439" width="17.140625" style="1" customWidth="1"/>
    <col min="6440" max="6440" width="36.28515625" style="1" customWidth="1"/>
    <col min="6441" max="6441" width="76.5703125" style="1" customWidth="1"/>
    <col min="6442" max="6442" width="23.140625" style="1" customWidth="1"/>
    <col min="6443" max="6443" width="20.42578125" style="1" customWidth="1"/>
    <col min="6444" max="6444" width="21.5703125" style="1" bestFit="1" customWidth="1"/>
    <col min="6445" max="6447" width="18" style="1" customWidth="1"/>
    <col min="6448" max="6448" width="16.5703125" style="1" customWidth="1"/>
    <col min="6449" max="6449" width="16.140625" style="1" customWidth="1"/>
    <col min="6450" max="6450" width="17.42578125" style="1" bestFit="1" customWidth="1"/>
    <col min="6451" max="6451" width="15.42578125" style="1" bestFit="1" customWidth="1"/>
    <col min="6452" max="6452" width="14.5703125" style="1" bestFit="1" customWidth="1"/>
    <col min="6453" max="6453" width="15.42578125" style="1" bestFit="1" customWidth="1"/>
    <col min="6454" max="6454" width="15.85546875" style="1" customWidth="1"/>
    <col min="6455" max="6455" width="13.7109375" style="1" customWidth="1"/>
    <col min="6456" max="6456" width="13.42578125" style="1" customWidth="1"/>
    <col min="6457" max="6457" width="22.7109375" style="1" customWidth="1"/>
    <col min="6458" max="6465" width="20.85546875" style="1" customWidth="1"/>
    <col min="6466" max="6693" width="11.42578125" style="1"/>
    <col min="6694" max="6694" width="41.140625" style="1" customWidth="1"/>
    <col min="6695" max="6695" width="17.140625" style="1" customWidth="1"/>
    <col min="6696" max="6696" width="36.28515625" style="1" customWidth="1"/>
    <col min="6697" max="6697" width="76.5703125" style="1" customWidth="1"/>
    <col min="6698" max="6698" width="23.140625" style="1" customWidth="1"/>
    <col min="6699" max="6699" width="20.42578125" style="1" customWidth="1"/>
    <col min="6700" max="6700" width="21.5703125" style="1" bestFit="1" customWidth="1"/>
    <col min="6701" max="6703" width="18" style="1" customWidth="1"/>
    <col min="6704" max="6704" width="16.5703125" style="1" customWidth="1"/>
    <col min="6705" max="6705" width="16.140625" style="1" customWidth="1"/>
    <col min="6706" max="6706" width="17.42578125" style="1" bestFit="1" customWidth="1"/>
    <col min="6707" max="6707" width="15.42578125" style="1" bestFit="1" customWidth="1"/>
    <col min="6708" max="6708" width="14.5703125" style="1" bestFit="1" customWidth="1"/>
    <col min="6709" max="6709" width="15.42578125" style="1" bestFit="1" customWidth="1"/>
    <col min="6710" max="6710" width="15.85546875" style="1" customWidth="1"/>
    <col min="6711" max="6711" width="13.7109375" style="1" customWidth="1"/>
    <col min="6712" max="6712" width="13.42578125" style="1" customWidth="1"/>
    <col min="6713" max="6713" width="22.7109375" style="1" customWidth="1"/>
    <col min="6714" max="6721" width="20.85546875" style="1" customWidth="1"/>
    <col min="6722" max="6949" width="11.42578125" style="1"/>
    <col min="6950" max="6950" width="41.140625" style="1" customWidth="1"/>
    <col min="6951" max="6951" width="17.140625" style="1" customWidth="1"/>
    <col min="6952" max="6952" width="36.28515625" style="1" customWidth="1"/>
    <col min="6953" max="6953" width="76.5703125" style="1" customWidth="1"/>
    <col min="6954" max="6954" width="23.140625" style="1" customWidth="1"/>
    <col min="6955" max="6955" width="20.42578125" style="1" customWidth="1"/>
    <col min="6956" max="6956" width="21.5703125" style="1" bestFit="1" customWidth="1"/>
    <col min="6957" max="6959" width="18" style="1" customWidth="1"/>
    <col min="6960" max="6960" width="16.5703125" style="1" customWidth="1"/>
    <col min="6961" max="6961" width="16.140625" style="1" customWidth="1"/>
    <col min="6962" max="6962" width="17.42578125" style="1" bestFit="1" customWidth="1"/>
    <col min="6963" max="6963" width="15.42578125" style="1" bestFit="1" customWidth="1"/>
    <col min="6964" max="6964" width="14.5703125" style="1" bestFit="1" customWidth="1"/>
    <col min="6965" max="6965" width="15.42578125" style="1" bestFit="1" customWidth="1"/>
    <col min="6966" max="6966" width="15.85546875" style="1" customWidth="1"/>
    <col min="6967" max="6967" width="13.7109375" style="1" customWidth="1"/>
    <col min="6968" max="6968" width="13.42578125" style="1" customWidth="1"/>
    <col min="6969" max="6969" width="22.7109375" style="1" customWidth="1"/>
    <col min="6970" max="6977" width="20.85546875" style="1" customWidth="1"/>
    <col min="6978" max="7205" width="11.42578125" style="1"/>
    <col min="7206" max="7206" width="41.140625" style="1" customWidth="1"/>
    <col min="7207" max="7207" width="17.140625" style="1" customWidth="1"/>
    <col min="7208" max="7208" width="36.28515625" style="1" customWidth="1"/>
    <col min="7209" max="7209" width="76.5703125" style="1" customWidth="1"/>
    <col min="7210" max="7210" width="23.140625" style="1" customWidth="1"/>
    <col min="7211" max="7211" width="20.42578125" style="1" customWidth="1"/>
    <col min="7212" max="7212" width="21.5703125" style="1" bestFit="1" customWidth="1"/>
    <col min="7213" max="7215" width="18" style="1" customWidth="1"/>
    <col min="7216" max="7216" width="16.5703125" style="1" customWidth="1"/>
    <col min="7217" max="7217" width="16.140625" style="1" customWidth="1"/>
    <col min="7218" max="7218" width="17.42578125" style="1" bestFit="1" customWidth="1"/>
    <col min="7219" max="7219" width="15.42578125" style="1" bestFit="1" customWidth="1"/>
    <col min="7220" max="7220" width="14.5703125" style="1" bestFit="1" customWidth="1"/>
    <col min="7221" max="7221" width="15.42578125" style="1" bestFit="1" customWidth="1"/>
    <col min="7222" max="7222" width="15.85546875" style="1" customWidth="1"/>
    <col min="7223" max="7223" width="13.7109375" style="1" customWidth="1"/>
    <col min="7224" max="7224" width="13.42578125" style="1" customWidth="1"/>
    <col min="7225" max="7225" width="22.7109375" style="1" customWidth="1"/>
    <col min="7226" max="7233" width="20.85546875" style="1" customWidth="1"/>
    <col min="7234" max="7461" width="11.42578125" style="1"/>
    <col min="7462" max="7462" width="41.140625" style="1" customWidth="1"/>
    <col min="7463" max="7463" width="17.140625" style="1" customWidth="1"/>
    <col min="7464" max="7464" width="36.28515625" style="1" customWidth="1"/>
    <col min="7465" max="7465" width="76.5703125" style="1" customWidth="1"/>
    <col min="7466" max="7466" width="23.140625" style="1" customWidth="1"/>
    <col min="7467" max="7467" width="20.42578125" style="1" customWidth="1"/>
    <col min="7468" max="7468" width="21.5703125" style="1" bestFit="1" customWidth="1"/>
    <col min="7469" max="7471" width="18" style="1" customWidth="1"/>
    <col min="7472" max="7472" width="16.5703125" style="1" customWidth="1"/>
    <col min="7473" max="7473" width="16.140625" style="1" customWidth="1"/>
    <col min="7474" max="7474" width="17.42578125" style="1" bestFit="1" customWidth="1"/>
    <col min="7475" max="7475" width="15.42578125" style="1" bestFit="1" customWidth="1"/>
    <col min="7476" max="7476" width="14.5703125" style="1" bestFit="1" customWidth="1"/>
    <col min="7477" max="7477" width="15.42578125" style="1" bestFit="1" customWidth="1"/>
    <col min="7478" max="7478" width="15.85546875" style="1" customWidth="1"/>
    <col min="7479" max="7479" width="13.7109375" style="1" customWidth="1"/>
    <col min="7480" max="7480" width="13.42578125" style="1" customWidth="1"/>
    <col min="7481" max="7481" width="22.7109375" style="1" customWidth="1"/>
    <col min="7482" max="7489" width="20.85546875" style="1" customWidth="1"/>
    <col min="7490" max="7717" width="11.42578125" style="1"/>
    <col min="7718" max="7718" width="41.140625" style="1" customWidth="1"/>
    <col min="7719" max="7719" width="17.140625" style="1" customWidth="1"/>
    <col min="7720" max="7720" width="36.28515625" style="1" customWidth="1"/>
    <col min="7721" max="7721" width="76.5703125" style="1" customWidth="1"/>
    <col min="7722" max="7722" width="23.140625" style="1" customWidth="1"/>
    <col min="7723" max="7723" width="20.42578125" style="1" customWidth="1"/>
    <col min="7724" max="7724" width="21.5703125" style="1" bestFit="1" customWidth="1"/>
    <col min="7725" max="7727" width="18" style="1" customWidth="1"/>
    <col min="7728" max="7728" width="16.5703125" style="1" customWidth="1"/>
    <col min="7729" max="7729" width="16.140625" style="1" customWidth="1"/>
    <col min="7730" max="7730" width="17.42578125" style="1" bestFit="1" customWidth="1"/>
    <col min="7731" max="7731" width="15.42578125" style="1" bestFit="1" customWidth="1"/>
    <col min="7732" max="7732" width="14.5703125" style="1" bestFit="1" customWidth="1"/>
    <col min="7733" max="7733" width="15.42578125" style="1" bestFit="1" customWidth="1"/>
    <col min="7734" max="7734" width="15.85546875" style="1" customWidth="1"/>
    <col min="7735" max="7735" width="13.7109375" style="1" customWidth="1"/>
    <col min="7736" max="7736" width="13.42578125" style="1" customWidth="1"/>
    <col min="7737" max="7737" width="22.7109375" style="1" customWidth="1"/>
    <col min="7738" max="7745" width="20.85546875" style="1" customWidth="1"/>
    <col min="7746" max="7973" width="11.42578125" style="1"/>
    <col min="7974" max="7974" width="41.140625" style="1" customWidth="1"/>
    <col min="7975" max="7975" width="17.140625" style="1" customWidth="1"/>
    <col min="7976" max="7976" width="36.28515625" style="1" customWidth="1"/>
    <col min="7977" max="7977" width="76.5703125" style="1" customWidth="1"/>
    <col min="7978" max="7978" width="23.140625" style="1" customWidth="1"/>
    <col min="7979" max="7979" width="20.42578125" style="1" customWidth="1"/>
    <col min="7980" max="7980" width="21.5703125" style="1" bestFit="1" customWidth="1"/>
    <col min="7981" max="7983" width="18" style="1" customWidth="1"/>
    <col min="7984" max="7984" width="16.5703125" style="1" customWidth="1"/>
    <col min="7985" max="7985" width="16.140625" style="1" customWidth="1"/>
    <col min="7986" max="7986" width="17.42578125" style="1" bestFit="1" customWidth="1"/>
    <col min="7987" max="7987" width="15.42578125" style="1" bestFit="1" customWidth="1"/>
    <col min="7988" max="7988" width="14.5703125" style="1" bestFit="1" customWidth="1"/>
    <col min="7989" max="7989" width="15.42578125" style="1" bestFit="1" customWidth="1"/>
    <col min="7990" max="7990" width="15.85546875" style="1" customWidth="1"/>
    <col min="7991" max="7991" width="13.7109375" style="1" customWidth="1"/>
    <col min="7992" max="7992" width="13.42578125" style="1" customWidth="1"/>
    <col min="7993" max="7993" width="22.7109375" style="1" customWidth="1"/>
    <col min="7994" max="8001" width="20.85546875" style="1" customWidth="1"/>
    <col min="8002" max="8229" width="11.42578125" style="1"/>
    <col min="8230" max="8230" width="41.140625" style="1" customWidth="1"/>
    <col min="8231" max="8231" width="17.140625" style="1" customWidth="1"/>
    <col min="8232" max="8232" width="36.28515625" style="1" customWidth="1"/>
    <col min="8233" max="8233" width="76.5703125" style="1" customWidth="1"/>
    <col min="8234" max="8234" width="23.140625" style="1" customWidth="1"/>
    <col min="8235" max="8235" width="20.42578125" style="1" customWidth="1"/>
    <col min="8236" max="8236" width="21.5703125" style="1" bestFit="1" customWidth="1"/>
    <col min="8237" max="8239" width="18" style="1" customWidth="1"/>
    <col min="8240" max="8240" width="16.5703125" style="1" customWidth="1"/>
    <col min="8241" max="8241" width="16.140625" style="1" customWidth="1"/>
    <col min="8242" max="8242" width="17.42578125" style="1" bestFit="1" customWidth="1"/>
    <col min="8243" max="8243" width="15.42578125" style="1" bestFit="1" customWidth="1"/>
    <col min="8244" max="8244" width="14.5703125" style="1" bestFit="1" customWidth="1"/>
    <col min="8245" max="8245" width="15.42578125" style="1" bestFit="1" customWidth="1"/>
    <col min="8246" max="8246" width="15.85546875" style="1" customWidth="1"/>
    <col min="8247" max="8247" width="13.7109375" style="1" customWidth="1"/>
    <col min="8248" max="8248" width="13.42578125" style="1" customWidth="1"/>
    <col min="8249" max="8249" width="22.7109375" style="1" customWidth="1"/>
    <col min="8250" max="8257" width="20.85546875" style="1" customWidth="1"/>
    <col min="8258" max="8485" width="11.42578125" style="1"/>
    <col min="8486" max="8486" width="41.140625" style="1" customWidth="1"/>
    <col min="8487" max="8487" width="17.140625" style="1" customWidth="1"/>
    <col min="8488" max="8488" width="36.28515625" style="1" customWidth="1"/>
    <col min="8489" max="8489" width="76.5703125" style="1" customWidth="1"/>
    <col min="8490" max="8490" width="23.140625" style="1" customWidth="1"/>
    <col min="8491" max="8491" width="20.42578125" style="1" customWidth="1"/>
    <col min="8492" max="8492" width="21.5703125" style="1" bestFit="1" customWidth="1"/>
    <col min="8493" max="8495" width="18" style="1" customWidth="1"/>
    <col min="8496" max="8496" width="16.5703125" style="1" customWidth="1"/>
    <col min="8497" max="8497" width="16.140625" style="1" customWidth="1"/>
    <col min="8498" max="8498" width="17.42578125" style="1" bestFit="1" customWidth="1"/>
    <col min="8499" max="8499" width="15.42578125" style="1" bestFit="1" customWidth="1"/>
    <col min="8500" max="8500" width="14.5703125" style="1" bestFit="1" customWidth="1"/>
    <col min="8501" max="8501" width="15.42578125" style="1" bestFit="1" customWidth="1"/>
    <col min="8502" max="8502" width="15.85546875" style="1" customWidth="1"/>
    <col min="8503" max="8503" width="13.7109375" style="1" customWidth="1"/>
    <col min="8504" max="8504" width="13.42578125" style="1" customWidth="1"/>
    <col min="8505" max="8505" width="22.7109375" style="1" customWidth="1"/>
    <col min="8506" max="8513" width="20.85546875" style="1" customWidth="1"/>
    <col min="8514" max="8741" width="11.42578125" style="1"/>
    <col min="8742" max="8742" width="41.140625" style="1" customWidth="1"/>
    <col min="8743" max="8743" width="17.140625" style="1" customWidth="1"/>
    <col min="8744" max="8744" width="36.28515625" style="1" customWidth="1"/>
    <col min="8745" max="8745" width="76.5703125" style="1" customWidth="1"/>
    <col min="8746" max="8746" width="23.140625" style="1" customWidth="1"/>
    <col min="8747" max="8747" width="20.42578125" style="1" customWidth="1"/>
    <col min="8748" max="8748" width="21.5703125" style="1" bestFit="1" customWidth="1"/>
    <col min="8749" max="8751" width="18" style="1" customWidth="1"/>
    <col min="8752" max="8752" width="16.5703125" style="1" customWidth="1"/>
    <col min="8753" max="8753" width="16.140625" style="1" customWidth="1"/>
    <col min="8754" max="8754" width="17.42578125" style="1" bestFit="1" customWidth="1"/>
    <col min="8755" max="8755" width="15.42578125" style="1" bestFit="1" customWidth="1"/>
    <col min="8756" max="8756" width="14.5703125" style="1" bestFit="1" customWidth="1"/>
    <col min="8757" max="8757" width="15.42578125" style="1" bestFit="1" customWidth="1"/>
    <col min="8758" max="8758" width="15.85546875" style="1" customWidth="1"/>
    <col min="8759" max="8759" width="13.7109375" style="1" customWidth="1"/>
    <col min="8760" max="8760" width="13.42578125" style="1" customWidth="1"/>
    <col min="8761" max="8761" width="22.7109375" style="1" customWidth="1"/>
    <col min="8762" max="8769" width="20.85546875" style="1" customWidth="1"/>
    <col min="8770" max="8997" width="11.42578125" style="1"/>
    <col min="8998" max="8998" width="41.140625" style="1" customWidth="1"/>
    <col min="8999" max="8999" width="17.140625" style="1" customWidth="1"/>
    <col min="9000" max="9000" width="36.28515625" style="1" customWidth="1"/>
    <col min="9001" max="9001" width="76.5703125" style="1" customWidth="1"/>
    <col min="9002" max="9002" width="23.140625" style="1" customWidth="1"/>
    <col min="9003" max="9003" width="20.42578125" style="1" customWidth="1"/>
    <col min="9004" max="9004" width="21.5703125" style="1" bestFit="1" customWidth="1"/>
    <col min="9005" max="9007" width="18" style="1" customWidth="1"/>
    <col min="9008" max="9008" width="16.5703125" style="1" customWidth="1"/>
    <col min="9009" max="9009" width="16.140625" style="1" customWidth="1"/>
    <col min="9010" max="9010" width="17.42578125" style="1" bestFit="1" customWidth="1"/>
    <col min="9011" max="9011" width="15.42578125" style="1" bestFit="1" customWidth="1"/>
    <col min="9012" max="9012" width="14.5703125" style="1" bestFit="1" customWidth="1"/>
    <col min="9013" max="9013" width="15.42578125" style="1" bestFit="1" customWidth="1"/>
    <col min="9014" max="9014" width="15.85546875" style="1" customWidth="1"/>
    <col min="9015" max="9015" width="13.7109375" style="1" customWidth="1"/>
    <col min="9016" max="9016" width="13.42578125" style="1" customWidth="1"/>
    <col min="9017" max="9017" width="22.7109375" style="1" customWidth="1"/>
    <col min="9018" max="9025" width="20.85546875" style="1" customWidth="1"/>
    <col min="9026" max="9253" width="11.42578125" style="1"/>
    <col min="9254" max="9254" width="41.140625" style="1" customWidth="1"/>
    <col min="9255" max="9255" width="17.140625" style="1" customWidth="1"/>
    <col min="9256" max="9256" width="36.28515625" style="1" customWidth="1"/>
    <col min="9257" max="9257" width="76.5703125" style="1" customWidth="1"/>
    <col min="9258" max="9258" width="23.140625" style="1" customWidth="1"/>
    <col min="9259" max="9259" width="20.42578125" style="1" customWidth="1"/>
    <col min="9260" max="9260" width="21.5703125" style="1" bestFit="1" customWidth="1"/>
    <col min="9261" max="9263" width="18" style="1" customWidth="1"/>
    <col min="9264" max="9264" width="16.5703125" style="1" customWidth="1"/>
    <col min="9265" max="9265" width="16.140625" style="1" customWidth="1"/>
    <col min="9266" max="9266" width="17.42578125" style="1" bestFit="1" customWidth="1"/>
    <col min="9267" max="9267" width="15.42578125" style="1" bestFit="1" customWidth="1"/>
    <col min="9268" max="9268" width="14.5703125" style="1" bestFit="1" customWidth="1"/>
    <col min="9269" max="9269" width="15.42578125" style="1" bestFit="1" customWidth="1"/>
    <col min="9270" max="9270" width="15.85546875" style="1" customWidth="1"/>
    <col min="9271" max="9271" width="13.7109375" style="1" customWidth="1"/>
    <col min="9272" max="9272" width="13.42578125" style="1" customWidth="1"/>
    <col min="9273" max="9273" width="22.7109375" style="1" customWidth="1"/>
    <col min="9274" max="9281" width="20.85546875" style="1" customWidth="1"/>
    <col min="9282" max="9509" width="11.42578125" style="1"/>
    <col min="9510" max="9510" width="41.140625" style="1" customWidth="1"/>
    <col min="9511" max="9511" width="17.140625" style="1" customWidth="1"/>
    <col min="9512" max="9512" width="36.28515625" style="1" customWidth="1"/>
    <col min="9513" max="9513" width="76.5703125" style="1" customWidth="1"/>
    <col min="9514" max="9514" width="23.140625" style="1" customWidth="1"/>
    <col min="9515" max="9515" width="20.42578125" style="1" customWidth="1"/>
    <col min="9516" max="9516" width="21.5703125" style="1" bestFit="1" customWidth="1"/>
    <col min="9517" max="9519" width="18" style="1" customWidth="1"/>
    <col min="9520" max="9520" width="16.5703125" style="1" customWidth="1"/>
    <col min="9521" max="9521" width="16.140625" style="1" customWidth="1"/>
    <col min="9522" max="9522" width="17.42578125" style="1" bestFit="1" customWidth="1"/>
    <col min="9523" max="9523" width="15.42578125" style="1" bestFit="1" customWidth="1"/>
    <col min="9524" max="9524" width="14.5703125" style="1" bestFit="1" customWidth="1"/>
    <col min="9525" max="9525" width="15.42578125" style="1" bestFit="1" customWidth="1"/>
    <col min="9526" max="9526" width="15.85546875" style="1" customWidth="1"/>
    <col min="9527" max="9527" width="13.7109375" style="1" customWidth="1"/>
    <col min="9528" max="9528" width="13.42578125" style="1" customWidth="1"/>
    <col min="9529" max="9529" width="22.7109375" style="1" customWidth="1"/>
    <col min="9530" max="9537" width="20.85546875" style="1" customWidth="1"/>
    <col min="9538" max="9765" width="11.42578125" style="1"/>
    <col min="9766" max="9766" width="41.140625" style="1" customWidth="1"/>
    <col min="9767" max="9767" width="17.140625" style="1" customWidth="1"/>
    <col min="9768" max="9768" width="36.28515625" style="1" customWidth="1"/>
    <col min="9769" max="9769" width="76.5703125" style="1" customWidth="1"/>
    <col min="9770" max="9770" width="23.140625" style="1" customWidth="1"/>
    <col min="9771" max="9771" width="20.42578125" style="1" customWidth="1"/>
    <col min="9772" max="9772" width="21.5703125" style="1" bestFit="1" customWidth="1"/>
    <col min="9773" max="9775" width="18" style="1" customWidth="1"/>
    <col min="9776" max="9776" width="16.5703125" style="1" customWidth="1"/>
    <col min="9777" max="9777" width="16.140625" style="1" customWidth="1"/>
    <col min="9778" max="9778" width="17.42578125" style="1" bestFit="1" customWidth="1"/>
    <col min="9779" max="9779" width="15.42578125" style="1" bestFit="1" customWidth="1"/>
    <col min="9780" max="9780" width="14.5703125" style="1" bestFit="1" customWidth="1"/>
    <col min="9781" max="9781" width="15.42578125" style="1" bestFit="1" customWidth="1"/>
    <col min="9782" max="9782" width="15.85546875" style="1" customWidth="1"/>
    <col min="9783" max="9783" width="13.7109375" style="1" customWidth="1"/>
    <col min="9784" max="9784" width="13.42578125" style="1" customWidth="1"/>
    <col min="9785" max="9785" width="22.7109375" style="1" customWidth="1"/>
    <col min="9786" max="9793" width="20.85546875" style="1" customWidth="1"/>
    <col min="9794" max="10021" width="11.42578125" style="1"/>
    <col min="10022" max="10022" width="41.140625" style="1" customWidth="1"/>
    <col min="10023" max="10023" width="17.140625" style="1" customWidth="1"/>
    <col min="10024" max="10024" width="36.28515625" style="1" customWidth="1"/>
    <col min="10025" max="10025" width="76.5703125" style="1" customWidth="1"/>
    <col min="10026" max="10026" width="23.140625" style="1" customWidth="1"/>
    <col min="10027" max="10027" width="20.42578125" style="1" customWidth="1"/>
    <col min="10028" max="10028" width="21.5703125" style="1" bestFit="1" customWidth="1"/>
    <col min="10029" max="10031" width="18" style="1" customWidth="1"/>
    <col min="10032" max="10032" width="16.5703125" style="1" customWidth="1"/>
    <col min="10033" max="10033" width="16.140625" style="1" customWidth="1"/>
    <col min="10034" max="10034" width="17.42578125" style="1" bestFit="1" customWidth="1"/>
    <col min="10035" max="10035" width="15.42578125" style="1" bestFit="1" customWidth="1"/>
    <col min="10036" max="10036" width="14.5703125" style="1" bestFit="1" customWidth="1"/>
    <col min="10037" max="10037" width="15.42578125" style="1" bestFit="1" customWidth="1"/>
    <col min="10038" max="10038" width="15.85546875" style="1" customWidth="1"/>
    <col min="10039" max="10039" width="13.7109375" style="1" customWidth="1"/>
    <col min="10040" max="10040" width="13.42578125" style="1" customWidth="1"/>
    <col min="10041" max="10041" width="22.7109375" style="1" customWidth="1"/>
    <col min="10042" max="10049" width="20.85546875" style="1" customWidth="1"/>
    <col min="10050" max="10277" width="11.42578125" style="1"/>
    <col min="10278" max="10278" width="41.140625" style="1" customWidth="1"/>
    <col min="10279" max="10279" width="17.140625" style="1" customWidth="1"/>
    <col min="10280" max="10280" width="36.28515625" style="1" customWidth="1"/>
    <col min="10281" max="10281" width="76.5703125" style="1" customWidth="1"/>
    <col min="10282" max="10282" width="23.140625" style="1" customWidth="1"/>
    <col min="10283" max="10283" width="20.42578125" style="1" customWidth="1"/>
    <col min="10284" max="10284" width="21.5703125" style="1" bestFit="1" customWidth="1"/>
    <col min="10285" max="10287" width="18" style="1" customWidth="1"/>
    <col min="10288" max="10288" width="16.5703125" style="1" customWidth="1"/>
    <col min="10289" max="10289" width="16.140625" style="1" customWidth="1"/>
    <col min="10290" max="10290" width="17.42578125" style="1" bestFit="1" customWidth="1"/>
    <col min="10291" max="10291" width="15.42578125" style="1" bestFit="1" customWidth="1"/>
    <col min="10292" max="10292" width="14.5703125" style="1" bestFit="1" customWidth="1"/>
    <col min="10293" max="10293" width="15.42578125" style="1" bestFit="1" customWidth="1"/>
    <col min="10294" max="10294" width="15.85546875" style="1" customWidth="1"/>
    <col min="10295" max="10295" width="13.7109375" style="1" customWidth="1"/>
    <col min="10296" max="10296" width="13.42578125" style="1" customWidth="1"/>
    <col min="10297" max="10297" width="22.7109375" style="1" customWidth="1"/>
    <col min="10298" max="10305" width="20.85546875" style="1" customWidth="1"/>
    <col min="10306" max="10533" width="11.42578125" style="1"/>
    <col min="10534" max="10534" width="41.140625" style="1" customWidth="1"/>
    <col min="10535" max="10535" width="17.140625" style="1" customWidth="1"/>
    <col min="10536" max="10536" width="36.28515625" style="1" customWidth="1"/>
    <col min="10537" max="10537" width="76.5703125" style="1" customWidth="1"/>
    <col min="10538" max="10538" width="23.140625" style="1" customWidth="1"/>
    <col min="10539" max="10539" width="20.42578125" style="1" customWidth="1"/>
    <col min="10540" max="10540" width="21.5703125" style="1" bestFit="1" customWidth="1"/>
    <col min="10541" max="10543" width="18" style="1" customWidth="1"/>
    <col min="10544" max="10544" width="16.5703125" style="1" customWidth="1"/>
    <col min="10545" max="10545" width="16.140625" style="1" customWidth="1"/>
    <col min="10546" max="10546" width="17.42578125" style="1" bestFit="1" customWidth="1"/>
    <col min="10547" max="10547" width="15.42578125" style="1" bestFit="1" customWidth="1"/>
    <col min="10548" max="10548" width="14.5703125" style="1" bestFit="1" customWidth="1"/>
    <col min="10549" max="10549" width="15.42578125" style="1" bestFit="1" customWidth="1"/>
    <col min="10550" max="10550" width="15.85546875" style="1" customWidth="1"/>
    <col min="10551" max="10551" width="13.7109375" style="1" customWidth="1"/>
    <col min="10552" max="10552" width="13.42578125" style="1" customWidth="1"/>
    <col min="10553" max="10553" width="22.7109375" style="1" customWidth="1"/>
    <col min="10554" max="10561" width="20.85546875" style="1" customWidth="1"/>
    <col min="10562" max="10789" width="11.42578125" style="1"/>
    <col min="10790" max="10790" width="41.140625" style="1" customWidth="1"/>
    <col min="10791" max="10791" width="17.140625" style="1" customWidth="1"/>
    <col min="10792" max="10792" width="36.28515625" style="1" customWidth="1"/>
    <col min="10793" max="10793" width="76.5703125" style="1" customWidth="1"/>
    <col min="10794" max="10794" width="23.140625" style="1" customWidth="1"/>
    <col min="10795" max="10795" width="20.42578125" style="1" customWidth="1"/>
    <col min="10796" max="10796" width="21.5703125" style="1" bestFit="1" customWidth="1"/>
    <col min="10797" max="10799" width="18" style="1" customWidth="1"/>
    <col min="10800" max="10800" width="16.5703125" style="1" customWidth="1"/>
    <col min="10801" max="10801" width="16.140625" style="1" customWidth="1"/>
    <col min="10802" max="10802" width="17.42578125" style="1" bestFit="1" customWidth="1"/>
    <col min="10803" max="10803" width="15.42578125" style="1" bestFit="1" customWidth="1"/>
    <col min="10804" max="10804" width="14.5703125" style="1" bestFit="1" customWidth="1"/>
    <col min="10805" max="10805" width="15.42578125" style="1" bestFit="1" customWidth="1"/>
    <col min="10806" max="10806" width="15.85546875" style="1" customWidth="1"/>
    <col min="10807" max="10807" width="13.7109375" style="1" customWidth="1"/>
    <col min="10808" max="10808" width="13.42578125" style="1" customWidth="1"/>
    <col min="10809" max="10809" width="22.7109375" style="1" customWidth="1"/>
    <col min="10810" max="10817" width="20.85546875" style="1" customWidth="1"/>
    <col min="10818" max="11045" width="11.42578125" style="1"/>
    <col min="11046" max="11046" width="41.140625" style="1" customWidth="1"/>
    <col min="11047" max="11047" width="17.140625" style="1" customWidth="1"/>
    <col min="11048" max="11048" width="36.28515625" style="1" customWidth="1"/>
    <col min="11049" max="11049" width="76.5703125" style="1" customWidth="1"/>
    <col min="11050" max="11050" width="23.140625" style="1" customWidth="1"/>
    <col min="11051" max="11051" width="20.42578125" style="1" customWidth="1"/>
    <col min="11052" max="11052" width="21.5703125" style="1" bestFit="1" customWidth="1"/>
    <col min="11053" max="11055" width="18" style="1" customWidth="1"/>
    <col min="11056" max="11056" width="16.5703125" style="1" customWidth="1"/>
    <col min="11057" max="11057" width="16.140625" style="1" customWidth="1"/>
    <col min="11058" max="11058" width="17.42578125" style="1" bestFit="1" customWidth="1"/>
    <col min="11059" max="11059" width="15.42578125" style="1" bestFit="1" customWidth="1"/>
    <col min="11060" max="11060" width="14.5703125" style="1" bestFit="1" customWidth="1"/>
    <col min="11061" max="11061" width="15.42578125" style="1" bestFit="1" customWidth="1"/>
    <col min="11062" max="11062" width="15.85546875" style="1" customWidth="1"/>
    <col min="11063" max="11063" width="13.7109375" style="1" customWidth="1"/>
    <col min="11064" max="11064" width="13.42578125" style="1" customWidth="1"/>
    <col min="11065" max="11065" width="22.7109375" style="1" customWidth="1"/>
    <col min="11066" max="11073" width="20.85546875" style="1" customWidth="1"/>
    <col min="11074" max="11301" width="11.42578125" style="1"/>
    <col min="11302" max="11302" width="41.140625" style="1" customWidth="1"/>
    <col min="11303" max="11303" width="17.140625" style="1" customWidth="1"/>
    <col min="11304" max="11304" width="36.28515625" style="1" customWidth="1"/>
    <col min="11305" max="11305" width="76.5703125" style="1" customWidth="1"/>
    <col min="11306" max="11306" width="23.140625" style="1" customWidth="1"/>
    <col min="11307" max="11307" width="20.42578125" style="1" customWidth="1"/>
    <col min="11308" max="11308" width="21.5703125" style="1" bestFit="1" customWidth="1"/>
    <col min="11309" max="11311" width="18" style="1" customWidth="1"/>
    <col min="11312" max="11312" width="16.5703125" style="1" customWidth="1"/>
    <col min="11313" max="11313" width="16.140625" style="1" customWidth="1"/>
    <col min="11314" max="11314" width="17.42578125" style="1" bestFit="1" customWidth="1"/>
    <col min="11315" max="11315" width="15.42578125" style="1" bestFit="1" customWidth="1"/>
    <col min="11316" max="11316" width="14.5703125" style="1" bestFit="1" customWidth="1"/>
    <col min="11317" max="11317" width="15.42578125" style="1" bestFit="1" customWidth="1"/>
    <col min="11318" max="11318" width="15.85546875" style="1" customWidth="1"/>
    <col min="11319" max="11319" width="13.7109375" style="1" customWidth="1"/>
    <col min="11320" max="11320" width="13.42578125" style="1" customWidth="1"/>
    <col min="11321" max="11321" width="22.7109375" style="1" customWidth="1"/>
    <col min="11322" max="11329" width="20.85546875" style="1" customWidth="1"/>
    <col min="11330" max="11557" width="11.42578125" style="1"/>
    <col min="11558" max="11558" width="41.140625" style="1" customWidth="1"/>
    <col min="11559" max="11559" width="17.140625" style="1" customWidth="1"/>
    <col min="11560" max="11560" width="36.28515625" style="1" customWidth="1"/>
    <col min="11561" max="11561" width="76.5703125" style="1" customWidth="1"/>
    <col min="11562" max="11562" width="23.140625" style="1" customWidth="1"/>
    <col min="11563" max="11563" width="20.42578125" style="1" customWidth="1"/>
    <col min="11564" max="11564" width="21.5703125" style="1" bestFit="1" customWidth="1"/>
    <col min="11565" max="11567" width="18" style="1" customWidth="1"/>
    <col min="11568" max="11568" width="16.5703125" style="1" customWidth="1"/>
    <col min="11569" max="11569" width="16.140625" style="1" customWidth="1"/>
    <col min="11570" max="11570" width="17.42578125" style="1" bestFit="1" customWidth="1"/>
    <col min="11571" max="11571" width="15.42578125" style="1" bestFit="1" customWidth="1"/>
    <col min="11572" max="11572" width="14.5703125" style="1" bestFit="1" customWidth="1"/>
    <col min="11573" max="11573" width="15.42578125" style="1" bestFit="1" customWidth="1"/>
    <col min="11574" max="11574" width="15.85546875" style="1" customWidth="1"/>
    <col min="11575" max="11575" width="13.7109375" style="1" customWidth="1"/>
    <col min="11576" max="11576" width="13.42578125" style="1" customWidth="1"/>
    <col min="11577" max="11577" width="22.7109375" style="1" customWidth="1"/>
    <col min="11578" max="11585" width="20.85546875" style="1" customWidth="1"/>
    <col min="11586" max="11813" width="11.42578125" style="1"/>
    <col min="11814" max="11814" width="41.140625" style="1" customWidth="1"/>
    <col min="11815" max="11815" width="17.140625" style="1" customWidth="1"/>
    <col min="11816" max="11816" width="36.28515625" style="1" customWidth="1"/>
    <col min="11817" max="11817" width="76.5703125" style="1" customWidth="1"/>
    <col min="11818" max="11818" width="23.140625" style="1" customWidth="1"/>
    <col min="11819" max="11819" width="20.42578125" style="1" customWidth="1"/>
    <col min="11820" max="11820" width="21.5703125" style="1" bestFit="1" customWidth="1"/>
    <col min="11821" max="11823" width="18" style="1" customWidth="1"/>
    <col min="11824" max="11824" width="16.5703125" style="1" customWidth="1"/>
    <col min="11825" max="11825" width="16.140625" style="1" customWidth="1"/>
    <col min="11826" max="11826" width="17.42578125" style="1" bestFit="1" customWidth="1"/>
    <col min="11827" max="11827" width="15.42578125" style="1" bestFit="1" customWidth="1"/>
    <col min="11828" max="11828" width="14.5703125" style="1" bestFit="1" customWidth="1"/>
    <col min="11829" max="11829" width="15.42578125" style="1" bestFit="1" customWidth="1"/>
    <col min="11830" max="11830" width="15.85546875" style="1" customWidth="1"/>
    <col min="11831" max="11831" width="13.7109375" style="1" customWidth="1"/>
    <col min="11832" max="11832" width="13.42578125" style="1" customWidth="1"/>
    <col min="11833" max="11833" width="22.7109375" style="1" customWidth="1"/>
    <col min="11834" max="11841" width="20.85546875" style="1" customWidth="1"/>
    <col min="11842" max="12069" width="11.42578125" style="1"/>
    <col min="12070" max="12070" width="41.140625" style="1" customWidth="1"/>
    <col min="12071" max="12071" width="17.140625" style="1" customWidth="1"/>
    <col min="12072" max="12072" width="36.28515625" style="1" customWidth="1"/>
    <col min="12073" max="12073" width="76.5703125" style="1" customWidth="1"/>
    <col min="12074" max="12074" width="23.140625" style="1" customWidth="1"/>
    <col min="12075" max="12075" width="20.42578125" style="1" customWidth="1"/>
    <col min="12076" max="12076" width="21.5703125" style="1" bestFit="1" customWidth="1"/>
    <col min="12077" max="12079" width="18" style="1" customWidth="1"/>
    <col min="12080" max="12080" width="16.5703125" style="1" customWidth="1"/>
    <col min="12081" max="12081" width="16.140625" style="1" customWidth="1"/>
    <col min="12082" max="12082" width="17.42578125" style="1" bestFit="1" customWidth="1"/>
    <col min="12083" max="12083" width="15.42578125" style="1" bestFit="1" customWidth="1"/>
    <col min="12084" max="12084" width="14.5703125" style="1" bestFit="1" customWidth="1"/>
    <col min="12085" max="12085" width="15.42578125" style="1" bestFit="1" customWidth="1"/>
    <col min="12086" max="12086" width="15.85546875" style="1" customWidth="1"/>
    <col min="12087" max="12087" width="13.7109375" style="1" customWidth="1"/>
    <col min="12088" max="12088" width="13.42578125" style="1" customWidth="1"/>
    <col min="12089" max="12089" width="22.7109375" style="1" customWidth="1"/>
    <col min="12090" max="12097" width="20.85546875" style="1" customWidth="1"/>
    <col min="12098" max="12325" width="11.42578125" style="1"/>
    <col min="12326" max="12326" width="41.140625" style="1" customWidth="1"/>
    <col min="12327" max="12327" width="17.140625" style="1" customWidth="1"/>
    <col min="12328" max="12328" width="36.28515625" style="1" customWidth="1"/>
    <col min="12329" max="12329" width="76.5703125" style="1" customWidth="1"/>
    <col min="12330" max="12330" width="23.140625" style="1" customWidth="1"/>
    <col min="12331" max="12331" width="20.42578125" style="1" customWidth="1"/>
    <col min="12332" max="12332" width="21.5703125" style="1" bestFit="1" customWidth="1"/>
    <col min="12333" max="12335" width="18" style="1" customWidth="1"/>
    <col min="12336" max="12336" width="16.5703125" style="1" customWidth="1"/>
    <col min="12337" max="12337" width="16.140625" style="1" customWidth="1"/>
    <col min="12338" max="12338" width="17.42578125" style="1" bestFit="1" customWidth="1"/>
    <col min="12339" max="12339" width="15.42578125" style="1" bestFit="1" customWidth="1"/>
    <col min="12340" max="12340" width="14.5703125" style="1" bestFit="1" customWidth="1"/>
    <col min="12341" max="12341" width="15.42578125" style="1" bestFit="1" customWidth="1"/>
    <col min="12342" max="12342" width="15.85546875" style="1" customWidth="1"/>
    <col min="12343" max="12343" width="13.7109375" style="1" customWidth="1"/>
    <col min="12344" max="12344" width="13.42578125" style="1" customWidth="1"/>
    <col min="12345" max="12345" width="22.7109375" style="1" customWidth="1"/>
    <col min="12346" max="12353" width="20.85546875" style="1" customWidth="1"/>
    <col min="12354" max="12581" width="11.42578125" style="1"/>
    <col min="12582" max="12582" width="41.140625" style="1" customWidth="1"/>
    <col min="12583" max="12583" width="17.140625" style="1" customWidth="1"/>
    <col min="12584" max="12584" width="36.28515625" style="1" customWidth="1"/>
    <col min="12585" max="12585" width="76.5703125" style="1" customWidth="1"/>
    <col min="12586" max="12586" width="23.140625" style="1" customWidth="1"/>
    <col min="12587" max="12587" width="20.42578125" style="1" customWidth="1"/>
    <col min="12588" max="12588" width="21.5703125" style="1" bestFit="1" customWidth="1"/>
    <col min="12589" max="12591" width="18" style="1" customWidth="1"/>
    <col min="12592" max="12592" width="16.5703125" style="1" customWidth="1"/>
    <col min="12593" max="12593" width="16.140625" style="1" customWidth="1"/>
    <col min="12594" max="12594" width="17.42578125" style="1" bestFit="1" customWidth="1"/>
    <col min="12595" max="12595" width="15.42578125" style="1" bestFit="1" customWidth="1"/>
    <col min="12596" max="12596" width="14.5703125" style="1" bestFit="1" customWidth="1"/>
    <col min="12597" max="12597" width="15.42578125" style="1" bestFit="1" customWidth="1"/>
    <col min="12598" max="12598" width="15.85546875" style="1" customWidth="1"/>
    <col min="12599" max="12599" width="13.7109375" style="1" customWidth="1"/>
    <col min="12600" max="12600" width="13.42578125" style="1" customWidth="1"/>
    <col min="12601" max="12601" width="22.7109375" style="1" customWidth="1"/>
    <col min="12602" max="12609" width="20.85546875" style="1" customWidth="1"/>
    <col min="12610" max="12837" width="11.42578125" style="1"/>
    <col min="12838" max="12838" width="41.140625" style="1" customWidth="1"/>
    <col min="12839" max="12839" width="17.140625" style="1" customWidth="1"/>
    <col min="12840" max="12840" width="36.28515625" style="1" customWidth="1"/>
    <col min="12841" max="12841" width="76.5703125" style="1" customWidth="1"/>
    <col min="12842" max="12842" width="23.140625" style="1" customWidth="1"/>
    <col min="12843" max="12843" width="20.42578125" style="1" customWidth="1"/>
    <col min="12844" max="12844" width="21.5703125" style="1" bestFit="1" customWidth="1"/>
    <col min="12845" max="12847" width="18" style="1" customWidth="1"/>
    <col min="12848" max="12848" width="16.5703125" style="1" customWidth="1"/>
    <col min="12849" max="12849" width="16.140625" style="1" customWidth="1"/>
    <col min="12850" max="12850" width="17.42578125" style="1" bestFit="1" customWidth="1"/>
    <col min="12851" max="12851" width="15.42578125" style="1" bestFit="1" customWidth="1"/>
    <col min="12852" max="12852" width="14.5703125" style="1" bestFit="1" customWidth="1"/>
    <col min="12853" max="12853" width="15.42578125" style="1" bestFit="1" customWidth="1"/>
    <col min="12854" max="12854" width="15.85546875" style="1" customWidth="1"/>
    <col min="12855" max="12855" width="13.7109375" style="1" customWidth="1"/>
    <col min="12856" max="12856" width="13.42578125" style="1" customWidth="1"/>
    <col min="12857" max="12857" width="22.7109375" style="1" customWidth="1"/>
    <col min="12858" max="12865" width="20.85546875" style="1" customWidth="1"/>
    <col min="12866" max="13093" width="11.42578125" style="1"/>
    <col min="13094" max="13094" width="41.140625" style="1" customWidth="1"/>
    <col min="13095" max="13095" width="17.140625" style="1" customWidth="1"/>
    <col min="13096" max="13096" width="36.28515625" style="1" customWidth="1"/>
    <col min="13097" max="13097" width="76.5703125" style="1" customWidth="1"/>
    <col min="13098" max="13098" width="23.140625" style="1" customWidth="1"/>
    <col min="13099" max="13099" width="20.42578125" style="1" customWidth="1"/>
    <col min="13100" max="13100" width="21.5703125" style="1" bestFit="1" customWidth="1"/>
    <col min="13101" max="13103" width="18" style="1" customWidth="1"/>
    <col min="13104" max="13104" width="16.5703125" style="1" customWidth="1"/>
    <col min="13105" max="13105" width="16.140625" style="1" customWidth="1"/>
    <col min="13106" max="13106" width="17.42578125" style="1" bestFit="1" customWidth="1"/>
    <col min="13107" max="13107" width="15.42578125" style="1" bestFit="1" customWidth="1"/>
    <col min="13108" max="13108" width="14.5703125" style="1" bestFit="1" customWidth="1"/>
    <col min="13109" max="13109" width="15.42578125" style="1" bestFit="1" customWidth="1"/>
    <col min="13110" max="13110" width="15.85546875" style="1" customWidth="1"/>
    <col min="13111" max="13111" width="13.7109375" style="1" customWidth="1"/>
    <col min="13112" max="13112" width="13.42578125" style="1" customWidth="1"/>
    <col min="13113" max="13113" width="22.7109375" style="1" customWidth="1"/>
    <col min="13114" max="13121" width="20.85546875" style="1" customWidth="1"/>
    <col min="13122" max="13349" width="11.42578125" style="1"/>
    <col min="13350" max="13350" width="41.140625" style="1" customWidth="1"/>
    <col min="13351" max="13351" width="17.140625" style="1" customWidth="1"/>
    <col min="13352" max="13352" width="36.28515625" style="1" customWidth="1"/>
    <col min="13353" max="13353" width="76.5703125" style="1" customWidth="1"/>
    <col min="13354" max="13354" width="23.140625" style="1" customWidth="1"/>
    <col min="13355" max="13355" width="20.42578125" style="1" customWidth="1"/>
    <col min="13356" max="13356" width="21.5703125" style="1" bestFit="1" customWidth="1"/>
    <col min="13357" max="13359" width="18" style="1" customWidth="1"/>
    <col min="13360" max="13360" width="16.5703125" style="1" customWidth="1"/>
    <col min="13361" max="13361" width="16.140625" style="1" customWidth="1"/>
    <col min="13362" max="13362" width="17.42578125" style="1" bestFit="1" customWidth="1"/>
    <col min="13363" max="13363" width="15.42578125" style="1" bestFit="1" customWidth="1"/>
    <col min="13364" max="13364" width="14.5703125" style="1" bestFit="1" customWidth="1"/>
    <col min="13365" max="13365" width="15.42578125" style="1" bestFit="1" customWidth="1"/>
    <col min="13366" max="13366" width="15.85546875" style="1" customWidth="1"/>
    <col min="13367" max="13367" width="13.7109375" style="1" customWidth="1"/>
    <col min="13368" max="13368" width="13.42578125" style="1" customWidth="1"/>
    <col min="13369" max="13369" width="22.7109375" style="1" customWidth="1"/>
    <col min="13370" max="13377" width="20.85546875" style="1" customWidth="1"/>
    <col min="13378" max="13605" width="11.42578125" style="1"/>
    <col min="13606" max="13606" width="41.140625" style="1" customWidth="1"/>
    <col min="13607" max="13607" width="17.140625" style="1" customWidth="1"/>
    <col min="13608" max="13608" width="36.28515625" style="1" customWidth="1"/>
    <col min="13609" max="13609" width="76.5703125" style="1" customWidth="1"/>
    <col min="13610" max="13610" width="23.140625" style="1" customWidth="1"/>
    <col min="13611" max="13611" width="20.42578125" style="1" customWidth="1"/>
    <col min="13612" max="13612" width="21.5703125" style="1" bestFit="1" customWidth="1"/>
    <col min="13613" max="13615" width="18" style="1" customWidth="1"/>
    <col min="13616" max="13616" width="16.5703125" style="1" customWidth="1"/>
    <col min="13617" max="13617" width="16.140625" style="1" customWidth="1"/>
    <col min="13618" max="13618" width="17.42578125" style="1" bestFit="1" customWidth="1"/>
    <col min="13619" max="13619" width="15.42578125" style="1" bestFit="1" customWidth="1"/>
    <col min="13620" max="13620" width="14.5703125" style="1" bestFit="1" customWidth="1"/>
    <col min="13621" max="13621" width="15.42578125" style="1" bestFit="1" customWidth="1"/>
    <col min="13622" max="13622" width="15.85546875" style="1" customWidth="1"/>
    <col min="13623" max="13623" width="13.7109375" style="1" customWidth="1"/>
    <col min="13624" max="13624" width="13.42578125" style="1" customWidth="1"/>
    <col min="13625" max="13625" width="22.7109375" style="1" customWidth="1"/>
    <col min="13626" max="13633" width="20.85546875" style="1" customWidth="1"/>
    <col min="13634" max="13861" width="11.42578125" style="1"/>
    <col min="13862" max="13862" width="41.140625" style="1" customWidth="1"/>
    <col min="13863" max="13863" width="17.140625" style="1" customWidth="1"/>
    <col min="13864" max="13864" width="36.28515625" style="1" customWidth="1"/>
    <col min="13865" max="13865" width="76.5703125" style="1" customWidth="1"/>
    <col min="13866" max="13866" width="23.140625" style="1" customWidth="1"/>
    <col min="13867" max="13867" width="20.42578125" style="1" customWidth="1"/>
    <col min="13868" max="13868" width="21.5703125" style="1" bestFit="1" customWidth="1"/>
    <col min="13869" max="13871" width="18" style="1" customWidth="1"/>
    <col min="13872" max="13872" width="16.5703125" style="1" customWidth="1"/>
    <col min="13873" max="13873" width="16.140625" style="1" customWidth="1"/>
    <col min="13874" max="13874" width="17.42578125" style="1" bestFit="1" customWidth="1"/>
    <col min="13875" max="13875" width="15.42578125" style="1" bestFit="1" customWidth="1"/>
    <col min="13876" max="13876" width="14.5703125" style="1" bestFit="1" customWidth="1"/>
    <col min="13877" max="13877" width="15.42578125" style="1" bestFit="1" customWidth="1"/>
    <col min="13878" max="13878" width="15.85546875" style="1" customWidth="1"/>
    <col min="13879" max="13879" width="13.7109375" style="1" customWidth="1"/>
    <col min="13880" max="13880" width="13.42578125" style="1" customWidth="1"/>
    <col min="13881" max="13881" width="22.7109375" style="1" customWidth="1"/>
    <col min="13882" max="13889" width="20.85546875" style="1" customWidth="1"/>
    <col min="13890" max="14117" width="11.42578125" style="1"/>
    <col min="14118" max="14118" width="41.140625" style="1" customWidth="1"/>
    <col min="14119" max="14119" width="17.140625" style="1" customWidth="1"/>
    <col min="14120" max="14120" width="36.28515625" style="1" customWidth="1"/>
    <col min="14121" max="14121" width="76.5703125" style="1" customWidth="1"/>
    <col min="14122" max="14122" width="23.140625" style="1" customWidth="1"/>
    <col min="14123" max="14123" width="20.42578125" style="1" customWidth="1"/>
    <col min="14124" max="14124" width="21.5703125" style="1" bestFit="1" customWidth="1"/>
    <col min="14125" max="14127" width="18" style="1" customWidth="1"/>
    <col min="14128" max="14128" width="16.5703125" style="1" customWidth="1"/>
    <col min="14129" max="14129" width="16.140625" style="1" customWidth="1"/>
    <col min="14130" max="14130" width="17.42578125" style="1" bestFit="1" customWidth="1"/>
    <col min="14131" max="14131" width="15.42578125" style="1" bestFit="1" customWidth="1"/>
    <col min="14132" max="14132" width="14.5703125" style="1" bestFit="1" customWidth="1"/>
    <col min="14133" max="14133" width="15.42578125" style="1" bestFit="1" customWidth="1"/>
    <col min="14134" max="14134" width="15.85546875" style="1" customWidth="1"/>
    <col min="14135" max="14135" width="13.7109375" style="1" customWidth="1"/>
    <col min="14136" max="14136" width="13.42578125" style="1" customWidth="1"/>
    <col min="14137" max="14137" width="22.7109375" style="1" customWidth="1"/>
    <col min="14138" max="14145" width="20.85546875" style="1" customWidth="1"/>
    <col min="14146" max="14373" width="11.42578125" style="1"/>
    <col min="14374" max="14374" width="41.140625" style="1" customWidth="1"/>
    <col min="14375" max="14375" width="17.140625" style="1" customWidth="1"/>
    <col min="14376" max="14376" width="36.28515625" style="1" customWidth="1"/>
    <col min="14377" max="14377" width="76.5703125" style="1" customWidth="1"/>
    <col min="14378" max="14378" width="23.140625" style="1" customWidth="1"/>
    <col min="14379" max="14379" width="20.42578125" style="1" customWidth="1"/>
    <col min="14380" max="14380" width="21.5703125" style="1" bestFit="1" customWidth="1"/>
    <col min="14381" max="14383" width="18" style="1" customWidth="1"/>
    <col min="14384" max="14384" width="16.5703125" style="1" customWidth="1"/>
    <col min="14385" max="14385" width="16.140625" style="1" customWidth="1"/>
    <col min="14386" max="14386" width="17.42578125" style="1" bestFit="1" customWidth="1"/>
    <col min="14387" max="14387" width="15.42578125" style="1" bestFit="1" customWidth="1"/>
    <col min="14388" max="14388" width="14.5703125" style="1" bestFit="1" customWidth="1"/>
    <col min="14389" max="14389" width="15.42578125" style="1" bestFit="1" customWidth="1"/>
    <col min="14390" max="14390" width="15.85546875" style="1" customWidth="1"/>
    <col min="14391" max="14391" width="13.7109375" style="1" customWidth="1"/>
    <col min="14392" max="14392" width="13.42578125" style="1" customWidth="1"/>
    <col min="14393" max="14393" width="22.7109375" style="1" customWidth="1"/>
    <col min="14394" max="14401" width="20.85546875" style="1" customWidth="1"/>
    <col min="14402" max="14629" width="11.42578125" style="1"/>
    <col min="14630" max="14630" width="41.140625" style="1" customWidth="1"/>
    <col min="14631" max="14631" width="17.140625" style="1" customWidth="1"/>
    <col min="14632" max="14632" width="36.28515625" style="1" customWidth="1"/>
    <col min="14633" max="14633" width="76.5703125" style="1" customWidth="1"/>
    <col min="14634" max="14634" width="23.140625" style="1" customWidth="1"/>
    <col min="14635" max="14635" width="20.42578125" style="1" customWidth="1"/>
    <col min="14636" max="14636" width="21.5703125" style="1" bestFit="1" customWidth="1"/>
    <col min="14637" max="14639" width="18" style="1" customWidth="1"/>
    <col min="14640" max="14640" width="16.5703125" style="1" customWidth="1"/>
    <col min="14641" max="14641" width="16.140625" style="1" customWidth="1"/>
    <col min="14642" max="14642" width="17.42578125" style="1" bestFit="1" customWidth="1"/>
    <col min="14643" max="14643" width="15.42578125" style="1" bestFit="1" customWidth="1"/>
    <col min="14644" max="14644" width="14.5703125" style="1" bestFit="1" customWidth="1"/>
    <col min="14645" max="14645" width="15.42578125" style="1" bestFit="1" customWidth="1"/>
    <col min="14646" max="14646" width="15.85546875" style="1" customWidth="1"/>
    <col min="14647" max="14647" width="13.7109375" style="1" customWidth="1"/>
    <col min="14648" max="14648" width="13.42578125" style="1" customWidth="1"/>
    <col min="14649" max="14649" width="22.7109375" style="1" customWidth="1"/>
    <col min="14650" max="14657" width="20.85546875" style="1" customWidth="1"/>
    <col min="14658" max="14885" width="11.42578125" style="1"/>
    <col min="14886" max="14886" width="41.140625" style="1" customWidth="1"/>
    <col min="14887" max="14887" width="17.140625" style="1" customWidth="1"/>
    <col min="14888" max="14888" width="36.28515625" style="1" customWidth="1"/>
    <col min="14889" max="14889" width="76.5703125" style="1" customWidth="1"/>
    <col min="14890" max="14890" width="23.140625" style="1" customWidth="1"/>
    <col min="14891" max="14891" width="20.42578125" style="1" customWidth="1"/>
    <col min="14892" max="14892" width="21.5703125" style="1" bestFit="1" customWidth="1"/>
    <col min="14893" max="14895" width="18" style="1" customWidth="1"/>
    <col min="14896" max="14896" width="16.5703125" style="1" customWidth="1"/>
    <col min="14897" max="14897" width="16.140625" style="1" customWidth="1"/>
    <col min="14898" max="14898" width="17.42578125" style="1" bestFit="1" customWidth="1"/>
    <col min="14899" max="14899" width="15.42578125" style="1" bestFit="1" customWidth="1"/>
    <col min="14900" max="14900" width="14.5703125" style="1" bestFit="1" customWidth="1"/>
    <col min="14901" max="14901" width="15.42578125" style="1" bestFit="1" customWidth="1"/>
    <col min="14902" max="14902" width="15.85546875" style="1" customWidth="1"/>
    <col min="14903" max="14903" width="13.7109375" style="1" customWidth="1"/>
    <col min="14904" max="14904" width="13.42578125" style="1" customWidth="1"/>
    <col min="14905" max="14905" width="22.7109375" style="1" customWidth="1"/>
    <col min="14906" max="14913" width="20.85546875" style="1" customWidth="1"/>
    <col min="14914" max="15141" width="11.42578125" style="1"/>
    <col min="15142" max="15142" width="41.140625" style="1" customWidth="1"/>
    <col min="15143" max="15143" width="17.140625" style="1" customWidth="1"/>
    <col min="15144" max="15144" width="36.28515625" style="1" customWidth="1"/>
    <col min="15145" max="15145" width="76.5703125" style="1" customWidth="1"/>
    <col min="15146" max="15146" width="23.140625" style="1" customWidth="1"/>
    <col min="15147" max="15147" width="20.42578125" style="1" customWidth="1"/>
    <col min="15148" max="15148" width="21.5703125" style="1" bestFit="1" customWidth="1"/>
    <col min="15149" max="15151" width="18" style="1" customWidth="1"/>
    <col min="15152" max="15152" width="16.5703125" style="1" customWidth="1"/>
    <col min="15153" max="15153" width="16.140625" style="1" customWidth="1"/>
    <col min="15154" max="15154" width="17.42578125" style="1" bestFit="1" customWidth="1"/>
    <col min="15155" max="15155" width="15.42578125" style="1" bestFit="1" customWidth="1"/>
    <col min="15156" max="15156" width="14.5703125" style="1" bestFit="1" customWidth="1"/>
    <col min="15157" max="15157" width="15.42578125" style="1" bestFit="1" customWidth="1"/>
    <col min="15158" max="15158" width="15.85546875" style="1" customWidth="1"/>
    <col min="15159" max="15159" width="13.7109375" style="1" customWidth="1"/>
    <col min="15160" max="15160" width="13.42578125" style="1" customWidth="1"/>
    <col min="15161" max="15161" width="22.7109375" style="1" customWidth="1"/>
    <col min="15162" max="15169" width="20.85546875" style="1" customWidth="1"/>
    <col min="15170" max="15397" width="11.42578125" style="1"/>
    <col min="15398" max="15398" width="41.140625" style="1" customWidth="1"/>
    <col min="15399" max="15399" width="17.140625" style="1" customWidth="1"/>
    <col min="15400" max="15400" width="36.28515625" style="1" customWidth="1"/>
    <col min="15401" max="15401" width="76.5703125" style="1" customWidth="1"/>
    <col min="15402" max="15402" width="23.140625" style="1" customWidth="1"/>
    <col min="15403" max="15403" width="20.42578125" style="1" customWidth="1"/>
    <col min="15404" max="15404" width="21.5703125" style="1" bestFit="1" customWidth="1"/>
    <col min="15405" max="15407" width="18" style="1" customWidth="1"/>
    <col min="15408" max="15408" width="16.5703125" style="1" customWidth="1"/>
    <col min="15409" max="15409" width="16.140625" style="1" customWidth="1"/>
    <col min="15410" max="15410" width="17.42578125" style="1" bestFit="1" customWidth="1"/>
    <col min="15411" max="15411" width="15.42578125" style="1" bestFit="1" customWidth="1"/>
    <col min="15412" max="15412" width="14.5703125" style="1" bestFit="1" customWidth="1"/>
    <col min="15413" max="15413" width="15.42578125" style="1" bestFit="1" customWidth="1"/>
    <col min="15414" max="15414" width="15.85546875" style="1" customWidth="1"/>
    <col min="15415" max="15415" width="13.7109375" style="1" customWidth="1"/>
    <col min="15416" max="15416" width="13.42578125" style="1" customWidth="1"/>
    <col min="15417" max="15417" width="22.7109375" style="1" customWidth="1"/>
    <col min="15418" max="15425" width="20.85546875" style="1" customWidth="1"/>
    <col min="15426" max="15653" width="11.42578125" style="1"/>
    <col min="15654" max="15654" width="41.140625" style="1" customWidth="1"/>
    <col min="15655" max="15655" width="17.140625" style="1" customWidth="1"/>
    <col min="15656" max="15656" width="36.28515625" style="1" customWidth="1"/>
    <col min="15657" max="15657" width="76.5703125" style="1" customWidth="1"/>
    <col min="15658" max="15658" width="23.140625" style="1" customWidth="1"/>
    <col min="15659" max="15659" width="20.42578125" style="1" customWidth="1"/>
    <col min="15660" max="15660" width="21.5703125" style="1" bestFit="1" customWidth="1"/>
    <col min="15661" max="15663" width="18" style="1" customWidth="1"/>
    <col min="15664" max="15664" width="16.5703125" style="1" customWidth="1"/>
    <col min="15665" max="15665" width="16.140625" style="1" customWidth="1"/>
    <col min="15666" max="15666" width="17.42578125" style="1" bestFit="1" customWidth="1"/>
    <col min="15667" max="15667" width="15.42578125" style="1" bestFit="1" customWidth="1"/>
    <col min="15668" max="15668" width="14.5703125" style="1" bestFit="1" customWidth="1"/>
    <col min="15669" max="15669" width="15.42578125" style="1" bestFit="1" customWidth="1"/>
    <col min="15670" max="15670" width="15.85546875" style="1" customWidth="1"/>
    <col min="15671" max="15671" width="13.7109375" style="1" customWidth="1"/>
    <col min="15672" max="15672" width="13.42578125" style="1" customWidth="1"/>
    <col min="15673" max="15673" width="22.7109375" style="1" customWidth="1"/>
    <col min="15674" max="15681" width="20.85546875" style="1" customWidth="1"/>
    <col min="15682" max="15909" width="11.42578125" style="1"/>
    <col min="15910" max="15910" width="41.140625" style="1" customWidth="1"/>
    <col min="15911" max="15911" width="17.140625" style="1" customWidth="1"/>
    <col min="15912" max="15912" width="36.28515625" style="1" customWidth="1"/>
    <col min="15913" max="15913" width="76.5703125" style="1" customWidth="1"/>
    <col min="15914" max="15914" width="23.140625" style="1" customWidth="1"/>
    <col min="15915" max="15915" width="20.42578125" style="1" customWidth="1"/>
    <col min="15916" max="15916" width="21.5703125" style="1" bestFit="1" customWidth="1"/>
    <col min="15917" max="15919" width="18" style="1" customWidth="1"/>
    <col min="15920" max="15920" width="16.5703125" style="1" customWidth="1"/>
    <col min="15921" max="15921" width="16.140625" style="1" customWidth="1"/>
    <col min="15922" max="15922" width="17.42578125" style="1" bestFit="1" customWidth="1"/>
    <col min="15923" max="15923" width="15.42578125" style="1" bestFit="1" customWidth="1"/>
    <col min="15924" max="15924" width="14.5703125" style="1" bestFit="1" customWidth="1"/>
    <col min="15925" max="15925" width="15.42578125" style="1" bestFit="1" customWidth="1"/>
    <col min="15926" max="15926" width="15.85546875" style="1" customWidth="1"/>
    <col min="15927" max="15927" width="13.7109375" style="1" customWidth="1"/>
    <col min="15928" max="15928" width="13.42578125" style="1" customWidth="1"/>
    <col min="15929" max="15929" width="22.7109375" style="1" customWidth="1"/>
    <col min="15930" max="15937" width="20.85546875" style="1" customWidth="1"/>
    <col min="15938" max="16165" width="11.42578125" style="1"/>
    <col min="16166" max="16166" width="41.140625" style="1" customWidth="1"/>
    <col min="16167" max="16167" width="17.140625" style="1" customWidth="1"/>
    <col min="16168" max="16168" width="36.28515625" style="1" customWidth="1"/>
    <col min="16169" max="16169" width="76.5703125" style="1" customWidth="1"/>
    <col min="16170" max="16170" width="23.140625" style="1" customWidth="1"/>
    <col min="16171" max="16171" width="20.42578125" style="1" customWidth="1"/>
    <col min="16172" max="16172" width="21.5703125" style="1" bestFit="1" customWidth="1"/>
    <col min="16173" max="16175" width="18" style="1" customWidth="1"/>
    <col min="16176" max="16176" width="16.5703125" style="1" customWidth="1"/>
    <col min="16177" max="16177" width="16.140625" style="1" customWidth="1"/>
    <col min="16178" max="16178" width="17.42578125" style="1" bestFit="1" customWidth="1"/>
    <col min="16179" max="16179" width="15.42578125" style="1" bestFit="1" customWidth="1"/>
    <col min="16180" max="16180" width="14.5703125" style="1" bestFit="1" customWidth="1"/>
    <col min="16181" max="16181" width="15.42578125" style="1" bestFit="1" customWidth="1"/>
    <col min="16182" max="16182" width="15.85546875" style="1" customWidth="1"/>
    <col min="16183" max="16183" width="13.7109375" style="1" customWidth="1"/>
    <col min="16184" max="16184" width="13.42578125" style="1" customWidth="1"/>
    <col min="16185" max="16185" width="22.7109375" style="1" customWidth="1"/>
    <col min="16186" max="16193" width="20.85546875" style="1" customWidth="1"/>
    <col min="16194" max="16384" width="11.42578125" style="1"/>
  </cols>
  <sheetData>
    <row r="1" spans="1:61" ht="26.25" x14ac:dyDescent="0.25">
      <c r="A1" s="476" t="s">
        <v>0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 s="476"/>
      <c r="AV1" s="476"/>
      <c r="AW1" s="476"/>
      <c r="AX1" s="476"/>
      <c r="AY1" s="476"/>
      <c r="AZ1" s="476"/>
      <c r="BA1" s="476"/>
      <c r="BB1" s="476"/>
      <c r="BC1" s="476"/>
      <c r="BD1" s="476"/>
      <c r="BE1" s="476"/>
    </row>
    <row r="2" spans="1:61" ht="26.25" x14ac:dyDescent="0.25">
      <c r="A2" s="476" t="s">
        <v>1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476"/>
      <c r="AD2" s="476"/>
      <c r="AE2" s="476"/>
      <c r="AF2" s="476"/>
      <c r="AG2" s="476"/>
      <c r="AH2" s="476"/>
      <c r="AI2" s="476"/>
      <c r="AJ2" s="476"/>
      <c r="AK2" s="476"/>
      <c r="AL2" s="476"/>
      <c r="AM2" s="476"/>
      <c r="AN2" s="476"/>
      <c r="AO2" s="476"/>
      <c r="AP2" s="476"/>
      <c r="AQ2" s="476"/>
      <c r="AR2" s="476"/>
      <c r="AS2" s="476"/>
      <c r="AT2" s="476"/>
      <c r="AU2" s="476"/>
      <c r="AV2" s="476"/>
      <c r="AW2" s="476"/>
      <c r="AX2" s="476"/>
      <c r="AY2" s="476"/>
      <c r="AZ2" s="476"/>
      <c r="BA2" s="476"/>
      <c r="BB2" s="476"/>
      <c r="BC2" s="476"/>
      <c r="BD2" s="476"/>
      <c r="BE2" s="476"/>
      <c r="BF2" s="2"/>
    </row>
    <row r="3" spans="1:61" ht="26.25" x14ac:dyDescent="0.25">
      <c r="A3" s="476" t="s">
        <v>2</v>
      </c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476"/>
      <c r="U3" s="476"/>
      <c r="V3" s="476"/>
      <c r="W3" s="476"/>
      <c r="X3" s="476"/>
      <c r="Y3" s="476"/>
      <c r="Z3" s="476"/>
      <c r="AA3" s="476"/>
      <c r="AB3" s="476"/>
      <c r="AC3" s="476"/>
      <c r="AD3" s="476"/>
      <c r="AE3" s="476"/>
      <c r="AF3" s="476"/>
      <c r="AG3" s="476"/>
      <c r="AH3" s="476"/>
      <c r="AI3" s="476"/>
      <c r="AJ3" s="476"/>
      <c r="AK3" s="476"/>
      <c r="AL3" s="476"/>
      <c r="AM3" s="476"/>
      <c r="AN3" s="476"/>
      <c r="AO3" s="476"/>
      <c r="AP3" s="476"/>
      <c r="AQ3" s="476"/>
      <c r="AR3" s="476"/>
      <c r="AS3" s="476"/>
      <c r="AT3" s="476"/>
      <c r="AU3" s="476"/>
      <c r="AV3" s="476"/>
      <c r="AW3" s="476"/>
      <c r="AX3" s="476"/>
      <c r="AY3" s="476"/>
      <c r="AZ3" s="476"/>
      <c r="BA3" s="476"/>
      <c r="BB3" s="476"/>
      <c r="BC3" s="476"/>
      <c r="BD3" s="476"/>
      <c r="BE3" s="476"/>
      <c r="BF3" s="2"/>
    </row>
    <row r="4" spans="1:61" ht="18.7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</row>
    <row r="5" spans="1:61" ht="15.75" thickBot="1" x14ac:dyDescent="0.3"/>
    <row r="6" spans="1:61" x14ac:dyDescent="0.25">
      <c r="A6" s="477" t="s">
        <v>3</v>
      </c>
      <c r="B6" s="478"/>
      <c r="C6" s="479"/>
      <c r="D6" s="480"/>
      <c r="E6" s="3"/>
    </row>
    <row r="7" spans="1:61" x14ac:dyDescent="0.25">
      <c r="A7" s="4" t="s">
        <v>4</v>
      </c>
      <c r="B7" s="498" t="s">
        <v>5</v>
      </c>
      <c r="C7" s="499"/>
      <c r="D7" s="5" t="s">
        <v>6</v>
      </c>
      <c r="E7" s="3"/>
      <c r="K7" s="1" t="s">
        <v>160</v>
      </c>
    </row>
    <row r="8" spans="1:61" ht="15.75" thickBot="1" x14ac:dyDescent="0.3">
      <c r="A8" s="8" t="s">
        <v>7</v>
      </c>
      <c r="B8" s="496" t="s">
        <v>31</v>
      </c>
      <c r="C8" s="497"/>
      <c r="D8" s="9" t="s">
        <v>150</v>
      </c>
    </row>
    <row r="9" spans="1:61" ht="15.75" thickBot="1" x14ac:dyDescent="0.3">
      <c r="U9" s="468"/>
      <c r="V9" s="468"/>
      <c r="W9" s="468"/>
      <c r="X9" s="468"/>
      <c r="Y9" s="468"/>
      <c r="Z9" s="468"/>
      <c r="AA9" s="468"/>
      <c r="AB9" s="468"/>
      <c r="AC9" s="468"/>
      <c r="AD9" s="468"/>
      <c r="AE9" s="468"/>
      <c r="AF9" s="468"/>
      <c r="AG9" s="468"/>
      <c r="AH9" s="468"/>
      <c r="AI9" s="468"/>
      <c r="AJ9" s="468"/>
      <c r="AK9" s="468"/>
      <c r="AL9" s="468"/>
      <c r="AM9" s="468"/>
      <c r="AN9" s="468"/>
      <c r="AO9" s="468"/>
      <c r="AP9" s="468"/>
      <c r="AQ9" s="468"/>
      <c r="AR9" s="468"/>
      <c r="AS9" s="468"/>
      <c r="AT9" s="468"/>
      <c r="AU9" s="468"/>
      <c r="AV9" s="468"/>
      <c r="AW9" s="468"/>
      <c r="AX9" s="468"/>
      <c r="AY9" s="468"/>
      <c r="AZ9" s="468"/>
      <c r="BA9" s="468"/>
      <c r="BB9" s="468"/>
      <c r="BC9" s="468"/>
      <c r="BD9" s="468"/>
      <c r="BE9" s="468"/>
    </row>
    <row r="10" spans="1:61" ht="30.75" customHeight="1" thickBot="1" x14ac:dyDescent="0.3">
      <c r="A10" s="469" t="s">
        <v>8</v>
      </c>
      <c r="B10" s="470"/>
      <c r="C10" s="470"/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470"/>
      <c r="T10" s="470"/>
      <c r="U10" s="470"/>
      <c r="V10" s="470"/>
      <c r="W10" s="470"/>
      <c r="X10" s="470"/>
      <c r="Y10" s="470"/>
      <c r="Z10" s="470"/>
      <c r="AA10" s="470"/>
      <c r="AB10" s="470"/>
      <c r="AC10" s="470"/>
      <c r="AD10" s="470"/>
      <c r="AE10" s="470"/>
      <c r="AF10" s="470"/>
      <c r="AG10" s="470"/>
      <c r="AH10" s="470"/>
      <c r="AI10" s="470"/>
      <c r="AJ10" s="470"/>
      <c r="AK10" s="470"/>
      <c r="AL10" s="470"/>
      <c r="AM10" s="470"/>
      <c r="AN10" s="470"/>
      <c r="AO10" s="470"/>
      <c r="AP10" s="470"/>
      <c r="AQ10" s="470"/>
      <c r="AR10" s="470"/>
      <c r="AS10" s="470"/>
      <c r="AT10" s="470"/>
      <c r="AU10" s="470"/>
      <c r="AV10" s="470"/>
      <c r="AW10" s="470"/>
      <c r="AX10" s="470"/>
      <c r="AY10" s="470"/>
      <c r="AZ10" s="470"/>
      <c r="BA10" s="470"/>
      <c r="BB10" s="470"/>
      <c r="BC10" s="470"/>
      <c r="BD10" s="470"/>
      <c r="BE10" s="470"/>
    </row>
    <row r="11" spans="1:61" ht="27" thickBot="1" x14ac:dyDescent="0.3">
      <c r="A11" s="471" t="s">
        <v>9</v>
      </c>
      <c r="B11" s="471" t="s">
        <v>10</v>
      </c>
      <c r="C11" s="471" t="s">
        <v>11</v>
      </c>
      <c r="D11" s="471" t="s">
        <v>12</v>
      </c>
      <c r="E11" s="471" t="s">
        <v>13</v>
      </c>
      <c r="F11" s="471" t="s">
        <v>14</v>
      </c>
      <c r="G11" s="471" t="s">
        <v>27</v>
      </c>
      <c r="H11" s="471" t="s">
        <v>65</v>
      </c>
      <c r="I11" s="471" t="s">
        <v>66</v>
      </c>
      <c r="J11" s="444" t="s">
        <v>19</v>
      </c>
      <c r="K11" s="445"/>
      <c r="L11" s="445"/>
      <c r="M11" s="446"/>
      <c r="N11" s="444" t="s">
        <v>20</v>
      </c>
      <c r="O11" s="445"/>
      <c r="P11" s="445"/>
      <c r="Q11" s="446"/>
      <c r="R11" s="444" t="s">
        <v>21</v>
      </c>
      <c r="S11" s="445"/>
      <c r="T11" s="445"/>
      <c r="U11" s="446"/>
      <c r="V11" s="444" t="s">
        <v>22</v>
      </c>
      <c r="W11" s="445"/>
      <c r="X11" s="445"/>
      <c r="Y11" s="446"/>
      <c r="Z11" s="444" t="s">
        <v>23</v>
      </c>
      <c r="AA11" s="445"/>
      <c r="AB11" s="445"/>
      <c r="AC11" s="446"/>
      <c r="AD11" s="444" t="s">
        <v>24</v>
      </c>
      <c r="AE11" s="445"/>
      <c r="AF11" s="445"/>
      <c r="AG11" s="446"/>
      <c r="AH11" s="444" t="s">
        <v>25</v>
      </c>
      <c r="AI11" s="445"/>
      <c r="AJ11" s="445"/>
      <c r="AK11" s="446"/>
      <c r="AL11" s="444" t="s">
        <v>26</v>
      </c>
      <c r="AM11" s="445"/>
      <c r="AN11" s="445"/>
      <c r="AO11" s="446"/>
      <c r="AP11" s="444" t="s">
        <v>15</v>
      </c>
      <c r="AQ11" s="445"/>
      <c r="AR11" s="445"/>
      <c r="AS11" s="446"/>
      <c r="AT11" s="444" t="s">
        <v>16</v>
      </c>
      <c r="AU11" s="445"/>
      <c r="AV11" s="445"/>
      <c r="AW11" s="446"/>
      <c r="AX11" s="444" t="s">
        <v>17</v>
      </c>
      <c r="AY11" s="445"/>
      <c r="AZ11" s="445"/>
      <c r="BA11" s="446"/>
      <c r="BB11" s="444" t="s">
        <v>18</v>
      </c>
      <c r="BC11" s="445"/>
      <c r="BD11" s="445"/>
      <c r="BE11" s="446"/>
      <c r="BF11" s="444" t="s">
        <v>162</v>
      </c>
      <c r="BG11" s="445"/>
      <c r="BH11" s="445"/>
      <c r="BI11" s="446"/>
    </row>
    <row r="12" spans="1:61" ht="25.5" customHeight="1" x14ac:dyDescent="0.25">
      <c r="A12" s="472"/>
      <c r="B12" s="472"/>
      <c r="C12" s="472"/>
      <c r="D12" s="472"/>
      <c r="E12" s="472"/>
      <c r="F12" s="472"/>
      <c r="G12" s="472"/>
      <c r="H12" s="472"/>
      <c r="I12" s="472"/>
      <c r="J12" s="466" t="s">
        <v>70</v>
      </c>
      <c r="K12" s="466"/>
      <c r="L12" s="466"/>
      <c r="M12" s="467"/>
      <c r="N12" s="447" t="s">
        <v>70</v>
      </c>
      <c r="O12" s="448"/>
      <c r="P12" s="448"/>
      <c r="Q12" s="449"/>
      <c r="R12" s="447" t="s">
        <v>70</v>
      </c>
      <c r="S12" s="448"/>
      <c r="T12" s="448"/>
      <c r="U12" s="449"/>
      <c r="V12" s="447" t="s">
        <v>70</v>
      </c>
      <c r="W12" s="448"/>
      <c r="X12" s="448"/>
      <c r="Y12" s="449"/>
      <c r="Z12" s="447" t="s">
        <v>70</v>
      </c>
      <c r="AA12" s="448"/>
      <c r="AB12" s="448"/>
      <c r="AC12" s="449"/>
      <c r="AD12" s="447" t="s">
        <v>70</v>
      </c>
      <c r="AE12" s="448"/>
      <c r="AF12" s="448"/>
      <c r="AG12" s="449"/>
      <c r="AH12" s="447" t="s">
        <v>70</v>
      </c>
      <c r="AI12" s="448"/>
      <c r="AJ12" s="448"/>
      <c r="AK12" s="449"/>
      <c r="AL12" s="447" t="s">
        <v>70</v>
      </c>
      <c r="AM12" s="448"/>
      <c r="AN12" s="448"/>
      <c r="AO12" s="449"/>
      <c r="AP12" s="447" t="s">
        <v>70</v>
      </c>
      <c r="AQ12" s="448"/>
      <c r="AR12" s="448"/>
      <c r="AS12" s="449"/>
      <c r="AT12" s="447" t="s">
        <v>70</v>
      </c>
      <c r="AU12" s="448"/>
      <c r="AV12" s="448"/>
      <c r="AW12" s="449"/>
      <c r="AX12" s="447" t="s">
        <v>70</v>
      </c>
      <c r="AY12" s="448"/>
      <c r="AZ12" s="448"/>
      <c r="BA12" s="449"/>
      <c r="BB12" s="447" t="s">
        <v>70</v>
      </c>
      <c r="BC12" s="448"/>
      <c r="BD12" s="448"/>
      <c r="BE12" s="449"/>
      <c r="BF12" s="447" t="s">
        <v>70</v>
      </c>
      <c r="BG12" s="448"/>
      <c r="BH12" s="448"/>
      <c r="BI12" s="449"/>
    </row>
    <row r="13" spans="1:61" ht="15.75" thickBot="1" x14ac:dyDescent="0.3">
      <c r="A13" s="473"/>
      <c r="B13" s="473"/>
      <c r="C13" s="473"/>
      <c r="D13" s="473"/>
      <c r="E13" s="472"/>
      <c r="F13" s="472"/>
      <c r="G13" s="472"/>
      <c r="H13" s="472"/>
      <c r="I13" s="472"/>
      <c r="J13" s="18" t="s">
        <v>67</v>
      </c>
      <c r="K13" s="16" t="s">
        <v>68</v>
      </c>
      <c r="L13" s="17" t="s">
        <v>141</v>
      </c>
      <c r="M13" s="17" t="s">
        <v>69</v>
      </c>
      <c r="N13" s="16" t="s">
        <v>67</v>
      </c>
      <c r="O13" s="16" t="s">
        <v>68</v>
      </c>
      <c r="P13" s="17" t="s">
        <v>141</v>
      </c>
      <c r="Q13" s="17" t="s">
        <v>69</v>
      </c>
      <c r="R13" s="16" t="s">
        <v>67</v>
      </c>
      <c r="S13" s="16" t="s">
        <v>68</v>
      </c>
      <c r="T13" s="17" t="s">
        <v>141</v>
      </c>
      <c r="U13" s="17" t="s">
        <v>69</v>
      </c>
      <c r="V13" s="16" t="s">
        <v>67</v>
      </c>
      <c r="W13" s="16" t="s">
        <v>68</v>
      </c>
      <c r="X13" s="17" t="s">
        <v>141</v>
      </c>
      <c r="Y13" s="17" t="s">
        <v>69</v>
      </c>
      <c r="Z13" s="16" t="s">
        <v>67</v>
      </c>
      <c r="AA13" s="16" t="s">
        <v>68</v>
      </c>
      <c r="AB13" s="17" t="s">
        <v>141</v>
      </c>
      <c r="AC13" s="17" t="s">
        <v>69</v>
      </c>
      <c r="AD13" s="16" t="s">
        <v>67</v>
      </c>
      <c r="AE13" s="16" t="s">
        <v>68</v>
      </c>
      <c r="AF13" s="17" t="s">
        <v>141</v>
      </c>
      <c r="AG13" s="17" t="s">
        <v>69</v>
      </c>
      <c r="AH13" s="16" t="s">
        <v>67</v>
      </c>
      <c r="AI13" s="16" t="s">
        <v>68</v>
      </c>
      <c r="AJ13" s="17" t="s">
        <v>141</v>
      </c>
      <c r="AK13" s="17" t="s">
        <v>69</v>
      </c>
      <c r="AL13" s="16" t="s">
        <v>67</v>
      </c>
      <c r="AM13" s="16" t="s">
        <v>68</v>
      </c>
      <c r="AN13" s="17" t="s">
        <v>141</v>
      </c>
      <c r="AO13" s="17" t="s">
        <v>69</v>
      </c>
      <c r="AP13" s="16" t="s">
        <v>67</v>
      </c>
      <c r="AQ13" s="16" t="s">
        <v>68</v>
      </c>
      <c r="AR13" s="17" t="s">
        <v>141</v>
      </c>
      <c r="AS13" s="17" t="s">
        <v>69</v>
      </c>
      <c r="AT13" s="16" t="s">
        <v>67</v>
      </c>
      <c r="AU13" s="16" t="s">
        <v>68</v>
      </c>
      <c r="AV13" s="17" t="s">
        <v>141</v>
      </c>
      <c r="AW13" s="17" t="s">
        <v>69</v>
      </c>
      <c r="AX13" s="16" t="s">
        <v>67</v>
      </c>
      <c r="AY13" s="16" t="s">
        <v>68</v>
      </c>
      <c r="AZ13" s="17" t="s">
        <v>141</v>
      </c>
      <c r="BA13" s="17" t="s">
        <v>69</v>
      </c>
      <c r="BB13" s="16" t="s">
        <v>67</v>
      </c>
      <c r="BC13" s="16" t="s">
        <v>68</v>
      </c>
      <c r="BD13" s="17" t="s">
        <v>141</v>
      </c>
      <c r="BE13" s="17" t="s">
        <v>69</v>
      </c>
      <c r="BF13" s="16" t="s">
        <v>67</v>
      </c>
      <c r="BG13" s="16" t="s">
        <v>68</v>
      </c>
      <c r="BH13" s="17" t="s">
        <v>141</v>
      </c>
      <c r="BI13" s="355" t="s">
        <v>69</v>
      </c>
    </row>
    <row r="14" spans="1:61" ht="30" customHeight="1" x14ac:dyDescent="0.25">
      <c r="A14" s="545" t="s">
        <v>60</v>
      </c>
      <c r="B14" s="514">
        <v>14065</v>
      </c>
      <c r="C14" s="546" t="s">
        <v>37</v>
      </c>
      <c r="D14" s="547" t="s">
        <v>38</v>
      </c>
      <c r="E14" s="491" t="s">
        <v>124</v>
      </c>
      <c r="F14" s="459" t="s">
        <v>125</v>
      </c>
      <c r="G14" s="462" t="s">
        <v>133</v>
      </c>
      <c r="H14" s="462" t="s">
        <v>84</v>
      </c>
      <c r="I14" s="21" t="s">
        <v>74</v>
      </c>
      <c r="J14" s="71">
        <v>0</v>
      </c>
      <c r="K14" s="71">
        <v>3</v>
      </c>
      <c r="L14" s="71">
        <v>0</v>
      </c>
      <c r="M14" s="140">
        <f>SUM(J14:L14)</f>
        <v>3</v>
      </c>
      <c r="N14" s="93">
        <v>1</v>
      </c>
      <c r="O14" s="94">
        <v>1</v>
      </c>
      <c r="P14" s="95">
        <v>0</v>
      </c>
      <c r="Q14" s="140">
        <f>SUM(N14:P14)</f>
        <v>2</v>
      </c>
      <c r="R14" s="102">
        <v>1</v>
      </c>
      <c r="S14" s="94">
        <v>2</v>
      </c>
      <c r="T14" s="71">
        <v>0</v>
      </c>
      <c r="U14" s="140">
        <f>SUM(R14:T14)</f>
        <v>3</v>
      </c>
      <c r="V14" s="107">
        <v>0</v>
      </c>
      <c r="W14" s="107">
        <v>2</v>
      </c>
      <c r="X14" s="107">
        <v>0</v>
      </c>
      <c r="Y14" s="140">
        <f>SUM(V14:X14)</f>
        <v>2</v>
      </c>
      <c r="Z14" s="107">
        <v>1</v>
      </c>
      <c r="AA14" s="107">
        <v>2</v>
      </c>
      <c r="AB14" s="107">
        <v>0</v>
      </c>
      <c r="AC14" s="140">
        <f>SUM(Z14:AB14)</f>
        <v>3</v>
      </c>
      <c r="AD14" s="107">
        <v>1</v>
      </c>
      <c r="AE14" s="107">
        <v>2</v>
      </c>
      <c r="AF14" s="107">
        <v>0</v>
      </c>
      <c r="AG14" s="140">
        <f>SUM(AD14:AF14)</f>
        <v>3</v>
      </c>
      <c r="AH14" s="107">
        <v>2</v>
      </c>
      <c r="AI14" s="107">
        <v>2</v>
      </c>
      <c r="AJ14" s="107">
        <v>0</v>
      </c>
      <c r="AK14" s="140">
        <f>SUM(AH14:AJ14)</f>
        <v>4</v>
      </c>
      <c r="AL14" s="107">
        <v>2</v>
      </c>
      <c r="AM14" s="107">
        <v>2</v>
      </c>
      <c r="AN14" s="107">
        <v>0</v>
      </c>
      <c r="AO14" s="140">
        <f>SUM(AL14:AN14)</f>
        <v>4</v>
      </c>
      <c r="AP14" s="107">
        <v>1</v>
      </c>
      <c r="AQ14" s="107">
        <v>2</v>
      </c>
      <c r="AR14" s="107">
        <v>0</v>
      </c>
      <c r="AS14" s="140">
        <f>SUM(AP14:AR14)</f>
        <v>3</v>
      </c>
      <c r="AT14" s="107">
        <v>2</v>
      </c>
      <c r="AU14" s="107">
        <v>3</v>
      </c>
      <c r="AV14" s="107">
        <v>0</v>
      </c>
      <c r="AW14" s="140">
        <f>SUM(AT14:AV14)</f>
        <v>5</v>
      </c>
      <c r="AX14" s="107">
        <v>2</v>
      </c>
      <c r="AY14" s="107">
        <v>3</v>
      </c>
      <c r="AZ14" s="107">
        <v>0</v>
      </c>
      <c r="BA14" s="140">
        <f>SUM(AX14:AZ14)</f>
        <v>5</v>
      </c>
      <c r="BB14" s="107">
        <v>2</v>
      </c>
      <c r="BC14" s="107">
        <v>3</v>
      </c>
      <c r="BD14" s="71">
        <v>0</v>
      </c>
      <c r="BE14" s="140">
        <f>SUM(BB14:BD14)</f>
        <v>5</v>
      </c>
      <c r="BF14" s="71">
        <f>AVERAGE(J14,N14,R14,V14,Z14,AD14,AH14,AL14,AP14,AT14,AX14,BB14)</f>
        <v>1.25</v>
      </c>
      <c r="BG14" s="71">
        <f t="shared" ref="BG14:BH15" si="0">AVERAGE(K14,O14,S14,W14,AA14,AE14,AI14,AM14,AQ14,AU14,AY14,BC14)</f>
        <v>2.25</v>
      </c>
      <c r="BH14" s="71">
        <f t="shared" si="0"/>
        <v>0</v>
      </c>
      <c r="BI14" s="301">
        <f t="shared" ref="BI14:BI23" si="1">SUM(BF14:BH14)</f>
        <v>3.5</v>
      </c>
    </row>
    <row r="15" spans="1:61" ht="30" customHeight="1" x14ac:dyDescent="0.25">
      <c r="A15" s="538"/>
      <c r="B15" s="515"/>
      <c r="C15" s="536"/>
      <c r="D15" s="543"/>
      <c r="E15" s="492"/>
      <c r="F15" s="460"/>
      <c r="G15" s="463"/>
      <c r="H15" s="463"/>
      <c r="I15" s="22" t="s">
        <v>75</v>
      </c>
      <c r="J15" s="87">
        <v>0</v>
      </c>
      <c r="K15" s="87">
        <v>3</v>
      </c>
      <c r="L15" s="87">
        <v>0</v>
      </c>
      <c r="M15" s="138">
        <f t="shared" ref="M15:M18" si="2">SUM(J15:L15)</f>
        <v>3</v>
      </c>
      <c r="N15" s="96">
        <v>0</v>
      </c>
      <c r="O15" s="97" t="s">
        <v>159</v>
      </c>
      <c r="P15" s="98">
        <v>0</v>
      </c>
      <c r="Q15" s="138">
        <f t="shared" ref="Q15:Q18" si="3">SUM(N15:P15)</f>
        <v>0</v>
      </c>
      <c r="R15" s="103">
        <v>0</v>
      </c>
      <c r="S15" s="97">
        <v>5</v>
      </c>
      <c r="T15" s="104">
        <v>0</v>
      </c>
      <c r="U15" s="138">
        <f t="shared" ref="U15:U18" si="4">SUM(R15:T15)</f>
        <v>5</v>
      </c>
      <c r="V15" s="108">
        <v>0</v>
      </c>
      <c r="W15" s="108">
        <v>6</v>
      </c>
      <c r="X15" s="108">
        <v>0</v>
      </c>
      <c r="Y15" s="138">
        <f t="shared" ref="Y15:Y18" si="5">SUM(V15:X15)</f>
        <v>6</v>
      </c>
      <c r="Z15" s="108">
        <v>0</v>
      </c>
      <c r="AA15" s="108">
        <v>5</v>
      </c>
      <c r="AB15" s="108">
        <v>0</v>
      </c>
      <c r="AC15" s="138">
        <f t="shared" ref="AC15:AC18" si="6">SUM(Z15:AB15)</f>
        <v>5</v>
      </c>
      <c r="AD15" s="108">
        <v>0</v>
      </c>
      <c r="AE15" s="108">
        <v>4</v>
      </c>
      <c r="AF15" s="108">
        <v>0</v>
      </c>
      <c r="AG15" s="138">
        <f t="shared" ref="AG15:AG18" si="7">SUM(AD15:AF15)</f>
        <v>4</v>
      </c>
      <c r="AH15" s="108">
        <v>0</v>
      </c>
      <c r="AI15" s="108">
        <v>6</v>
      </c>
      <c r="AJ15" s="108">
        <v>0</v>
      </c>
      <c r="AK15" s="138">
        <f t="shared" ref="AK15:AK18" si="8">SUM(AH15:AJ15)</f>
        <v>6</v>
      </c>
      <c r="AL15" s="108">
        <v>0</v>
      </c>
      <c r="AM15" s="108">
        <v>4</v>
      </c>
      <c r="AN15" s="108">
        <v>0</v>
      </c>
      <c r="AO15" s="138">
        <f t="shared" ref="AO15:AO18" si="9">SUM(AL15:AN15)</f>
        <v>4</v>
      </c>
      <c r="AP15" s="108">
        <v>2</v>
      </c>
      <c r="AQ15" s="108">
        <v>3</v>
      </c>
      <c r="AR15" s="108">
        <v>0</v>
      </c>
      <c r="AS15" s="138">
        <f t="shared" ref="AS15:AS18" si="10">SUM(AP15:AR15)</f>
        <v>5</v>
      </c>
      <c r="AT15" s="108">
        <v>2</v>
      </c>
      <c r="AU15" s="108">
        <v>0</v>
      </c>
      <c r="AV15" s="108">
        <v>0</v>
      </c>
      <c r="AW15" s="138">
        <f t="shared" ref="AW15:AW18" si="11">SUM(AT15:AV15)</f>
        <v>2</v>
      </c>
      <c r="AX15" s="108">
        <v>0</v>
      </c>
      <c r="AY15" s="108">
        <v>7</v>
      </c>
      <c r="AZ15" s="108">
        <v>0</v>
      </c>
      <c r="BA15" s="138">
        <f t="shared" ref="BA15:BA18" si="12">SUM(AX15:AZ15)</f>
        <v>7</v>
      </c>
      <c r="BB15" s="108">
        <v>1</v>
      </c>
      <c r="BC15" s="108">
        <v>2</v>
      </c>
      <c r="BD15" s="104">
        <v>0</v>
      </c>
      <c r="BE15" s="138">
        <f t="shared" ref="BE15:BE18" si="13">SUM(BB15:BD15)</f>
        <v>3</v>
      </c>
      <c r="BF15" s="104">
        <f>AVERAGE(J15,N15,R15,V15,Z15,AD15,AH15,AL15,AP15,AT15,AX15,BB15)</f>
        <v>0.41666666666666669</v>
      </c>
      <c r="BG15" s="104">
        <f t="shared" si="0"/>
        <v>4.0909090909090908</v>
      </c>
      <c r="BH15" s="104">
        <f t="shared" si="0"/>
        <v>0</v>
      </c>
      <c r="BI15" s="301">
        <f t="shared" si="1"/>
        <v>4.5075757575757578</v>
      </c>
    </row>
    <row r="16" spans="1:61" ht="30" customHeight="1" x14ac:dyDescent="0.25">
      <c r="A16" s="538"/>
      <c r="B16" s="515"/>
      <c r="C16" s="536"/>
      <c r="D16" s="543"/>
      <c r="E16" s="492"/>
      <c r="F16" s="460"/>
      <c r="G16" s="463"/>
      <c r="H16" s="463"/>
      <c r="I16" s="22" t="s">
        <v>76</v>
      </c>
      <c r="J16" s="87">
        <v>16</v>
      </c>
      <c r="K16" s="87">
        <v>10</v>
      </c>
      <c r="L16" s="87">
        <v>0</v>
      </c>
      <c r="M16" s="138">
        <f t="shared" si="2"/>
        <v>26</v>
      </c>
      <c r="N16" s="96">
        <v>11</v>
      </c>
      <c r="O16" s="97">
        <v>9</v>
      </c>
      <c r="P16" s="98">
        <v>0</v>
      </c>
      <c r="Q16" s="138">
        <f t="shared" si="3"/>
        <v>20</v>
      </c>
      <c r="R16" s="103">
        <v>12</v>
      </c>
      <c r="S16" s="97">
        <v>9</v>
      </c>
      <c r="T16" s="104">
        <v>0</v>
      </c>
      <c r="U16" s="138">
        <f t="shared" si="4"/>
        <v>21</v>
      </c>
      <c r="V16" s="108">
        <v>14</v>
      </c>
      <c r="W16" s="108">
        <v>7</v>
      </c>
      <c r="X16" s="108">
        <v>0</v>
      </c>
      <c r="Y16" s="138">
        <f t="shared" si="5"/>
        <v>21</v>
      </c>
      <c r="Z16" s="108">
        <v>16</v>
      </c>
      <c r="AA16" s="108">
        <v>8</v>
      </c>
      <c r="AB16" s="108">
        <v>0</v>
      </c>
      <c r="AC16" s="138">
        <f t="shared" si="6"/>
        <v>24</v>
      </c>
      <c r="AD16" s="108">
        <v>16</v>
      </c>
      <c r="AE16" s="108">
        <v>7</v>
      </c>
      <c r="AF16" s="108">
        <v>0</v>
      </c>
      <c r="AG16" s="138">
        <f t="shared" si="7"/>
        <v>23</v>
      </c>
      <c r="AH16" s="108">
        <v>23</v>
      </c>
      <c r="AI16" s="108">
        <v>8</v>
      </c>
      <c r="AJ16" s="108">
        <v>0</v>
      </c>
      <c r="AK16" s="138">
        <f t="shared" si="8"/>
        <v>31</v>
      </c>
      <c r="AL16" s="108">
        <v>25</v>
      </c>
      <c r="AM16" s="108">
        <v>9</v>
      </c>
      <c r="AN16" s="108">
        <v>0</v>
      </c>
      <c r="AO16" s="138">
        <f t="shared" si="9"/>
        <v>34</v>
      </c>
      <c r="AP16" s="108">
        <v>27</v>
      </c>
      <c r="AQ16" s="108">
        <v>6</v>
      </c>
      <c r="AR16" s="108">
        <v>0</v>
      </c>
      <c r="AS16" s="138">
        <f t="shared" si="10"/>
        <v>33</v>
      </c>
      <c r="AT16" s="108">
        <v>22</v>
      </c>
      <c r="AU16" s="108">
        <v>9</v>
      </c>
      <c r="AV16" s="108">
        <v>0</v>
      </c>
      <c r="AW16" s="138">
        <f t="shared" si="11"/>
        <v>31</v>
      </c>
      <c r="AX16" s="108">
        <v>18</v>
      </c>
      <c r="AY16" s="108">
        <v>15</v>
      </c>
      <c r="AZ16" s="108">
        <v>0</v>
      </c>
      <c r="BA16" s="138">
        <f t="shared" si="12"/>
        <v>33</v>
      </c>
      <c r="BB16" s="108">
        <v>29</v>
      </c>
      <c r="BC16" s="108">
        <v>6</v>
      </c>
      <c r="BD16" s="104">
        <v>0</v>
      </c>
      <c r="BE16" s="138">
        <f t="shared" si="13"/>
        <v>35</v>
      </c>
      <c r="BF16" s="104">
        <f t="shared" ref="BF16:BF18" si="14">AVERAGE(J16,N16,R16,V16,Z16,AD16,AH16,AL16,AP16,AT16,AX16,BB16)</f>
        <v>19.083333333333332</v>
      </c>
      <c r="BG16" s="104">
        <f t="shared" ref="BG16:BG18" si="15">AVERAGE(K16,O16,S16,W16,AA16,AE16,AI16,AM16,AQ16,AU16,AY16,BC16)</f>
        <v>8.5833333333333339</v>
      </c>
      <c r="BH16" s="104">
        <f t="shared" ref="BH16:BH18" si="16">AVERAGE(L16,P16,T16,X16,AB16,AF16,AJ16,AN16,AR16,AV16,AZ16,BD16)</f>
        <v>0</v>
      </c>
      <c r="BI16" s="301">
        <f t="shared" si="1"/>
        <v>27.666666666666664</v>
      </c>
    </row>
    <row r="17" spans="1:61" ht="30" customHeight="1" x14ac:dyDescent="0.25">
      <c r="A17" s="538"/>
      <c r="B17" s="515"/>
      <c r="C17" s="536"/>
      <c r="D17" s="543"/>
      <c r="E17" s="492"/>
      <c r="F17" s="460"/>
      <c r="G17" s="463"/>
      <c r="H17" s="463"/>
      <c r="I17" s="22" t="s">
        <v>77</v>
      </c>
      <c r="J17" s="87">
        <v>27</v>
      </c>
      <c r="K17" s="87">
        <v>11</v>
      </c>
      <c r="L17" s="87">
        <v>0</v>
      </c>
      <c r="M17" s="138">
        <f t="shared" si="2"/>
        <v>38</v>
      </c>
      <c r="N17" s="96">
        <v>30</v>
      </c>
      <c r="O17" s="97">
        <v>4</v>
      </c>
      <c r="P17" s="98">
        <v>0</v>
      </c>
      <c r="Q17" s="138">
        <f t="shared" si="3"/>
        <v>34</v>
      </c>
      <c r="R17" s="103">
        <v>30</v>
      </c>
      <c r="S17" s="97">
        <v>6</v>
      </c>
      <c r="T17" s="104">
        <v>0</v>
      </c>
      <c r="U17" s="138">
        <f t="shared" si="4"/>
        <v>36</v>
      </c>
      <c r="V17" s="108">
        <v>70</v>
      </c>
      <c r="W17" s="108">
        <v>8</v>
      </c>
      <c r="X17" s="108">
        <v>0</v>
      </c>
      <c r="Y17" s="138">
        <f t="shared" si="5"/>
        <v>78</v>
      </c>
      <c r="Z17" s="108">
        <v>78</v>
      </c>
      <c r="AA17" s="108">
        <v>13</v>
      </c>
      <c r="AB17" s="108">
        <v>0</v>
      </c>
      <c r="AC17" s="138">
        <f t="shared" si="6"/>
        <v>91</v>
      </c>
      <c r="AD17" s="108">
        <v>72</v>
      </c>
      <c r="AE17" s="108">
        <v>9</v>
      </c>
      <c r="AF17" s="108">
        <v>0</v>
      </c>
      <c r="AG17" s="138">
        <f t="shared" si="7"/>
        <v>81</v>
      </c>
      <c r="AH17" s="108">
        <v>92</v>
      </c>
      <c r="AI17" s="108">
        <v>12</v>
      </c>
      <c r="AJ17" s="108">
        <v>0</v>
      </c>
      <c r="AK17" s="138">
        <f t="shared" si="8"/>
        <v>104</v>
      </c>
      <c r="AL17" s="108">
        <v>101</v>
      </c>
      <c r="AM17" s="108">
        <v>17</v>
      </c>
      <c r="AN17" s="108">
        <v>0</v>
      </c>
      <c r="AO17" s="138">
        <f t="shared" si="9"/>
        <v>118</v>
      </c>
      <c r="AP17" s="108">
        <v>106</v>
      </c>
      <c r="AQ17" s="108">
        <v>20</v>
      </c>
      <c r="AR17" s="108">
        <v>0</v>
      </c>
      <c r="AS17" s="138">
        <f t="shared" si="10"/>
        <v>126</v>
      </c>
      <c r="AT17" s="108">
        <v>108</v>
      </c>
      <c r="AU17" s="108">
        <v>22</v>
      </c>
      <c r="AV17" s="108">
        <v>0</v>
      </c>
      <c r="AW17" s="138">
        <f t="shared" si="11"/>
        <v>130</v>
      </c>
      <c r="AX17" s="108">
        <v>113</v>
      </c>
      <c r="AY17" s="108">
        <v>29</v>
      </c>
      <c r="AZ17" s="108">
        <v>0</v>
      </c>
      <c r="BA17" s="138">
        <f t="shared" si="12"/>
        <v>142</v>
      </c>
      <c r="BB17" s="108">
        <v>111</v>
      </c>
      <c r="BC17" s="108">
        <v>20</v>
      </c>
      <c r="BD17" s="104">
        <v>0</v>
      </c>
      <c r="BE17" s="138">
        <f t="shared" si="13"/>
        <v>131</v>
      </c>
      <c r="BF17" s="104">
        <f t="shared" si="14"/>
        <v>78.166666666666671</v>
      </c>
      <c r="BG17" s="104">
        <f t="shared" si="15"/>
        <v>14.25</v>
      </c>
      <c r="BH17" s="104">
        <f t="shared" si="16"/>
        <v>0</v>
      </c>
      <c r="BI17" s="301">
        <f t="shared" si="1"/>
        <v>92.416666666666671</v>
      </c>
    </row>
    <row r="18" spans="1:61" ht="30" customHeight="1" x14ac:dyDescent="0.25">
      <c r="A18" s="538"/>
      <c r="B18" s="515"/>
      <c r="C18" s="536"/>
      <c r="D18" s="543"/>
      <c r="E18" s="492"/>
      <c r="F18" s="460"/>
      <c r="G18" s="463"/>
      <c r="H18" s="463"/>
      <c r="I18" s="22" t="s">
        <v>78</v>
      </c>
      <c r="J18" s="87">
        <v>5</v>
      </c>
      <c r="K18" s="87">
        <v>2</v>
      </c>
      <c r="L18" s="87">
        <v>0</v>
      </c>
      <c r="M18" s="138">
        <f t="shared" si="2"/>
        <v>7</v>
      </c>
      <c r="N18" s="96">
        <v>5</v>
      </c>
      <c r="O18" s="97">
        <v>2</v>
      </c>
      <c r="P18" s="98">
        <v>0</v>
      </c>
      <c r="Q18" s="138">
        <f t="shared" si="3"/>
        <v>7</v>
      </c>
      <c r="R18" s="103">
        <v>7</v>
      </c>
      <c r="S18" s="97">
        <v>5</v>
      </c>
      <c r="T18" s="104">
        <v>0</v>
      </c>
      <c r="U18" s="138">
        <f t="shared" si="4"/>
        <v>12</v>
      </c>
      <c r="V18" s="108">
        <v>16</v>
      </c>
      <c r="W18" s="108">
        <v>3</v>
      </c>
      <c r="X18" s="108">
        <v>0</v>
      </c>
      <c r="Y18" s="138">
        <f t="shared" si="5"/>
        <v>19</v>
      </c>
      <c r="Z18" s="108">
        <v>21</v>
      </c>
      <c r="AA18" s="108">
        <v>5</v>
      </c>
      <c r="AB18" s="108">
        <v>0</v>
      </c>
      <c r="AC18" s="138">
        <f t="shared" si="6"/>
        <v>26</v>
      </c>
      <c r="AD18" s="108">
        <v>16</v>
      </c>
      <c r="AE18" s="108">
        <v>4</v>
      </c>
      <c r="AF18" s="108">
        <v>0</v>
      </c>
      <c r="AG18" s="138">
        <f t="shared" si="7"/>
        <v>20</v>
      </c>
      <c r="AH18" s="108">
        <v>17</v>
      </c>
      <c r="AI18" s="108">
        <v>2</v>
      </c>
      <c r="AJ18" s="108">
        <v>0</v>
      </c>
      <c r="AK18" s="138">
        <f t="shared" si="8"/>
        <v>19</v>
      </c>
      <c r="AL18" s="108">
        <v>13</v>
      </c>
      <c r="AM18" s="108">
        <v>3</v>
      </c>
      <c r="AN18" s="108">
        <v>0</v>
      </c>
      <c r="AO18" s="138">
        <f t="shared" si="9"/>
        <v>16</v>
      </c>
      <c r="AP18" s="108">
        <v>13</v>
      </c>
      <c r="AQ18" s="108">
        <v>5</v>
      </c>
      <c r="AR18" s="108">
        <v>0</v>
      </c>
      <c r="AS18" s="138">
        <f t="shared" si="10"/>
        <v>18</v>
      </c>
      <c r="AT18" s="108">
        <v>16</v>
      </c>
      <c r="AU18" s="108">
        <v>5</v>
      </c>
      <c r="AV18" s="108">
        <v>0</v>
      </c>
      <c r="AW18" s="138">
        <f t="shared" si="11"/>
        <v>21</v>
      </c>
      <c r="AX18" s="108">
        <v>21</v>
      </c>
      <c r="AY18" s="108">
        <v>7</v>
      </c>
      <c r="AZ18" s="108">
        <v>0</v>
      </c>
      <c r="BA18" s="138">
        <f t="shared" si="12"/>
        <v>28</v>
      </c>
      <c r="BB18" s="108">
        <v>11</v>
      </c>
      <c r="BC18" s="108">
        <v>7</v>
      </c>
      <c r="BD18" s="104">
        <v>0</v>
      </c>
      <c r="BE18" s="138">
        <f t="shared" si="13"/>
        <v>18</v>
      </c>
      <c r="BF18" s="104">
        <f t="shared" si="14"/>
        <v>13.416666666666666</v>
      </c>
      <c r="BG18" s="104">
        <f t="shared" si="15"/>
        <v>4.166666666666667</v>
      </c>
      <c r="BH18" s="104">
        <f t="shared" si="16"/>
        <v>0</v>
      </c>
      <c r="BI18" s="301">
        <f t="shared" si="1"/>
        <v>17.583333333333332</v>
      </c>
    </row>
    <row r="19" spans="1:61" ht="30" customHeight="1" x14ac:dyDescent="0.25">
      <c r="A19" s="538"/>
      <c r="B19" s="515"/>
      <c r="C19" s="536"/>
      <c r="D19" s="543"/>
      <c r="E19" s="492"/>
      <c r="F19" s="460"/>
      <c r="G19" s="463"/>
      <c r="H19" s="464"/>
      <c r="I19" s="23" t="s">
        <v>79</v>
      </c>
      <c r="J19" s="139">
        <f>SUM(J14:J18)</f>
        <v>48</v>
      </c>
      <c r="K19" s="139">
        <f t="shared" ref="K19:L19" si="17">SUM(K14:K18)</f>
        <v>29</v>
      </c>
      <c r="L19" s="139">
        <f t="shared" si="17"/>
        <v>0</v>
      </c>
      <c r="M19" s="138">
        <f>SUM(M14:M18)</f>
        <v>77</v>
      </c>
      <c r="N19" s="139">
        <f>SUM(N14:N18)</f>
        <v>47</v>
      </c>
      <c r="O19" s="139">
        <f t="shared" ref="O19:P19" si="18">SUM(O14:O18)</f>
        <v>16</v>
      </c>
      <c r="P19" s="139">
        <f t="shared" si="18"/>
        <v>0</v>
      </c>
      <c r="Q19" s="138">
        <f>SUM(Q14:Q18)</f>
        <v>63</v>
      </c>
      <c r="R19" s="139">
        <f>SUM(R14:R18)</f>
        <v>50</v>
      </c>
      <c r="S19" s="139">
        <f t="shared" ref="S19:T19" si="19">SUM(S14:S18)</f>
        <v>27</v>
      </c>
      <c r="T19" s="139">
        <f t="shared" si="19"/>
        <v>0</v>
      </c>
      <c r="U19" s="138">
        <f>SUM(U14:U18)</f>
        <v>77</v>
      </c>
      <c r="V19" s="139">
        <f>SUM(V14:V18)</f>
        <v>100</v>
      </c>
      <c r="W19" s="139">
        <f t="shared" ref="W19:X19" si="20">SUM(W14:W18)</f>
        <v>26</v>
      </c>
      <c r="X19" s="139">
        <f t="shared" si="20"/>
        <v>0</v>
      </c>
      <c r="Y19" s="138">
        <f>SUM(Y14:Y18)</f>
        <v>126</v>
      </c>
      <c r="Z19" s="139">
        <f>SUM(Z14:Z18)</f>
        <v>116</v>
      </c>
      <c r="AA19" s="139">
        <f t="shared" ref="AA19:AB19" si="21">SUM(AA14:AA18)</f>
        <v>33</v>
      </c>
      <c r="AB19" s="139">
        <f t="shared" si="21"/>
        <v>0</v>
      </c>
      <c r="AC19" s="138">
        <f>SUM(AC14:AC18)</f>
        <v>149</v>
      </c>
      <c r="AD19" s="139">
        <f>SUM(AD14:AD18)</f>
        <v>105</v>
      </c>
      <c r="AE19" s="139">
        <f t="shared" ref="AE19:AF19" si="22">SUM(AE14:AE18)</f>
        <v>26</v>
      </c>
      <c r="AF19" s="139">
        <f t="shared" si="22"/>
        <v>0</v>
      </c>
      <c r="AG19" s="138">
        <f>SUM(AG14:AG18)</f>
        <v>131</v>
      </c>
      <c r="AH19" s="139">
        <f>SUM(AH14:AH18)</f>
        <v>134</v>
      </c>
      <c r="AI19" s="139">
        <f t="shared" ref="AI19:AJ19" si="23">SUM(AI14:AI18)</f>
        <v>30</v>
      </c>
      <c r="AJ19" s="139">
        <f t="shared" si="23"/>
        <v>0</v>
      </c>
      <c r="AK19" s="138">
        <f>SUM(AK14:AK18)</f>
        <v>164</v>
      </c>
      <c r="AL19" s="139">
        <f>SUM(AL14:AL18)</f>
        <v>141</v>
      </c>
      <c r="AM19" s="139">
        <f t="shared" ref="AM19:AN19" si="24">SUM(AM14:AM18)</f>
        <v>35</v>
      </c>
      <c r="AN19" s="139">
        <f t="shared" si="24"/>
        <v>0</v>
      </c>
      <c r="AO19" s="138">
        <f>SUM(AO14:AO18)</f>
        <v>176</v>
      </c>
      <c r="AP19" s="139">
        <f>SUM(AP14:AP18)</f>
        <v>149</v>
      </c>
      <c r="AQ19" s="139">
        <f t="shared" ref="AQ19:AR19" si="25">SUM(AQ14:AQ18)</f>
        <v>36</v>
      </c>
      <c r="AR19" s="139">
        <f t="shared" si="25"/>
        <v>0</v>
      </c>
      <c r="AS19" s="138">
        <f>SUM(AS14:AS18)</f>
        <v>185</v>
      </c>
      <c r="AT19" s="139">
        <f>SUM(AT14:AT18)</f>
        <v>150</v>
      </c>
      <c r="AU19" s="139">
        <f t="shared" ref="AU19:AV19" si="26">SUM(AU14:AU18)</f>
        <v>39</v>
      </c>
      <c r="AV19" s="139">
        <f t="shared" si="26"/>
        <v>0</v>
      </c>
      <c r="AW19" s="138">
        <f>SUM(AW14:AW18)</f>
        <v>189</v>
      </c>
      <c r="AX19" s="139">
        <f>SUM(AX14:AX18)</f>
        <v>154</v>
      </c>
      <c r="AY19" s="139">
        <f t="shared" ref="AY19:AZ19" si="27">SUM(AY14:AY18)</f>
        <v>61</v>
      </c>
      <c r="AZ19" s="139">
        <f t="shared" si="27"/>
        <v>0</v>
      </c>
      <c r="BA19" s="138">
        <f>SUM(BA14:BA18)</f>
        <v>215</v>
      </c>
      <c r="BB19" s="139">
        <f>SUM(BB14:BB18)</f>
        <v>154</v>
      </c>
      <c r="BC19" s="139">
        <f t="shared" ref="BC19:BD19" si="28">SUM(BC14:BC18)</f>
        <v>38</v>
      </c>
      <c r="BD19" s="139">
        <f t="shared" si="28"/>
        <v>0</v>
      </c>
      <c r="BE19" s="138">
        <f>SUM(BE14:BE18)</f>
        <v>192</v>
      </c>
      <c r="BF19" s="139">
        <f>SUM(BF14:BF18)</f>
        <v>112.33333333333334</v>
      </c>
      <c r="BG19" s="139">
        <f t="shared" ref="BG19:BH19" si="29">SUM(BG14:BG18)</f>
        <v>33.340909090909093</v>
      </c>
      <c r="BH19" s="139">
        <f t="shared" si="29"/>
        <v>0</v>
      </c>
      <c r="BI19" s="261">
        <f>SUM(BI14:BI18)</f>
        <v>145.67424242424244</v>
      </c>
    </row>
    <row r="20" spans="1:61" ht="30" customHeight="1" x14ac:dyDescent="0.25">
      <c r="A20" s="538"/>
      <c r="B20" s="515"/>
      <c r="C20" s="536"/>
      <c r="D20" s="543"/>
      <c r="E20" s="492"/>
      <c r="F20" s="460"/>
      <c r="G20" s="463"/>
      <c r="H20" s="465" t="s">
        <v>146</v>
      </c>
      <c r="I20" s="22" t="s">
        <v>80</v>
      </c>
      <c r="J20" s="87">
        <v>54</v>
      </c>
      <c r="K20" s="87">
        <v>23</v>
      </c>
      <c r="L20" s="87">
        <v>0</v>
      </c>
      <c r="M20" s="138">
        <f>SUM(J20:L20)</f>
        <v>77</v>
      </c>
      <c r="N20" s="96">
        <v>41</v>
      </c>
      <c r="O20" s="97">
        <v>15</v>
      </c>
      <c r="P20" s="98">
        <v>0</v>
      </c>
      <c r="Q20" s="138">
        <f>SUM(N20:P20)</f>
        <v>56</v>
      </c>
      <c r="R20" s="103">
        <v>44</v>
      </c>
      <c r="S20" s="97">
        <v>23</v>
      </c>
      <c r="T20" s="104">
        <v>0</v>
      </c>
      <c r="U20" s="138">
        <f>SUM(R20:T20)</f>
        <v>67</v>
      </c>
      <c r="V20" s="108">
        <v>100</v>
      </c>
      <c r="W20" s="108">
        <v>26</v>
      </c>
      <c r="X20" s="108">
        <v>0</v>
      </c>
      <c r="Y20" s="424">
        <f>SUM(V20:X20)</f>
        <v>126</v>
      </c>
      <c r="Z20" s="108">
        <v>107</v>
      </c>
      <c r="AA20" s="108">
        <v>29</v>
      </c>
      <c r="AB20" s="108">
        <v>0</v>
      </c>
      <c r="AC20" s="138">
        <f>SUM(Z20:AB20)</f>
        <v>136</v>
      </c>
      <c r="AD20" s="108">
        <v>96</v>
      </c>
      <c r="AE20" s="108">
        <v>23</v>
      </c>
      <c r="AF20" s="108">
        <v>0</v>
      </c>
      <c r="AG20" s="138">
        <f>SUM(AD20:AF20)</f>
        <v>119</v>
      </c>
      <c r="AH20" s="108">
        <v>126</v>
      </c>
      <c r="AI20" s="108">
        <v>27</v>
      </c>
      <c r="AJ20" s="108">
        <v>0</v>
      </c>
      <c r="AK20" s="138">
        <f>SUM(AH20:AJ20)</f>
        <v>153</v>
      </c>
      <c r="AL20" s="108">
        <v>115</v>
      </c>
      <c r="AM20" s="108">
        <v>28</v>
      </c>
      <c r="AN20" s="108">
        <v>0</v>
      </c>
      <c r="AO20" s="138">
        <f>SUM(AL20:AN20)</f>
        <v>143</v>
      </c>
      <c r="AP20" s="108">
        <v>119</v>
      </c>
      <c r="AQ20" s="108">
        <v>29</v>
      </c>
      <c r="AR20" s="108">
        <v>0</v>
      </c>
      <c r="AS20" s="138">
        <f>SUM(AP20:AR20)</f>
        <v>148</v>
      </c>
      <c r="AT20" s="108">
        <v>116</v>
      </c>
      <c r="AU20" s="108">
        <v>32</v>
      </c>
      <c r="AV20" s="108">
        <v>0</v>
      </c>
      <c r="AW20" s="138">
        <f>SUM(AT20:AV20)</f>
        <v>148</v>
      </c>
      <c r="AX20" s="108">
        <v>139</v>
      </c>
      <c r="AY20" s="108">
        <v>42</v>
      </c>
      <c r="AZ20" s="108">
        <v>0</v>
      </c>
      <c r="BA20" s="138">
        <f>SUM(AX20:AZ20)</f>
        <v>181</v>
      </c>
      <c r="BB20" s="108">
        <v>113</v>
      </c>
      <c r="BC20" s="108">
        <v>32</v>
      </c>
      <c r="BD20" s="104">
        <v>0</v>
      </c>
      <c r="BE20" s="138">
        <f>SUM(BB20:BD20)</f>
        <v>145</v>
      </c>
      <c r="BF20" s="104">
        <f>AVERAGE(J20,N20,R20,V20,Z20,AD20,AH20,AL20,AP20,AT20,AX20,BB20)</f>
        <v>97.5</v>
      </c>
      <c r="BG20" s="104">
        <f t="shared" ref="BG20:BH20" si="30">AVERAGE(K20,O20,S20,W20,AA20,AE20,AI20,AM20,AQ20,AU20,AY20,BC20)</f>
        <v>27.416666666666668</v>
      </c>
      <c r="BH20" s="104">
        <f t="shared" si="30"/>
        <v>0</v>
      </c>
      <c r="BI20" s="301">
        <f t="shared" si="1"/>
        <v>124.91666666666667</v>
      </c>
    </row>
    <row r="21" spans="1:61" ht="30" customHeight="1" x14ac:dyDescent="0.25">
      <c r="A21" s="538"/>
      <c r="B21" s="515"/>
      <c r="C21" s="536"/>
      <c r="D21" s="543"/>
      <c r="E21" s="492"/>
      <c r="F21" s="460"/>
      <c r="G21" s="463"/>
      <c r="H21" s="464"/>
      <c r="I21" s="22" t="s">
        <v>81</v>
      </c>
      <c r="J21" s="87">
        <v>1</v>
      </c>
      <c r="K21" s="87">
        <v>0</v>
      </c>
      <c r="L21" s="87">
        <v>0</v>
      </c>
      <c r="M21" s="138">
        <f>SUM(J21:L21)</f>
        <v>1</v>
      </c>
      <c r="N21" s="96">
        <v>6</v>
      </c>
      <c r="O21" s="97">
        <v>4</v>
      </c>
      <c r="P21" s="98">
        <v>0</v>
      </c>
      <c r="Q21" s="138">
        <f t="shared" ref="Q21:Q23" si="31">SUM(N21:P21)</f>
        <v>10</v>
      </c>
      <c r="R21" s="103">
        <v>6</v>
      </c>
      <c r="S21" s="97">
        <v>4</v>
      </c>
      <c r="T21" s="104">
        <v>0</v>
      </c>
      <c r="U21" s="138">
        <f t="shared" ref="U21:U23" si="32">SUM(R21:T21)</f>
        <v>10</v>
      </c>
      <c r="V21" s="108">
        <v>39</v>
      </c>
      <c r="W21" s="108">
        <v>2</v>
      </c>
      <c r="X21" s="108">
        <v>0</v>
      </c>
      <c r="Y21" s="424">
        <f t="shared" ref="Y21:Y23" si="33">SUM(V21:X21)</f>
        <v>41</v>
      </c>
      <c r="Z21" s="108">
        <v>10</v>
      </c>
      <c r="AA21" s="108">
        <v>3</v>
      </c>
      <c r="AB21" s="108">
        <v>0</v>
      </c>
      <c r="AC21" s="138">
        <f t="shared" ref="AC21:AC23" si="34">SUM(Z21:AB21)</f>
        <v>13</v>
      </c>
      <c r="AD21" s="108">
        <v>9</v>
      </c>
      <c r="AE21" s="108">
        <v>3</v>
      </c>
      <c r="AF21" s="108">
        <v>0</v>
      </c>
      <c r="AG21" s="138">
        <f t="shared" ref="AG21:AG23" si="35">SUM(AD21:AF21)</f>
        <v>12</v>
      </c>
      <c r="AH21" s="108">
        <v>8</v>
      </c>
      <c r="AI21" s="108">
        <v>3</v>
      </c>
      <c r="AJ21" s="108">
        <v>0</v>
      </c>
      <c r="AK21" s="138">
        <f t="shared" ref="AK21:AK23" si="36">SUM(AH21:AJ21)</f>
        <v>11</v>
      </c>
      <c r="AL21" s="108">
        <v>26</v>
      </c>
      <c r="AM21" s="108">
        <v>7</v>
      </c>
      <c r="AN21" s="108">
        <v>0</v>
      </c>
      <c r="AO21" s="138">
        <f t="shared" ref="AO21:AO23" si="37">SUM(AL21:AN21)</f>
        <v>33</v>
      </c>
      <c r="AP21" s="108">
        <v>30</v>
      </c>
      <c r="AQ21" s="108">
        <v>7</v>
      </c>
      <c r="AR21" s="108">
        <v>0</v>
      </c>
      <c r="AS21" s="138">
        <f t="shared" ref="AS21:AS23" si="38">SUM(AP21:AR21)</f>
        <v>37</v>
      </c>
      <c r="AT21" s="108">
        <v>32</v>
      </c>
      <c r="AU21" s="108">
        <v>9</v>
      </c>
      <c r="AV21" s="108">
        <v>0</v>
      </c>
      <c r="AW21" s="138">
        <f t="shared" ref="AW21:AW23" si="39">SUM(AT21:AV21)</f>
        <v>41</v>
      </c>
      <c r="AX21" s="108">
        <v>28</v>
      </c>
      <c r="AY21" s="108">
        <v>6</v>
      </c>
      <c r="AZ21" s="108">
        <v>0</v>
      </c>
      <c r="BA21" s="138">
        <f t="shared" ref="BA21:BA23" si="40">SUM(AX21:AZ21)</f>
        <v>34</v>
      </c>
      <c r="BB21" s="108">
        <v>40</v>
      </c>
      <c r="BC21" s="108">
        <v>7</v>
      </c>
      <c r="BD21" s="104">
        <v>0</v>
      </c>
      <c r="BE21" s="138">
        <f t="shared" ref="BE21:BE23" si="41">SUM(BB21:BD21)</f>
        <v>47</v>
      </c>
      <c r="BF21" s="104">
        <f t="shared" ref="BF21:BF23" si="42">AVERAGE(J21,N21,R21,V21,Z21,AD21,AH21,AL21,AP21,AT21,AX21,BB21)</f>
        <v>19.583333333333332</v>
      </c>
      <c r="BG21" s="104">
        <f t="shared" ref="BG21:BG23" si="43">AVERAGE(K21,O21,S21,W21,AA21,AE21,AI21,AM21,AQ21,AU21,AY21,BC21)</f>
        <v>4.583333333333333</v>
      </c>
      <c r="BH21" s="104">
        <f t="shared" ref="BH21:BH23" si="44">AVERAGE(L21,P21,T21,X21,AB21,AF21,AJ21,AN21,AR21,AV21,AZ21,BD21)</f>
        <v>0</v>
      </c>
      <c r="BI21" s="301">
        <f t="shared" si="1"/>
        <v>24.166666666666664</v>
      </c>
    </row>
    <row r="22" spans="1:61" ht="30" customHeight="1" x14ac:dyDescent="0.25">
      <c r="A22" s="538"/>
      <c r="B22" s="515"/>
      <c r="C22" s="536"/>
      <c r="D22" s="543"/>
      <c r="E22" s="492"/>
      <c r="F22" s="460"/>
      <c r="G22" s="463"/>
      <c r="H22" s="465" t="s">
        <v>86</v>
      </c>
      <c r="I22" s="22" t="s">
        <v>82</v>
      </c>
      <c r="J22" s="87">
        <v>3</v>
      </c>
      <c r="K22" s="87">
        <v>0</v>
      </c>
      <c r="L22" s="87">
        <v>0</v>
      </c>
      <c r="M22" s="138">
        <f t="shared" ref="M22:M23" si="45">SUM(J22:L22)</f>
        <v>3</v>
      </c>
      <c r="N22" s="96">
        <v>3</v>
      </c>
      <c r="O22" s="97">
        <v>5</v>
      </c>
      <c r="P22" s="98">
        <v>0</v>
      </c>
      <c r="Q22" s="138">
        <f t="shared" si="31"/>
        <v>8</v>
      </c>
      <c r="R22" s="103">
        <v>4</v>
      </c>
      <c r="S22" s="97">
        <v>5</v>
      </c>
      <c r="T22" s="104">
        <v>0</v>
      </c>
      <c r="U22" s="138">
        <f t="shared" si="32"/>
        <v>9</v>
      </c>
      <c r="V22" s="108">
        <v>0</v>
      </c>
      <c r="W22" s="108">
        <v>0</v>
      </c>
      <c r="X22" s="108">
        <v>0</v>
      </c>
      <c r="Y22" s="138">
        <f t="shared" si="33"/>
        <v>0</v>
      </c>
      <c r="Z22" s="108">
        <v>11</v>
      </c>
      <c r="AA22" s="108">
        <v>7</v>
      </c>
      <c r="AB22" s="108">
        <v>0</v>
      </c>
      <c r="AC22" s="138">
        <f t="shared" si="34"/>
        <v>18</v>
      </c>
      <c r="AD22" s="108">
        <v>8</v>
      </c>
      <c r="AE22" s="108">
        <v>7</v>
      </c>
      <c r="AF22" s="108">
        <v>0</v>
      </c>
      <c r="AG22" s="138">
        <f t="shared" si="35"/>
        <v>15</v>
      </c>
      <c r="AH22" s="108">
        <v>6</v>
      </c>
      <c r="AI22" s="108">
        <v>12</v>
      </c>
      <c r="AJ22" s="108">
        <v>0</v>
      </c>
      <c r="AK22" s="138">
        <f t="shared" si="36"/>
        <v>18</v>
      </c>
      <c r="AL22" s="108">
        <v>8</v>
      </c>
      <c r="AM22" s="108">
        <v>9</v>
      </c>
      <c r="AN22" s="108">
        <v>0</v>
      </c>
      <c r="AO22" s="138">
        <f t="shared" si="37"/>
        <v>17</v>
      </c>
      <c r="AP22" s="108">
        <v>11</v>
      </c>
      <c r="AQ22" s="108">
        <v>6</v>
      </c>
      <c r="AR22" s="108">
        <v>0</v>
      </c>
      <c r="AS22" s="138">
        <f t="shared" si="38"/>
        <v>17</v>
      </c>
      <c r="AT22" s="108">
        <v>5</v>
      </c>
      <c r="AU22" s="108">
        <v>6</v>
      </c>
      <c r="AV22" s="108">
        <v>0</v>
      </c>
      <c r="AW22" s="138">
        <f t="shared" si="39"/>
        <v>11</v>
      </c>
      <c r="AX22" s="108">
        <v>5</v>
      </c>
      <c r="AY22" s="108">
        <v>14</v>
      </c>
      <c r="AZ22" s="108">
        <v>0</v>
      </c>
      <c r="BA22" s="138">
        <f t="shared" si="40"/>
        <v>19</v>
      </c>
      <c r="BB22" s="108">
        <v>5</v>
      </c>
      <c r="BC22" s="108">
        <v>1</v>
      </c>
      <c r="BD22" s="104">
        <v>0</v>
      </c>
      <c r="BE22" s="138">
        <f t="shared" si="41"/>
        <v>6</v>
      </c>
      <c r="BF22" s="104">
        <f t="shared" si="42"/>
        <v>5.75</v>
      </c>
      <c r="BG22" s="104">
        <f t="shared" si="43"/>
        <v>6</v>
      </c>
      <c r="BH22" s="104">
        <f t="shared" si="44"/>
        <v>0</v>
      </c>
      <c r="BI22" s="301">
        <f t="shared" si="1"/>
        <v>11.75</v>
      </c>
    </row>
    <row r="23" spans="1:61" ht="30" customHeight="1" thickBot="1" x14ac:dyDescent="0.3">
      <c r="A23" s="539"/>
      <c r="B23" s="520"/>
      <c r="C23" s="537"/>
      <c r="D23" s="544"/>
      <c r="E23" s="493"/>
      <c r="F23" s="507"/>
      <c r="G23" s="494"/>
      <c r="H23" s="494"/>
      <c r="I23" s="48" t="s">
        <v>83</v>
      </c>
      <c r="J23" s="265">
        <v>2</v>
      </c>
      <c r="K23" s="265">
        <v>0</v>
      </c>
      <c r="L23" s="265">
        <v>0</v>
      </c>
      <c r="M23" s="141">
        <f t="shared" si="45"/>
        <v>2</v>
      </c>
      <c r="N23" s="99">
        <v>1</v>
      </c>
      <c r="O23" s="100">
        <v>1</v>
      </c>
      <c r="P23" s="101">
        <v>0</v>
      </c>
      <c r="Q23" s="141">
        <f t="shared" si="31"/>
        <v>2</v>
      </c>
      <c r="R23" s="105">
        <v>5</v>
      </c>
      <c r="S23" s="100">
        <v>2</v>
      </c>
      <c r="T23" s="106">
        <v>0</v>
      </c>
      <c r="U23" s="141">
        <f t="shared" si="32"/>
        <v>7</v>
      </c>
      <c r="V23" s="109">
        <v>8</v>
      </c>
      <c r="W23" s="109">
        <v>6</v>
      </c>
      <c r="X23" s="109">
        <v>0</v>
      </c>
      <c r="Y23" s="141">
        <f t="shared" si="33"/>
        <v>14</v>
      </c>
      <c r="Z23" s="109">
        <v>6</v>
      </c>
      <c r="AA23" s="109">
        <v>1</v>
      </c>
      <c r="AB23" s="109">
        <v>0</v>
      </c>
      <c r="AC23" s="141">
        <f t="shared" si="34"/>
        <v>7</v>
      </c>
      <c r="AD23" s="109">
        <v>8</v>
      </c>
      <c r="AE23" s="109">
        <v>3</v>
      </c>
      <c r="AF23" s="109">
        <v>0</v>
      </c>
      <c r="AG23" s="141">
        <f t="shared" si="35"/>
        <v>11</v>
      </c>
      <c r="AH23" s="109">
        <v>12</v>
      </c>
      <c r="AI23" s="109">
        <v>4</v>
      </c>
      <c r="AJ23" s="109">
        <v>0</v>
      </c>
      <c r="AK23" s="141">
        <f t="shared" si="36"/>
        <v>16</v>
      </c>
      <c r="AL23" s="109">
        <v>25</v>
      </c>
      <c r="AM23" s="109">
        <v>8</v>
      </c>
      <c r="AN23" s="109">
        <v>0</v>
      </c>
      <c r="AO23" s="141">
        <f t="shared" si="37"/>
        <v>33</v>
      </c>
      <c r="AP23" s="109">
        <v>15</v>
      </c>
      <c r="AQ23" s="109">
        <v>4</v>
      </c>
      <c r="AR23" s="109">
        <v>0</v>
      </c>
      <c r="AS23" s="141">
        <f t="shared" si="38"/>
        <v>19</v>
      </c>
      <c r="AT23" s="109">
        <v>7</v>
      </c>
      <c r="AU23" s="109">
        <v>4</v>
      </c>
      <c r="AV23" s="109">
        <v>0</v>
      </c>
      <c r="AW23" s="141">
        <f t="shared" si="39"/>
        <v>11</v>
      </c>
      <c r="AX23" s="109">
        <v>10</v>
      </c>
      <c r="AY23" s="109">
        <v>0</v>
      </c>
      <c r="AZ23" s="109">
        <v>0</v>
      </c>
      <c r="BA23" s="141">
        <f t="shared" si="40"/>
        <v>10</v>
      </c>
      <c r="BB23" s="109">
        <v>4</v>
      </c>
      <c r="BC23" s="109">
        <v>0</v>
      </c>
      <c r="BD23" s="106">
        <v>0</v>
      </c>
      <c r="BE23" s="141">
        <f t="shared" si="41"/>
        <v>4</v>
      </c>
      <c r="BF23" s="104">
        <f t="shared" si="42"/>
        <v>8.5833333333333339</v>
      </c>
      <c r="BG23" s="104">
        <f t="shared" si="43"/>
        <v>2.75</v>
      </c>
      <c r="BH23" s="104">
        <f t="shared" si="44"/>
        <v>0</v>
      </c>
      <c r="BI23" s="141">
        <f t="shared" si="1"/>
        <v>11.333333333333334</v>
      </c>
    </row>
    <row r="24" spans="1:61" ht="30" customHeight="1" x14ac:dyDescent="0.25">
      <c r="A24" s="531" t="s">
        <v>61</v>
      </c>
      <c r="B24" s="517">
        <v>14065</v>
      </c>
      <c r="C24" s="530" t="s">
        <v>37</v>
      </c>
      <c r="D24" s="532" t="s">
        <v>38</v>
      </c>
      <c r="E24" s="491" t="s">
        <v>117</v>
      </c>
      <c r="F24" s="459" t="s">
        <v>126</v>
      </c>
      <c r="G24" s="462" t="s">
        <v>134</v>
      </c>
      <c r="H24" s="462" t="s">
        <v>84</v>
      </c>
      <c r="I24" s="21" t="s">
        <v>74</v>
      </c>
      <c r="J24" s="125">
        <v>0</v>
      </c>
      <c r="K24" s="125">
        <v>0</v>
      </c>
      <c r="L24" s="125">
        <v>0</v>
      </c>
      <c r="M24" s="140">
        <f>SUM(J24:L24)</f>
        <v>0</v>
      </c>
      <c r="N24" s="117">
        <v>0</v>
      </c>
      <c r="O24" s="117">
        <v>0</v>
      </c>
      <c r="P24" s="117">
        <v>0</v>
      </c>
      <c r="Q24" s="140">
        <f>SUM(N24:P24)</f>
        <v>0</v>
      </c>
      <c r="R24" s="125">
        <v>0</v>
      </c>
      <c r="S24" s="267">
        <v>0</v>
      </c>
      <c r="T24" s="148">
        <v>0</v>
      </c>
      <c r="U24" s="140">
        <f>SUM(R24:T24)</f>
        <v>0</v>
      </c>
      <c r="V24" s="148">
        <v>9</v>
      </c>
      <c r="W24" s="148">
        <v>3</v>
      </c>
      <c r="X24" s="148">
        <v>0</v>
      </c>
      <c r="Y24" s="140">
        <f>SUM(V24:X24)</f>
        <v>12</v>
      </c>
      <c r="Z24" s="148">
        <v>0</v>
      </c>
      <c r="AA24" s="148">
        <v>0</v>
      </c>
      <c r="AB24" s="148">
        <v>0</v>
      </c>
      <c r="AC24" s="140">
        <f>SUM(Z24:AB24)</f>
        <v>0</v>
      </c>
      <c r="AD24" s="148">
        <v>0</v>
      </c>
      <c r="AE24" s="148">
        <v>0</v>
      </c>
      <c r="AF24" s="148">
        <v>0</v>
      </c>
      <c r="AG24" s="140">
        <f>SUM(AD24:AF24)</f>
        <v>0</v>
      </c>
      <c r="AH24" s="148">
        <v>0</v>
      </c>
      <c r="AI24" s="148">
        <v>0</v>
      </c>
      <c r="AJ24" s="148">
        <v>0</v>
      </c>
      <c r="AK24" s="140">
        <f>SUM(AH24:AJ24)</f>
        <v>0</v>
      </c>
      <c r="AL24" s="148">
        <v>0</v>
      </c>
      <c r="AM24" s="148">
        <v>0</v>
      </c>
      <c r="AN24" s="148">
        <v>0</v>
      </c>
      <c r="AO24" s="140">
        <f>SUM(AL24:AN24)</f>
        <v>0</v>
      </c>
      <c r="AP24" s="148">
        <v>0</v>
      </c>
      <c r="AQ24" s="148">
        <v>0</v>
      </c>
      <c r="AR24" s="148">
        <v>0</v>
      </c>
      <c r="AS24" s="140">
        <f>SUM(AP24:AR24)</f>
        <v>0</v>
      </c>
      <c r="AT24" s="148">
        <v>0</v>
      </c>
      <c r="AU24" s="148">
        <v>0</v>
      </c>
      <c r="AV24" s="148">
        <v>0</v>
      </c>
      <c r="AW24" s="140">
        <f>SUM(AT24:AV24)</f>
        <v>0</v>
      </c>
      <c r="AX24" s="148">
        <v>0</v>
      </c>
      <c r="AY24" s="148">
        <v>0</v>
      </c>
      <c r="AZ24" s="148">
        <v>0</v>
      </c>
      <c r="BA24" s="140">
        <f>SUM(AX24:AZ24)</f>
        <v>0</v>
      </c>
      <c r="BB24" s="148">
        <v>0</v>
      </c>
      <c r="BC24" s="148">
        <v>0</v>
      </c>
      <c r="BD24" s="148">
        <v>0</v>
      </c>
      <c r="BE24" s="140">
        <f>SUM(BB24:BD24)</f>
        <v>0</v>
      </c>
      <c r="BF24" s="148">
        <f t="shared" ref="BF24:BH33" si="46">SUM(J24,N24,R24,V24,Z24,AD24,AH24,AL24,AP24,AT24,AX24,BB24)</f>
        <v>9</v>
      </c>
      <c r="BG24" s="148">
        <f t="shared" ref="BG24:BH28" si="47">SUM(K24,O24,S24,W24,AA24,AE24,AI24,AM24,AQ24,AU24,AY24,BC24)</f>
        <v>3</v>
      </c>
      <c r="BH24" s="148">
        <f t="shared" si="47"/>
        <v>0</v>
      </c>
      <c r="BI24" s="140">
        <f>SUM(BF24:BH24)</f>
        <v>12</v>
      </c>
    </row>
    <row r="25" spans="1:61" ht="30" customHeight="1" x14ac:dyDescent="0.25">
      <c r="A25" s="531"/>
      <c r="B25" s="517"/>
      <c r="C25" s="530"/>
      <c r="D25" s="532"/>
      <c r="E25" s="492"/>
      <c r="F25" s="460"/>
      <c r="G25" s="463"/>
      <c r="H25" s="463"/>
      <c r="I25" s="22" t="s">
        <v>75</v>
      </c>
      <c r="J25" s="203">
        <v>0</v>
      </c>
      <c r="K25" s="203">
        <v>0</v>
      </c>
      <c r="L25" s="203">
        <v>0</v>
      </c>
      <c r="M25" s="138">
        <f t="shared" ref="M25:M28" si="48">SUM(J25:L25)</f>
        <v>0</v>
      </c>
      <c r="N25" s="119">
        <v>0</v>
      </c>
      <c r="O25" s="119">
        <v>0</v>
      </c>
      <c r="P25" s="119">
        <v>0</v>
      </c>
      <c r="Q25" s="138">
        <f t="shared" ref="Q25:Q53" si="49">SUM(N25:P25)</f>
        <v>0</v>
      </c>
      <c r="R25" s="203">
        <v>0</v>
      </c>
      <c r="S25" s="268">
        <v>0</v>
      </c>
      <c r="T25" s="150">
        <v>0</v>
      </c>
      <c r="U25" s="138">
        <f t="shared" ref="U25:U53" si="50">SUM(R25:T25)</f>
        <v>0</v>
      </c>
      <c r="V25" s="150">
        <v>0</v>
      </c>
      <c r="W25" s="150">
        <v>0</v>
      </c>
      <c r="X25" s="150">
        <v>0</v>
      </c>
      <c r="Y25" s="138">
        <f t="shared" ref="Y25:Y53" si="51">SUM(V25:X25)</f>
        <v>0</v>
      </c>
      <c r="Z25" s="150">
        <v>0</v>
      </c>
      <c r="AA25" s="150">
        <v>0</v>
      </c>
      <c r="AB25" s="150">
        <v>0</v>
      </c>
      <c r="AC25" s="138">
        <f t="shared" ref="AC25:AC53" si="52">SUM(Z25:AB25)</f>
        <v>0</v>
      </c>
      <c r="AD25" s="150">
        <v>0</v>
      </c>
      <c r="AE25" s="150">
        <v>0</v>
      </c>
      <c r="AF25" s="150">
        <v>0</v>
      </c>
      <c r="AG25" s="138">
        <f t="shared" ref="AG25:AG53" si="53">SUM(AD25:AF25)</f>
        <v>0</v>
      </c>
      <c r="AH25" s="150"/>
      <c r="AI25" s="150">
        <v>0</v>
      </c>
      <c r="AJ25" s="150">
        <v>0</v>
      </c>
      <c r="AK25" s="138">
        <f t="shared" ref="AK25:AK53" si="54">SUM(AH25:AJ25)</f>
        <v>0</v>
      </c>
      <c r="AL25" s="150">
        <v>0</v>
      </c>
      <c r="AM25" s="150">
        <v>0</v>
      </c>
      <c r="AN25" s="150">
        <v>0</v>
      </c>
      <c r="AO25" s="138">
        <f t="shared" ref="AO25:AO53" si="55">SUM(AL25:AN25)</f>
        <v>0</v>
      </c>
      <c r="AP25" s="150">
        <v>0</v>
      </c>
      <c r="AQ25" s="150">
        <v>0</v>
      </c>
      <c r="AR25" s="150">
        <v>0</v>
      </c>
      <c r="AS25" s="138">
        <f t="shared" ref="AS25:AS53" si="56">SUM(AP25:AR25)</f>
        <v>0</v>
      </c>
      <c r="AT25" s="150">
        <v>0</v>
      </c>
      <c r="AU25" s="150">
        <v>0</v>
      </c>
      <c r="AV25" s="150">
        <v>0</v>
      </c>
      <c r="AW25" s="138">
        <f t="shared" ref="AW25:AW53" si="57">SUM(AT25:AV25)</f>
        <v>0</v>
      </c>
      <c r="AX25" s="150">
        <v>0</v>
      </c>
      <c r="AY25" s="150">
        <v>0</v>
      </c>
      <c r="AZ25" s="150">
        <v>0</v>
      </c>
      <c r="BA25" s="138">
        <f t="shared" ref="BA25:BA53" si="58">SUM(AX25:AZ25)</f>
        <v>0</v>
      </c>
      <c r="BB25" s="150">
        <v>0</v>
      </c>
      <c r="BC25" s="150">
        <v>0</v>
      </c>
      <c r="BD25" s="150">
        <v>0</v>
      </c>
      <c r="BE25" s="138">
        <f t="shared" ref="BE25:BE53" si="59">SUM(BB25:BD25)</f>
        <v>0</v>
      </c>
      <c r="BF25" s="150">
        <f t="shared" si="46"/>
        <v>0</v>
      </c>
      <c r="BG25" s="150">
        <f t="shared" si="47"/>
        <v>0</v>
      </c>
      <c r="BH25" s="150">
        <f t="shared" si="47"/>
        <v>0</v>
      </c>
      <c r="BI25" s="138">
        <f t="shared" ref="BI25:BI34" si="60">SUM(BF25:BH25)</f>
        <v>0</v>
      </c>
    </row>
    <row r="26" spans="1:61" ht="30" customHeight="1" x14ac:dyDescent="0.25">
      <c r="A26" s="531"/>
      <c r="B26" s="517"/>
      <c r="C26" s="530"/>
      <c r="D26" s="532"/>
      <c r="E26" s="492"/>
      <c r="F26" s="460"/>
      <c r="G26" s="463"/>
      <c r="H26" s="463"/>
      <c r="I26" s="22" t="s">
        <v>76</v>
      </c>
      <c r="J26" s="203">
        <v>10</v>
      </c>
      <c r="K26" s="203">
        <v>8</v>
      </c>
      <c r="L26" s="203">
        <v>0</v>
      </c>
      <c r="M26" s="138">
        <f t="shared" si="48"/>
        <v>18</v>
      </c>
      <c r="N26" s="119">
        <v>55</v>
      </c>
      <c r="O26" s="119">
        <v>48</v>
      </c>
      <c r="P26" s="119">
        <v>0</v>
      </c>
      <c r="Q26" s="138">
        <f t="shared" si="49"/>
        <v>103</v>
      </c>
      <c r="R26" s="203">
        <v>34</v>
      </c>
      <c r="S26" s="268">
        <v>25</v>
      </c>
      <c r="T26" s="150">
        <v>0</v>
      </c>
      <c r="U26" s="138">
        <f t="shared" si="50"/>
        <v>59</v>
      </c>
      <c r="V26" s="150">
        <v>97</v>
      </c>
      <c r="W26" s="150">
        <v>101</v>
      </c>
      <c r="X26" s="150">
        <v>0</v>
      </c>
      <c r="Y26" s="138">
        <f t="shared" si="51"/>
        <v>198</v>
      </c>
      <c r="Z26" s="150">
        <v>84</v>
      </c>
      <c r="AA26" s="150">
        <v>66</v>
      </c>
      <c r="AB26" s="150">
        <v>0</v>
      </c>
      <c r="AC26" s="138">
        <f t="shared" si="52"/>
        <v>150</v>
      </c>
      <c r="AD26" s="150">
        <v>177</v>
      </c>
      <c r="AE26" s="150">
        <v>184</v>
      </c>
      <c r="AF26" s="150">
        <v>0</v>
      </c>
      <c r="AG26" s="138">
        <f t="shared" si="53"/>
        <v>361</v>
      </c>
      <c r="AH26" s="150">
        <v>122</v>
      </c>
      <c r="AI26" s="150">
        <v>108</v>
      </c>
      <c r="AJ26" s="150">
        <v>0</v>
      </c>
      <c r="AK26" s="138">
        <f t="shared" si="54"/>
        <v>230</v>
      </c>
      <c r="AL26" s="150">
        <v>101</v>
      </c>
      <c r="AM26" s="150">
        <v>86</v>
      </c>
      <c r="AN26" s="150">
        <v>0</v>
      </c>
      <c r="AO26" s="138">
        <f t="shared" si="55"/>
        <v>187</v>
      </c>
      <c r="AP26" s="150">
        <v>43</v>
      </c>
      <c r="AQ26" s="150">
        <v>44</v>
      </c>
      <c r="AR26" s="150">
        <v>0</v>
      </c>
      <c r="AS26" s="138">
        <f t="shared" si="56"/>
        <v>87</v>
      </c>
      <c r="AT26" s="150">
        <v>95</v>
      </c>
      <c r="AU26" s="150">
        <v>67</v>
      </c>
      <c r="AV26" s="150">
        <v>0</v>
      </c>
      <c r="AW26" s="138">
        <f t="shared" si="57"/>
        <v>162</v>
      </c>
      <c r="AX26" s="150">
        <v>191</v>
      </c>
      <c r="AY26" s="150">
        <v>154</v>
      </c>
      <c r="AZ26" s="150">
        <v>0</v>
      </c>
      <c r="BA26" s="138">
        <f t="shared" si="58"/>
        <v>345</v>
      </c>
      <c r="BB26" s="150">
        <v>97</v>
      </c>
      <c r="BC26" s="150">
        <v>67</v>
      </c>
      <c r="BD26" s="150">
        <v>0</v>
      </c>
      <c r="BE26" s="138">
        <f t="shared" si="59"/>
        <v>164</v>
      </c>
      <c r="BF26" s="150">
        <f t="shared" si="46"/>
        <v>1106</v>
      </c>
      <c r="BG26" s="150">
        <f t="shared" si="47"/>
        <v>958</v>
      </c>
      <c r="BH26" s="150">
        <f t="shared" si="47"/>
        <v>0</v>
      </c>
      <c r="BI26" s="138">
        <f t="shared" si="60"/>
        <v>2064</v>
      </c>
    </row>
    <row r="27" spans="1:61" ht="30" customHeight="1" x14ac:dyDescent="0.25">
      <c r="A27" s="531"/>
      <c r="B27" s="517"/>
      <c r="C27" s="530"/>
      <c r="D27" s="532"/>
      <c r="E27" s="492"/>
      <c r="F27" s="460"/>
      <c r="G27" s="463"/>
      <c r="H27" s="463"/>
      <c r="I27" s="22" t="s">
        <v>77</v>
      </c>
      <c r="J27" s="203">
        <v>17</v>
      </c>
      <c r="K27" s="203">
        <v>15</v>
      </c>
      <c r="L27" s="203">
        <v>0</v>
      </c>
      <c r="M27" s="138">
        <f t="shared" si="48"/>
        <v>32</v>
      </c>
      <c r="N27" s="119">
        <v>81</v>
      </c>
      <c r="O27" s="119">
        <v>93</v>
      </c>
      <c r="P27" s="119">
        <v>0</v>
      </c>
      <c r="Q27" s="138">
        <f t="shared" si="49"/>
        <v>174</v>
      </c>
      <c r="R27" s="203">
        <v>29</v>
      </c>
      <c r="S27" s="268">
        <v>27</v>
      </c>
      <c r="T27" s="150">
        <v>0</v>
      </c>
      <c r="U27" s="138">
        <f t="shared" si="50"/>
        <v>56</v>
      </c>
      <c r="V27" s="150">
        <v>105</v>
      </c>
      <c r="W27" s="150">
        <v>121</v>
      </c>
      <c r="X27" s="150">
        <v>0</v>
      </c>
      <c r="Y27" s="138">
        <f t="shared" si="51"/>
        <v>226</v>
      </c>
      <c r="Z27" s="150">
        <v>105</v>
      </c>
      <c r="AA27" s="150">
        <v>98</v>
      </c>
      <c r="AB27" s="150">
        <v>0</v>
      </c>
      <c r="AC27" s="138">
        <f t="shared" si="52"/>
        <v>203</v>
      </c>
      <c r="AD27" s="150">
        <v>85</v>
      </c>
      <c r="AE27" s="150">
        <v>101</v>
      </c>
      <c r="AF27" s="150">
        <v>0</v>
      </c>
      <c r="AG27" s="138">
        <f t="shared" si="53"/>
        <v>186</v>
      </c>
      <c r="AH27" s="150">
        <v>120</v>
      </c>
      <c r="AI27" s="150">
        <v>124</v>
      </c>
      <c r="AJ27" s="150">
        <v>0</v>
      </c>
      <c r="AK27" s="138">
        <f t="shared" si="54"/>
        <v>244</v>
      </c>
      <c r="AL27" s="150">
        <v>97</v>
      </c>
      <c r="AM27" s="150">
        <v>134</v>
      </c>
      <c r="AN27" s="150">
        <v>0</v>
      </c>
      <c r="AO27" s="138">
        <f t="shared" si="55"/>
        <v>231</v>
      </c>
      <c r="AP27" s="150">
        <v>58</v>
      </c>
      <c r="AQ27" s="150">
        <v>44</v>
      </c>
      <c r="AR27" s="150">
        <v>0</v>
      </c>
      <c r="AS27" s="138">
        <f t="shared" si="56"/>
        <v>102</v>
      </c>
      <c r="AT27" s="150">
        <v>117</v>
      </c>
      <c r="AU27" s="150">
        <v>72</v>
      </c>
      <c r="AV27" s="150">
        <v>0</v>
      </c>
      <c r="AW27" s="138">
        <f t="shared" si="57"/>
        <v>189</v>
      </c>
      <c r="AX27" s="150">
        <v>120</v>
      </c>
      <c r="AY27" s="150">
        <v>125</v>
      </c>
      <c r="AZ27" s="150">
        <v>0</v>
      </c>
      <c r="BA27" s="138">
        <f t="shared" si="58"/>
        <v>245</v>
      </c>
      <c r="BB27" s="150">
        <v>83</v>
      </c>
      <c r="BC27" s="150">
        <v>52</v>
      </c>
      <c r="BD27" s="150">
        <v>0</v>
      </c>
      <c r="BE27" s="138">
        <f t="shared" si="59"/>
        <v>135</v>
      </c>
      <c r="BF27" s="150">
        <f t="shared" si="46"/>
        <v>1017</v>
      </c>
      <c r="BG27" s="150">
        <f t="shared" si="47"/>
        <v>1006</v>
      </c>
      <c r="BH27" s="150">
        <f t="shared" si="47"/>
        <v>0</v>
      </c>
      <c r="BI27" s="138">
        <f t="shared" si="60"/>
        <v>2023</v>
      </c>
    </row>
    <row r="28" spans="1:61" ht="30" customHeight="1" x14ac:dyDescent="0.25">
      <c r="A28" s="531"/>
      <c r="B28" s="517"/>
      <c r="C28" s="530"/>
      <c r="D28" s="532"/>
      <c r="E28" s="492"/>
      <c r="F28" s="460"/>
      <c r="G28" s="463"/>
      <c r="H28" s="463"/>
      <c r="I28" s="22" t="s">
        <v>78</v>
      </c>
      <c r="J28" s="203">
        <v>11</v>
      </c>
      <c r="K28" s="203">
        <v>10</v>
      </c>
      <c r="L28" s="203">
        <v>0</v>
      </c>
      <c r="M28" s="138">
        <f t="shared" si="48"/>
        <v>21</v>
      </c>
      <c r="N28" s="119">
        <v>32</v>
      </c>
      <c r="O28" s="119">
        <v>30</v>
      </c>
      <c r="P28" s="119">
        <v>0</v>
      </c>
      <c r="Q28" s="138">
        <f t="shared" si="49"/>
        <v>62</v>
      </c>
      <c r="R28" s="203">
        <v>4</v>
      </c>
      <c r="S28" s="268">
        <v>1</v>
      </c>
      <c r="T28" s="150">
        <v>0</v>
      </c>
      <c r="U28" s="138">
        <f t="shared" si="50"/>
        <v>5</v>
      </c>
      <c r="V28" s="150">
        <v>36</v>
      </c>
      <c r="W28" s="150">
        <v>31</v>
      </c>
      <c r="X28" s="150">
        <v>0</v>
      </c>
      <c r="Y28" s="138">
        <f t="shared" si="51"/>
        <v>67</v>
      </c>
      <c r="Z28" s="150">
        <v>10</v>
      </c>
      <c r="AA28" s="150">
        <v>7</v>
      </c>
      <c r="AB28" s="150">
        <v>0</v>
      </c>
      <c r="AC28" s="138">
        <f t="shared" si="52"/>
        <v>17</v>
      </c>
      <c r="AD28" s="150">
        <v>0</v>
      </c>
      <c r="AE28" s="150">
        <v>0</v>
      </c>
      <c r="AF28" s="150">
        <v>0</v>
      </c>
      <c r="AG28" s="138">
        <f t="shared" si="53"/>
        <v>0</v>
      </c>
      <c r="AH28" s="150">
        <v>0</v>
      </c>
      <c r="AI28" s="150">
        <v>0</v>
      </c>
      <c r="AJ28" s="150">
        <v>0</v>
      </c>
      <c r="AK28" s="138">
        <f t="shared" si="54"/>
        <v>0</v>
      </c>
      <c r="AL28" s="150">
        <v>0</v>
      </c>
      <c r="AM28" s="150">
        <v>0</v>
      </c>
      <c r="AN28" s="150">
        <v>0</v>
      </c>
      <c r="AO28" s="138">
        <f t="shared" si="55"/>
        <v>0</v>
      </c>
      <c r="AP28" s="150">
        <v>7</v>
      </c>
      <c r="AQ28" s="150">
        <v>5</v>
      </c>
      <c r="AR28" s="150">
        <v>0</v>
      </c>
      <c r="AS28" s="138">
        <f t="shared" si="56"/>
        <v>12</v>
      </c>
      <c r="AT28" s="150">
        <v>17</v>
      </c>
      <c r="AU28" s="150">
        <v>6</v>
      </c>
      <c r="AV28" s="150">
        <v>0</v>
      </c>
      <c r="AW28" s="138">
        <f t="shared" si="57"/>
        <v>23</v>
      </c>
      <c r="AX28" s="150">
        <v>42</v>
      </c>
      <c r="AY28" s="150">
        <v>28</v>
      </c>
      <c r="AZ28" s="150">
        <v>0</v>
      </c>
      <c r="BA28" s="138">
        <f t="shared" si="58"/>
        <v>70</v>
      </c>
      <c r="BB28" s="150">
        <v>62</v>
      </c>
      <c r="BC28" s="150">
        <v>45</v>
      </c>
      <c r="BD28" s="150">
        <v>0</v>
      </c>
      <c r="BE28" s="138">
        <f t="shared" si="59"/>
        <v>107</v>
      </c>
      <c r="BF28" s="150">
        <f t="shared" si="46"/>
        <v>221</v>
      </c>
      <c r="BG28" s="150">
        <f t="shared" si="47"/>
        <v>163</v>
      </c>
      <c r="BH28" s="150">
        <f t="shared" si="47"/>
        <v>0</v>
      </c>
      <c r="BI28" s="138">
        <f t="shared" si="60"/>
        <v>384</v>
      </c>
    </row>
    <row r="29" spans="1:61" ht="30" customHeight="1" x14ac:dyDescent="0.25">
      <c r="A29" s="531"/>
      <c r="B29" s="517"/>
      <c r="C29" s="530"/>
      <c r="D29" s="532"/>
      <c r="E29" s="492"/>
      <c r="F29" s="460"/>
      <c r="G29" s="463"/>
      <c r="H29" s="464"/>
      <c r="I29" s="23" t="s">
        <v>79</v>
      </c>
      <c r="J29" s="139">
        <f>SUM(J24:J28)</f>
        <v>38</v>
      </c>
      <c r="K29" s="139">
        <f t="shared" ref="K29:L29" si="61">SUM(K24:K28)</f>
        <v>33</v>
      </c>
      <c r="L29" s="139">
        <f t="shared" si="61"/>
        <v>0</v>
      </c>
      <c r="M29" s="138">
        <f>SUM(M24:M28)</f>
        <v>71</v>
      </c>
      <c r="N29" s="139">
        <f>SUM(N24:N28)</f>
        <v>168</v>
      </c>
      <c r="O29" s="139">
        <f t="shared" ref="O29:P29" si="62">SUM(O24:O28)</f>
        <v>171</v>
      </c>
      <c r="P29" s="139">
        <f t="shared" si="62"/>
        <v>0</v>
      </c>
      <c r="Q29" s="138">
        <f>SUM(Q24:Q28)</f>
        <v>339</v>
      </c>
      <c r="R29" s="139">
        <f>SUM(R24:R28)</f>
        <v>67</v>
      </c>
      <c r="S29" s="139">
        <f t="shared" ref="S29:T29" si="63">SUM(S24:S28)</f>
        <v>53</v>
      </c>
      <c r="T29" s="139">
        <f t="shared" si="63"/>
        <v>0</v>
      </c>
      <c r="U29" s="138">
        <f>SUM(U24:U28)</f>
        <v>120</v>
      </c>
      <c r="V29" s="139">
        <f>SUM(V24:V28)</f>
        <v>247</v>
      </c>
      <c r="W29" s="139">
        <f t="shared" ref="W29:X29" si="64">SUM(W24:W28)</f>
        <v>256</v>
      </c>
      <c r="X29" s="139">
        <f t="shared" si="64"/>
        <v>0</v>
      </c>
      <c r="Y29" s="138">
        <f>SUM(Y24:Y28)</f>
        <v>503</v>
      </c>
      <c r="Z29" s="139">
        <f>SUM(Z24:Z28)</f>
        <v>199</v>
      </c>
      <c r="AA29" s="139">
        <f t="shared" ref="AA29:AB29" si="65">SUM(AA24:AA28)</f>
        <v>171</v>
      </c>
      <c r="AB29" s="139">
        <f t="shared" si="65"/>
        <v>0</v>
      </c>
      <c r="AC29" s="138">
        <f>SUM(AC24:AC28)</f>
        <v>370</v>
      </c>
      <c r="AD29" s="139">
        <f>SUM(AD24:AD28)</f>
        <v>262</v>
      </c>
      <c r="AE29" s="139">
        <f t="shared" ref="AE29:AF29" si="66">SUM(AE24:AE28)</f>
        <v>285</v>
      </c>
      <c r="AF29" s="139">
        <f t="shared" si="66"/>
        <v>0</v>
      </c>
      <c r="AG29" s="138">
        <f>SUM(AG24:AG28)</f>
        <v>547</v>
      </c>
      <c r="AH29" s="139">
        <f>SUM(AH24:AH28)</f>
        <v>242</v>
      </c>
      <c r="AI29" s="139">
        <f t="shared" ref="AI29:AJ29" si="67">SUM(AI24:AI28)</f>
        <v>232</v>
      </c>
      <c r="AJ29" s="139">
        <f t="shared" si="67"/>
        <v>0</v>
      </c>
      <c r="AK29" s="138">
        <f>SUM(AK24:AK28)</f>
        <v>474</v>
      </c>
      <c r="AL29" s="139">
        <f>SUM(AL24:AL28)</f>
        <v>198</v>
      </c>
      <c r="AM29" s="139">
        <f t="shared" ref="AM29:AN29" si="68">SUM(AM24:AM28)</f>
        <v>220</v>
      </c>
      <c r="AN29" s="139">
        <f t="shared" si="68"/>
        <v>0</v>
      </c>
      <c r="AO29" s="138">
        <f>SUM(AO24:AO28)</f>
        <v>418</v>
      </c>
      <c r="AP29" s="139">
        <f>SUM(AP24:AP28)</f>
        <v>108</v>
      </c>
      <c r="AQ29" s="139">
        <f t="shared" ref="AQ29:AR29" si="69">SUM(AQ24:AQ28)</f>
        <v>93</v>
      </c>
      <c r="AR29" s="139">
        <f t="shared" si="69"/>
        <v>0</v>
      </c>
      <c r="AS29" s="138">
        <f>SUM(AS24:AS28)</f>
        <v>201</v>
      </c>
      <c r="AT29" s="139">
        <f>SUM(AT24:AT28)</f>
        <v>229</v>
      </c>
      <c r="AU29" s="139">
        <f t="shared" ref="AU29:AV29" si="70">SUM(AU24:AU28)</f>
        <v>145</v>
      </c>
      <c r="AV29" s="139">
        <f t="shared" si="70"/>
        <v>0</v>
      </c>
      <c r="AW29" s="138">
        <f>SUM(AW24:AW28)</f>
        <v>374</v>
      </c>
      <c r="AX29" s="139">
        <f>SUM(AX24:AX28)</f>
        <v>353</v>
      </c>
      <c r="AY29" s="139">
        <f t="shared" ref="AY29:AZ29" si="71">SUM(AY24:AY28)</f>
        <v>307</v>
      </c>
      <c r="AZ29" s="139">
        <f t="shared" si="71"/>
        <v>0</v>
      </c>
      <c r="BA29" s="138">
        <f>SUM(BA24:BA28)</f>
        <v>660</v>
      </c>
      <c r="BB29" s="139">
        <f>SUM(BB24:BB28)</f>
        <v>242</v>
      </c>
      <c r="BC29" s="139">
        <f t="shared" ref="BC29:BD29" si="72">SUM(BC24:BC28)</f>
        <v>164</v>
      </c>
      <c r="BD29" s="139">
        <f t="shared" si="72"/>
        <v>0</v>
      </c>
      <c r="BE29" s="138">
        <f>SUM(BE24:BE28)</f>
        <v>406</v>
      </c>
      <c r="BF29" s="139">
        <f>SUM(BF24:BF28)</f>
        <v>2353</v>
      </c>
      <c r="BG29" s="139">
        <f t="shared" ref="BG29" si="73">SUM(BG24:BG28)</f>
        <v>2130</v>
      </c>
      <c r="BH29" s="139">
        <f t="shared" ref="BH29" si="74">SUM(BH24:BH28)</f>
        <v>0</v>
      </c>
      <c r="BI29" s="138">
        <f>SUM(BI24:BI28)</f>
        <v>4483</v>
      </c>
    </row>
    <row r="30" spans="1:61" ht="30" customHeight="1" x14ac:dyDescent="0.25">
      <c r="A30" s="531"/>
      <c r="B30" s="517"/>
      <c r="C30" s="530"/>
      <c r="D30" s="532"/>
      <c r="E30" s="492"/>
      <c r="F30" s="460"/>
      <c r="G30" s="463"/>
      <c r="H30" s="465" t="s">
        <v>146</v>
      </c>
      <c r="I30" s="22" t="s">
        <v>80</v>
      </c>
      <c r="J30" s="203">
        <v>29</v>
      </c>
      <c r="K30" s="203">
        <v>27</v>
      </c>
      <c r="L30" s="203">
        <v>0</v>
      </c>
      <c r="M30" s="138">
        <f>SUM(J30:L30)</f>
        <v>56</v>
      </c>
      <c r="N30" s="119">
        <v>133</v>
      </c>
      <c r="O30" s="119">
        <v>147</v>
      </c>
      <c r="P30" s="119">
        <v>0</v>
      </c>
      <c r="Q30" s="138">
        <f t="shared" si="49"/>
        <v>280</v>
      </c>
      <c r="R30" s="203">
        <v>49</v>
      </c>
      <c r="S30" s="268">
        <v>37</v>
      </c>
      <c r="T30" s="150">
        <v>0</v>
      </c>
      <c r="U30" s="138">
        <f t="shared" si="50"/>
        <v>86</v>
      </c>
      <c r="V30" s="150">
        <v>176</v>
      </c>
      <c r="W30" s="150">
        <v>181</v>
      </c>
      <c r="X30" s="150">
        <v>0</v>
      </c>
      <c r="Y30" s="424">
        <f t="shared" si="51"/>
        <v>357</v>
      </c>
      <c r="Z30" s="150">
        <v>188</v>
      </c>
      <c r="AA30" s="150">
        <v>159</v>
      </c>
      <c r="AB30" s="150">
        <v>0</v>
      </c>
      <c r="AC30" s="138">
        <f t="shared" si="52"/>
        <v>347</v>
      </c>
      <c r="AD30" s="150">
        <v>214</v>
      </c>
      <c r="AE30" s="150">
        <v>255</v>
      </c>
      <c r="AF30" s="150">
        <v>0</v>
      </c>
      <c r="AG30" s="138">
        <f t="shared" si="53"/>
        <v>469</v>
      </c>
      <c r="AH30" s="150">
        <v>217</v>
      </c>
      <c r="AI30" s="150">
        <v>199</v>
      </c>
      <c r="AJ30" s="150">
        <v>0</v>
      </c>
      <c r="AK30" s="138">
        <f t="shared" si="54"/>
        <v>416</v>
      </c>
      <c r="AL30" s="150">
        <v>176</v>
      </c>
      <c r="AM30" s="150">
        <v>189</v>
      </c>
      <c r="AN30" s="150">
        <v>0</v>
      </c>
      <c r="AO30" s="138">
        <f t="shared" si="55"/>
        <v>365</v>
      </c>
      <c r="AP30" s="150">
        <v>69</v>
      </c>
      <c r="AQ30" s="150">
        <v>53</v>
      </c>
      <c r="AR30" s="150">
        <v>0</v>
      </c>
      <c r="AS30" s="138">
        <f t="shared" si="56"/>
        <v>122</v>
      </c>
      <c r="AT30" s="150">
        <v>201</v>
      </c>
      <c r="AU30" s="150">
        <v>130</v>
      </c>
      <c r="AV30" s="150">
        <v>0</v>
      </c>
      <c r="AW30" s="138">
        <f t="shared" si="57"/>
        <v>331</v>
      </c>
      <c r="AX30" s="150">
        <v>304</v>
      </c>
      <c r="AY30" s="150">
        <v>261</v>
      </c>
      <c r="AZ30" s="150">
        <v>0</v>
      </c>
      <c r="BA30" s="138">
        <f t="shared" si="58"/>
        <v>565</v>
      </c>
      <c r="BB30" s="150">
        <v>161</v>
      </c>
      <c r="BC30" s="150">
        <v>94</v>
      </c>
      <c r="BD30" s="150">
        <v>0</v>
      </c>
      <c r="BE30" s="138">
        <f t="shared" si="59"/>
        <v>255</v>
      </c>
      <c r="BF30" s="150">
        <f t="shared" si="46"/>
        <v>1917</v>
      </c>
      <c r="BG30" s="150">
        <f t="shared" si="46"/>
        <v>1732</v>
      </c>
      <c r="BH30" s="150">
        <f t="shared" si="46"/>
        <v>0</v>
      </c>
      <c r="BI30" s="138">
        <f t="shared" si="60"/>
        <v>3649</v>
      </c>
    </row>
    <row r="31" spans="1:61" ht="30" customHeight="1" x14ac:dyDescent="0.25">
      <c r="A31" s="531"/>
      <c r="B31" s="517"/>
      <c r="C31" s="530"/>
      <c r="D31" s="532"/>
      <c r="E31" s="492"/>
      <c r="F31" s="460"/>
      <c r="G31" s="463"/>
      <c r="H31" s="464"/>
      <c r="I31" s="22" t="s">
        <v>81</v>
      </c>
      <c r="J31" s="203">
        <v>9</v>
      </c>
      <c r="K31" s="203">
        <v>6</v>
      </c>
      <c r="L31" s="203">
        <v>0</v>
      </c>
      <c r="M31" s="138">
        <f t="shared" ref="M31:M38" si="75">SUM(J31:L31)</f>
        <v>15</v>
      </c>
      <c r="N31" s="119">
        <v>35</v>
      </c>
      <c r="O31" s="119">
        <v>24</v>
      </c>
      <c r="P31" s="119">
        <v>0</v>
      </c>
      <c r="Q31" s="138">
        <f t="shared" si="49"/>
        <v>59</v>
      </c>
      <c r="R31" s="203">
        <v>18</v>
      </c>
      <c r="S31" s="268">
        <v>16</v>
      </c>
      <c r="T31" s="150">
        <v>0</v>
      </c>
      <c r="U31" s="138">
        <f t="shared" si="50"/>
        <v>34</v>
      </c>
      <c r="V31" s="150">
        <v>62</v>
      </c>
      <c r="W31" s="150">
        <v>72</v>
      </c>
      <c r="X31" s="150">
        <v>0</v>
      </c>
      <c r="Y31" s="424">
        <f t="shared" si="51"/>
        <v>134</v>
      </c>
      <c r="Z31" s="150">
        <v>11</v>
      </c>
      <c r="AA31" s="150">
        <v>12</v>
      </c>
      <c r="AB31" s="150">
        <v>0</v>
      </c>
      <c r="AC31" s="138">
        <f t="shared" si="52"/>
        <v>23</v>
      </c>
      <c r="AD31" s="150">
        <v>48</v>
      </c>
      <c r="AE31" s="150">
        <v>30</v>
      </c>
      <c r="AF31" s="150">
        <v>0</v>
      </c>
      <c r="AG31" s="138">
        <f t="shared" si="53"/>
        <v>78</v>
      </c>
      <c r="AH31" s="150">
        <v>25</v>
      </c>
      <c r="AI31" s="150">
        <v>33</v>
      </c>
      <c r="AJ31" s="150">
        <v>0</v>
      </c>
      <c r="AK31" s="138">
        <f t="shared" si="54"/>
        <v>58</v>
      </c>
      <c r="AL31" s="150">
        <v>22</v>
      </c>
      <c r="AM31" s="150">
        <v>31</v>
      </c>
      <c r="AN31" s="150">
        <v>0</v>
      </c>
      <c r="AO31" s="138">
        <f t="shared" si="55"/>
        <v>53</v>
      </c>
      <c r="AP31" s="150">
        <v>43</v>
      </c>
      <c r="AQ31" s="150">
        <v>36</v>
      </c>
      <c r="AR31" s="150">
        <v>0</v>
      </c>
      <c r="AS31" s="138">
        <f t="shared" si="56"/>
        <v>79</v>
      </c>
      <c r="AT31" s="150">
        <v>28</v>
      </c>
      <c r="AU31" s="150">
        <v>15</v>
      </c>
      <c r="AV31" s="150">
        <v>0</v>
      </c>
      <c r="AW31" s="138">
        <f t="shared" si="57"/>
        <v>43</v>
      </c>
      <c r="AX31" s="150">
        <v>49</v>
      </c>
      <c r="AY31" s="150">
        <v>46</v>
      </c>
      <c r="AZ31" s="150">
        <v>0</v>
      </c>
      <c r="BA31" s="138">
        <f t="shared" si="58"/>
        <v>95</v>
      </c>
      <c r="BB31" s="150">
        <v>68</v>
      </c>
      <c r="BC31" s="150">
        <v>52</v>
      </c>
      <c r="BD31" s="150">
        <v>0</v>
      </c>
      <c r="BE31" s="138">
        <f t="shared" si="59"/>
        <v>120</v>
      </c>
      <c r="BF31" s="150">
        <f t="shared" si="46"/>
        <v>418</v>
      </c>
      <c r="BG31" s="150">
        <f t="shared" si="46"/>
        <v>373</v>
      </c>
      <c r="BH31" s="150">
        <f t="shared" si="46"/>
        <v>0</v>
      </c>
      <c r="BI31" s="138">
        <f t="shared" si="60"/>
        <v>791</v>
      </c>
    </row>
    <row r="32" spans="1:61" ht="30" customHeight="1" x14ac:dyDescent="0.25">
      <c r="A32" s="531"/>
      <c r="B32" s="517"/>
      <c r="C32" s="530"/>
      <c r="D32" s="532"/>
      <c r="E32" s="492"/>
      <c r="F32" s="460"/>
      <c r="G32" s="463"/>
      <c r="H32" s="465" t="s">
        <v>86</v>
      </c>
      <c r="I32" s="22" t="s">
        <v>82</v>
      </c>
      <c r="J32" s="203">
        <v>2</v>
      </c>
      <c r="K32" s="203">
        <v>0</v>
      </c>
      <c r="L32" s="203">
        <v>0</v>
      </c>
      <c r="M32" s="138">
        <f t="shared" si="75"/>
        <v>2</v>
      </c>
      <c r="N32" s="119">
        <v>1</v>
      </c>
      <c r="O32" s="119">
        <v>2</v>
      </c>
      <c r="P32" s="119">
        <v>0</v>
      </c>
      <c r="Q32" s="138">
        <f t="shared" si="49"/>
        <v>3</v>
      </c>
      <c r="R32" s="203">
        <v>1</v>
      </c>
      <c r="S32" s="268">
        <v>3</v>
      </c>
      <c r="T32" s="150">
        <v>0</v>
      </c>
      <c r="U32" s="138">
        <f t="shared" si="50"/>
        <v>4</v>
      </c>
      <c r="V32" s="150">
        <v>0</v>
      </c>
      <c r="W32" s="150">
        <v>0</v>
      </c>
      <c r="X32" s="150">
        <v>0</v>
      </c>
      <c r="Y32" s="138">
        <f t="shared" si="51"/>
        <v>0</v>
      </c>
      <c r="Z32" s="150">
        <v>0</v>
      </c>
      <c r="AA32" s="150">
        <v>0</v>
      </c>
      <c r="AB32" s="150">
        <v>0</v>
      </c>
      <c r="AC32" s="138">
        <f t="shared" si="52"/>
        <v>0</v>
      </c>
      <c r="AD32" s="150">
        <v>0</v>
      </c>
      <c r="AE32" s="150">
        <v>0</v>
      </c>
      <c r="AF32" s="150">
        <v>0</v>
      </c>
      <c r="AG32" s="138">
        <f t="shared" si="53"/>
        <v>0</v>
      </c>
      <c r="AH32" s="150">
        <v>0</v>
      </c>
      <c r="AI32" s="150">
        <v>0</v>
      </c>
      <c r="AJ32" s="150">
        <v>0</v>
      </c>
      <c r="AK32" s="138">
        <f t="shared" si="54"/>
        <v>0</v>
      </c>
      <c r="AL32" s="150">
        <v>0</v>
      </c>
      <c r="AM32" s="150">
        <v>0</v>
      </c>
      <c r="AN32" s="150">
        <v>0</v>
      </c>
      <c r="AO32" s="138">
        <f t="shared" si="55"/>
        <v>0</v>
      </c>
      <c r="AP32" s="150">
        <v>3</v>
      </c>
      <c r="AQ32" s="150">
        <v>2</v>
      </c>
      <c r="AR32" s="150">
        <v>0</v>
      </c>
      <c r="AS32" s="138">
        <f t="shared" si="56"/>
        <v>5</v>
      </c>
      <c r="AT32" s="150">
        <v>3</v>
      </c>
      <c r="AU32" s="150">
        <v>1</v>
      </c>
      <c r="AV32" s="150">
        <v>0</v>
      </c>
      <c r="AW32" s="138">
        <f t="shared" si="57"/>
        <v>4</v>
      </c>
      <c r="AX32" s="150">
        <v>3</v>
      </c>
      <c r="AY32" s="150">
        <v>1</v>
      </c>
      <c r="AZ32" s="150">
        <v>0</v>
      </c>
      <c r="BA32" s="138">
        <f t="shared" si="58"/>
        <v>4</v>
      </c>
      <c r="BB32" s="150">
        <v>2</v>
      </c>
      <c r="BC32" s="150">
        <v>4</v>
      </c>
      <c r="BD32" s="150">
        <v>0</v>
      </c>
      <c r="BE32" s="138">
        <f t="shared" si="59"/>
        <v>6</v>
      </c>
      <c r="BF32" s="150">
        <f t="shared" si="46"/>
        <v>15</v>
      </c>
      <c r="BG32" s="150">
        <f t="shared" si="46"/>
        <v>13</v>
      </c>
      <c r="BH32" s="150">
        <f t="shared" si="46"/>
        <v>0</v>
      </c>
      <c r="BI32" s="138">
        <f t="shared" si="60"/>
        <v>28</v>
      </c>
    </row>
    <row r="33" spans="1:61" ht="30" customHeight="1" thickBot="1" x14ac:dyDescent="0.3">
      <c r="A33" s="531"/>
      <c r="B33" s="517"/>
      <c r="C33" s="530"/>
      <c r="D33" s="532"/>
      <c r="E33" s="493"/>
      <c r="F33" s="507"/>
      <c r="G33" s="494"/>
      <c r="H33" s="494"/>
      <c r="I33" s="48" t="s">
        <v>83</v>
      </c>
      <c r="J33" s="266">
        <v>5</v>
      </c>
      <c r="K33" s="266">
        <v>2</v>
      </c>
      <c r="L33" s="266">
        <v>0</v>
      </c>
      <c r="M33" s="141">
        <f t="shared" si="75"/>
        <v>7</v>
      </c>
      <c r="N33" s="123">
        <v>21</v>
      </c>
      <c r="O33" s="123">
        <v>30</v>
      </c>
      <c r="P33" s="123">
        <v>0</v>
      </c>
      <c r="Q33" s="141">
        <f t="shared" si="49"/>
        <v>51</v>
      </c>
      <c r="R33" s="266">
        <v>17</v>
      </c>
      <c r="S33" s="269">
        <v>22</v>
      </c>
      <c r="T33" s="152">
        <v>0</v>
      </c>
      <c r="U33" s="141">
        <f t="shared" si="50"/>
        <v>39</v>
      </c>
      <c r="V33" s="152">
        <v>84</v>
      </c>
      <c r="W33" s="152">
        <v>66</v>
      </c>
      <c r="X33" s="152">
        <v>0</v>
      </c>
      <c r="Y33" s="141">
        <f t="shared" si="51"/>
        <v>150</v>
      </c>
      <c r="Z33" s="152">
        <v>42</v>
      </c>
      <c r="AA33" s="152">
        <v>25</v>
      </c>
      <c r="AB33" s="152">
        <v>0</v>
      </c>
      <c r="AC33" s="141">
        <f t="shared" si="52"/>
        <v>67</v>
      </c>
      <c r="AD33" s="152">
        <v>79</v>
      </c>
      <c r="AE33" s="152">
        <v>94</v>
      </c>
      <c r="AF33" s="152">
        <v>0</v>
      </c>
      <c r="AG33" s="141">
        <f t="shared" si="53"/>
        <v>173</v>
      </c>
      <c r="AH33" s="152">
        <v>89</v>
      </c>
      <c r="AI33" s="152">
        <v>57</v>
      </c>
      <c r="AJ33" s="152">
        <v>0</v>
      </c>
      <c r="AK33" s="141">
        <f t="shared" si="54"/>
        <v>146</v>
      </c>
      <c r="AL33" s="152">
        <v>38</v>
      </c>
      <c r="AM33" s="152">
        <v>21</v>
      </c>
      <c r="AN33" s="152">
        <v>0</v>
      </c>
      <c r="AO33" s="141">
        <f t="shared" si="55"/>
        <v>59</v>
      </c>
      <c r="AP33" s="152">
        <v>61</v>
      </c>
      <c r="AQ33" s="152">
        <v>58</v>
      </c>
      <c r="AR33" s="152">
        <v>0</v>
      </c>
      <c r="AS33" s="141">
        <f t="shared" si="56"/>
        <v>119</v>
      </c>
      <c r="AT33" s="152">
        <v>74</v>
      </c>
      <c r="AU33" s="152">
        <v>42</v>
      </c>
      <c r="AV33" s="152">
        <v>0</v>
      </c>
      <c r="AW33" s="141">
        <f t="shared" si="57"/>
        <v>116</v>
      </c>
      <c r="AX33" s="152">
        <v>152</v>
      </c>
      <c r="AY33" s="152">
        <v>100</v>
      </c>
      <c r="AZ33" s="152">
        <v>0</v>
      </c>
      <c r="BA33" s="141">
        <f t="shared" si="58"/>
        <v>252</v>
      </c>
      <c r="BB33" s="150">
        <v>93</v>
      </c>
      <c r="BC33" s="150">
        <v>69</v>
      </c>
      <c r="BD33" s="150">
        <v>0</v>
      </c>
      <c r="BE33" s="141">
        <f t="shared" si="59"/>
        <v>162</v>
      </c>
      <c r="BF33" s="150">
        <f t="shared" si="46"/>
        <v>755</v>
      </c>
      <c r="BG33" s="150">
        <f t="shared" si="46"/>
        <v>586</v>
      </c>
      <c r="BH33" s="150">
        <f t="shared" si="46"/>
        <v>0</v>
      </c>
      <c r="BI33" s="141">
        <f t="shared" si="60"/>
        <v>1341</v>
      </c>
    </row>
    <row r="34" spans="1:61" ht="30" customHeight="1" x14ac:dyDescent="0.25">
      <c r="A34" s="538"/>
      <c r="B34" s="515"/>
      <c r="C34" s="536"/>
      <c r="D34" s="543"/>
      <c r="E34" s="533" t="s">
        <v>118</v>
      </c>
      <c r="F34" s="540" t="s">
        <v>103</v>
      </c>
      <c r="G34" s="462" t="s">
        <v>133</v>
      </c>
      <c r="H34" s="462" t="s">
        <v>84</v>
      </c>
      <c r="I34" s="21" t="s">
        <v>74</v>
      </c>
      <c r="J34" s="528" t="s">
        <v>157</v>
      </c>
      <c r="K34" s="235"/>
      <c r="L34" s="235"/>
      <c r="M34" s="140">
        <f t="shared" si="75"/>
        <v>0</v>
      </c>
      <c r="N34" s="155"/>
      <c r="O34" s="155"/>
      <c r="P34" s="155"/>
      <c r="Q34" s="140">
        <f t="shared" si="49"/>
        <v>0</v>
      </c>
      <c r="R34" s="235"/>
      <c r="S34" s="159"/>
      <c r="T34" s="165"/>
      <c r="U34" s="140">
        <f t="shared" si="50"/>
        <v>0</v>
      </c>
      <c r="V34" s="165">
        <v>0</v>
      </c>
      <c r="W34" s="165">
        <v>0</v>
      </c>
      <c r="X34" s="165">
        <v>0</v>
      </c>
      <c r="Y34" s="140">
        <f t="shared" si="51"/>
        <v>0</v>
      </c>
      <c r="Z34" s="165">
        <v>0</v>
      </c>
      <c r="AA34" s="165">
        <v>0</v>
      </c>
      <c r="AB34" s="165">
        <v>0</v>
      </c>
      <c r="AC34" s="140">
        <f t="shared" si="52"/>
        <v>0</v>
      </c>
      <c r="AD34" s="165">
        <v>0</v>
      </c>
      <c r="AE34" s="165">
        <v>0</v>
      </c>
      <c r="AF34" s="165">
        <v>0</v>
      </c>
      <c r="AG34" s="140">
        <f t="shared" si="53"/>
        <v>0</v>
      </c>
      <c r="AH34" s="165">
        <v>0</v>
      </c>
      <c r="AI34" s="165">
        <v>0</v>
      </c>
      <c r="AJ34" s="165">
        <v>0</v>
      </c>
      <c r="AK34" s="140">
        <f t="shared" si="54"/>
        <v>0</v>
      </c>
      <c r="AL34" s="165">
        <v>0</v>
      </c>
      <c r="AM34" s="165">
        <v>0</v>
      </c>
      <c r="AN34" s="165">
        <v>0</v>
      </c>
      <c r="AO34" s="140">
        <f t="shared" si="55"/>
        <v>0</v>
      </c>
      <c r="AP34" s="165">
        <v>0</v>
      </c>
      <c r="AQ34" s="165">
        <v>0</v>
      </c>
      <c r="AR34" s="165">
        <v>0</v>
      </c>
      <c r="AS34" s="140">
        <f t="shared" si="56"/>
        <v>0</v>
      </c>
      <c r="AT34" s="165">
        <v>0</v>
      </c>
      <c r="AU34" s="165">
        <v>0</v>
      </c>
      <c r="AV34" s="165">
        <v>0</v>
      </c>
      <c r="AW34" s="140">
        <f t="shared" si="57"/>
        <v>0</v>
      </c>
      <c r="AX34" s="165">
        <v>0</v>
      </c>
      <c r="AY34" s="165">
        <v>0</v>
      </c>
      <c r="AZ34" s="165">
        <v>0</v>
      </c>
      <c r="BA34" s="140">
        <f t="shared" si="58"/>
        <v>0</v>
      </c>
      <c r="BB34" s="165">
        <v>0</v>
      </c>
      <c r="BC34" s="165">
        <v>0</v>
      </c>
      <c r="BD34" s="165">
        <v>0</v>
      </c>
      <c r="BE34" s="140">
        <f t="shared" si="59"/>
        <v>0</v>
      </c>
      <c r="BF34" s="165">
        <f>AVERAGE(J34,N34,R34,V34,Z34,AD34,AH34,AL34,AP34,AT34,AX34,BB34)</f>
        <v>0</v>
      </c>
      <c r="BG34" s="165">
        <f t="shared" ref="BG34:BH35" si="76">AVERAGE(K34,O34,S34,W34,AA34,AE34,AI34,AM34,AQ34,AU34,AY34,BC34)</f>
        <v>0</v>
      </c>
      <c r="BH34" s="165">
        <f t="shared" si="76"/>
        <v>0</v>
      </c>
      <c r="BI34" s="140">
        <f t="shared" si="60"/>
        <v>0</v>
      </c>
    </row>
    <row r="35" spans="1:61" ht="30" customHeight="1" x14ac:dyDescent="0.25">
      <c r="A35" s="538"/>
      <c r="B35" s="515"/>
      <c r="C35" s="536"/>
      <c r="D35" s="543"/>
      <c r="E35" s="534"/>
      <c r="F35" s="541"/>
      <c r="G35" s="463"/>
      <c r="H35" s="463"/>
      <c r="I35" s="22" t="s">
        <v>75</v>
      </c>
      <c r="J35" s="529"/>
      <c r="K35" s="216"/>
      <c r="L35" s="216"/>
      <c r="M35" s="138">
        <f t="shared" si="75"/>
        <v>0</v>
      </c>
      <c r="N35" s="156"/>
      <c r="O35" s="156"/>
      <c r="P35" s="156"/>
      <c r="Q35" s="138">
        <f t="shared" si="49"/>
        <v>0</v>
      </c>
      <c r="R35" s="216"/>
      <c r="S35" s="161"/>
      <c r="T35" s="166"/>
      <c r="U35" s="138">
        <f t="shared" si="50"/>
        <v>0</v>
      </c>
      <c r="V35" s="166">
        <v>0</v>
      </c>
      <c r="W35" s="166">
        <v>0</v>
      </c>
      <c r="X35" s="166">
        <v>0</v>
      </c>
      <c r="Y35" s="138">
        <f t="shared" si="51"/>
        <v>0</v>
      </c>
      <c r="Z35" s="166">
        <v>0</v>
      </c>
      <c r="AA35" s="166">
        <v>0</v>
      </c>
      <c r="AB35" s="166">
        <v>0</v>
      </c>
      <c r="AC35" s="138">
        <f t="shared" si="52"/>
        <v>0</v>
      </c>
      <c r="AD35" s="166">
        <v>0</v>
      </c>
      <c r="AE35" s="166">
        <v>0</v>
      </c>
      <c r="AF35" s="166">
        <v>0</v>
      </c>
      <c r="AG35" s="138">
        <f t="shared" si="53"/>
        <v>0</v>
      </c>
      <c r="AH35" s="166">
        <v>0</v>
      </c>
      <c r="AI35" s="166">
        <v>0</v>
      </c>
      <c r="AJ35" s="166">
        <v>0</v>
      </c>
      <c r="AK35" s="138">
        <f t="shared" si="54"/>
        <v>0</v>
      </c>
      <c r="AL35" s="166">
        <v>0</v>
      </c>
      <c r="AM35" s="166">
        <v>0</v>
      </c>
      <c r="AN35" s="166">
        <v>0</v>
      </c>
      <c r="AO35" s="138">
        <f t="shared" si="55"/>
        <v>0</v>
      </c>
      <c r="AP35" s="166">
        <v>0</v>
      </c>
      <c r="AQ35" s="166">
        <v>0</v>
      </c>
      <c r="AR35" s="166">
        <v>0</v>
      </c>
      <c r="AS35" s="138">
        <f t="shared" si="56"/>
        <v>0</v>
      </c>
      <c r="AT35" s="166">
        <v>0</v>
      </c>
      <c r="AU35" s="166">
        <v>0</v>
      </c>
      <c r="AV35" s="166">
        <v>0</v>
      </c>
      <c r="AW35" s="138">
        <f t="shared" si="57"/>
        <v>0</v>
      </c>
      <c r="AX35" s="166">
        <v>0</v>
      </c>
      <c r="AY35" s="166">
        <v>0</v>
      </c>
      <c r="AZ35" s="166">
        <v>0</v>
      </c>
      <c r="BA35" s="138">
        <f t="shared" si="58"/>
        <v>0</v>
      </c>
      <c r="BB35" s="166">
        <v>0</v>
      </c>
      <c r="BC35" s="166">
        <v>0</v>
      </c>
      <c r="BD35" s="166">
        <v>0</v>
      </c>
      <c r="BE35" s="138">
        <f t="shared" si="59"/>
        <v>0</v>
      </c>
      <c r="BF35" s="166">
        <f>AVERAGE(J35,N35,R35,V35,Z35,AD35,AH35,AL35,AP35,AT35,AX35,BB35)</f>
        <v>0</v>
      </c>
      <c r="BG35" s="166">
        <f t="shared" si="76"/>
        <v>0</v>
      </c>
      <c r="BH35" s="166">
        <f t="shared" si="76"/>
        <v>0</v>
      </c>
      <c r="BI35" s="138">
        <f t="shared" ref="BI35:BI38" si="77">SUM(BF35:BH35)</f>
        <v>0</v>
      </c>
    </row>
    <row r="36" spans="1:61" ht="30" customHeight="1" x14ac:dyDescent="0.25">
      <c r="A36" s="538"/>
      <c r="B36" s="515"/>
      <c r="C36" s="536"/>
      <c r="D36" s="543"/>
      <c r="E36" s="534"/>
      <c r="F36" s="541"/>
      <c r="G36" s="463"/>
      <c r="H36" s="463"/>
      <c r="I36" s="22" t="s">
        <v>76</v>
      </c>
      <c r="J36" s="216"/>
      <c r="K36" s="216"/>
      <c r="L36" s="216"/>
      <c r="M36" s="138">
        <f t="shared" si="75"/>
        <v>0</v>
      </c>
      <c r="N36" s="156"/>
      <c r="O36" s="156"/>
      <c r="P36" s="156"/>
      <c r="Q36" s="138">
        <f t="shared" si="49"/>
        <v>0</v>
      </c>
      <c r="R36" s="216"/>
      <c r="S36" s="161"/>
      <c r="T36" s="166"/>
      <c r="U36" s="138">
        <f t="shared" si="50"/>
        <v>0</v>
      </c>
      <c r="V36" s="166">
        <v>3</v>
      </c>
      <c r="W36" s="166">
        <v>0</v>
      </c>
      <c r="X36" s="166">
        <v>0</v>
      </c>
      <c r="Y36" s="138">
        <f t="shared" si="51"/>
        <v>3</v>
      </c>
      <c r="Z36" s="166">
        <v>3</v>
      </c>
      <c r="AA36" s="166">
        <v>0</v>
      </c>
      <c r="AB36" s="166">
        <v>0</v>
      </c>
      <c r="AC36" s="138">
        <f t="shared" si="52"/>
        <v>3</v>
      </c>
      <c r="AD36" s="166">
        <v>3</v>
      </c>
      <c r="AE36" s="166">
        <v>0</v>
      </c>
      <c r="AF36" s="166">
        <v>0</v>
      </c>
      <c r="AG36" s="138">
        <f t="shared" si="53"/>
        <v>3</v>
      </c>
      <c r="AH36" s="166">
        <v>3</v>
      </c>
      <c r="AI36" s="166">
        <v>0</v>
      </c>
      <c r="AJ36" s="166">
        <v>0</v>
      </c>
      <c r="AK36" s="138">
        <f t="shared" si="54"/>
        <v>3</v>
      </c>
      <c r="AL36" s="166">
        <v>7</v>
      </c>
      <c r="AM36" s="166">
        <v>2</v>
      </c>
      <c r="AN36" s="166">
        <v>0</v>
      </c>
      <c r="AO36" s="138">
        <f t="shared" si="55"/>
        <v>9</v>
      </c>
      <c r="AP36" s="166">
        <v>6</v>
      </c>
      <c r="AQ36" s="166">
        <v>1</v>
      </c>
      <c r="AR36" s="166">
        <v>0</v>
      </c>
      <c r="AS36" s="138">
        <f t="shared" si="56"/>
        <v>7</v>
      </c>
      <c r="AT36" s="166">
        <v>6</v>
      </c>
      <c r="AU36" s="166">
        <v>1</v>
      </c>
      <c r="AV36" s="166">
        <v>0</v>
      </c>
      <c r="AW36" s="138">
        <f t="shared" si="57"/>
        <v>7</v>
      </c>
      <c r="AX36" s="166">
        <v>9</v>
      </c>
      <c r="AY36" s="166">
        <v>1</v>
      </c>
      <c r="AZ36" s="166">
        <v>0</v>
      </c>
      <c r="BA36" s="138">
        <f t="shared" si="58"/>
        <v>10</v>
      </c>
      <c r="BB36" s="166">
        <v>14</v>
      </c>
      <c r="BC36" s="166">
        <v>1</v>
      </c>
      <c r="BD36" s="166">
        <v>0</v>
      </c>
      <c r="BE36" s="138">
        <f t="shared" si="59"/>
        <v>15</v>
      </c>
      <c r="BF36" s="166">
        <f t="shared" ref="BF36:BF38" si="78">AVERAGE(J36,N36,R36,V36,Z36,AD36,AH36,AL36,AP36,AT36,AX36,BB36)</f>
        <v>6</v>
      </c>
      <c r="BG36" s="166">
        <f t="shared" ref="BG36:BG38" si="79">AVERAGE(K36,O36,S36,W36,AA36,AE36,AI36,AM36,AQ36,AU36,AY36,BC36)</f>
        <v>0.66666666666666663</v>
      </c>
      <c r="BH36" s="166">
        <f t="shared" ref="BH36:BH38" si="80">AVERAGE(L36,P36,T36,X36,AB36,AF36,AJ36,AN36,AR36,AV36,AZ36,BD36)</f>
        <v>0</v>
      </c>
      <c r="BI36" s="138">
        <f t="shared" si="77"/>
        <v>6.666666666666667</v>
      </c>
    </row>
    <row r="37" spans="1:61" ht="30" customHeight="1" x14ac:dyDescent="0.25">
      <c r="A37" s="538"/>
      <c r="B37" s="515"/>
      <c r="C37" s="536"/>
      <c r="D37" s="543"/>
      <c r="E37" s="534"/>
      <c r="F37" s="541"/>
      <c r="G37" s="463"/>
      <c r="H37" s="463"/>
      <c r="I37" s="22" t="s">
        <v>77</v>
      </c>
      <c r="J37" s="216"/>
      <c r="K37" s="216"/>
      <c r="L37" s="216"/>
      <c r="M37" s="138">
        <f t="shared" si="75"/>
        <v>0</v>
      </c>
      <c r="N37" s="156"/>
      <c r="O37" s="156"/>
      <c r="P37" s="156"/>
      <c r="Q37" s="138">
        <f t="shared" si="49"/>
        <v>0</v>
      </c>
      <c r="R37" s="216"/>
      <c r="S37" s="161"/>
      <c r="T37" s="166"/>
      <c r="U37" s="138">
        <f t="shared" si="50"/>
        <v>0</v>
      </c>
      <c r="V37" s="166">
        <v>36</v>
      </c>
      <c r="W37" s="166">
        <v>2</v>
      </c>
      <c r="X37" s="166">
        <v>0</v>
      </c>
      <c r="Y37" s="138">
        <f t="shared" si="51"/>
        <v>38</v>
      </c>
      <c r="Z37" s="166">
        <v>37</v>
      </c>
      <c r="AA37" s="166">
        <v>2</v>
      </c>
      <c r="AB37" s="166">
        <v>0</v>
      </c>
      <c r="AC37" s="138">
        <f t="shared" si="52"/>
        <v>39</v>
      </c>
      <c r="AD37" s="166">
        <v>37</v>
      </c>
      <c r="AE37" s="166">
        <v>3</v>
      </c>
      <c r="AF37" s="166">
        <v>0</v>
      </c>
      <c r="AG37" s="138">
        <f t="shared" si="53"/>
        <v>40</v>
      </c>
      <c r="AH37" s="166">
        <v>44</v>
      </c>
      <c r="AI37" s="166">
        <v>4</v>
      </c>
      <c r="AJ37" s="166">
        <v>0</v>
      </c>
      <c r="AK37" s="138">
        <f t="shared" si="54"/>
        <v>48</v>
      </c>
      <c r="AL37" s="166">
        <v>55</v>
      </c>
      <c r="AM37" s="166">
        <v>6</v>
      </c>
      <c r="AN37" s="166">
        <v>0</v>
      </c>
      <c r="AO37" s="138">
        <f t="shared" si="55"/>
        <v>61</v>
      </c>
      <c r="AP37" s="166">
        <v>60</v>
      </c>
      <c r="AQ37" s="166">
        <v>7</v>
      </c>
      <c r="AR37" s="166">
        <v>0</v>
      </c>
      <c r="AS37" s="138">
        <f t="shared" si="56"/>
        <v>67</v>
      </c>
      <c r="AT37" s="166">
        <v>65</v>
      </c>
      <c r="AU37" s="166">
        <v>7</v>
      </c>
      <c r="AV37" s="166">
        <v>0</v>
      </c>
      <c r="AW37" s="138">
        <f t="shared" si="57"/>
        <v>72</v>
      </c>
      <c r="AX37" s="166">
        <v>60</v>
      </c>
      <c r="AY37" s="166">
        <v>8</v>
      </c>
      <c r="AZ37" s="166">
        <v>0</v>
      </c>
      <c r="BA37" s="138">
        <f t="shared" si="58"/>
        <v>68</v>
      </c>
      <c r="BB37" s="166">
        <v>71</v>
      </c>
      <c r="BC37" s="166">
        <v>5</v>
      </c>
      <c r="BD37" s="166">
        <v>0</v>
      </c>
      <c r="BE37" s="138">
        <f t="shared" si="59"/>
        <v>76</v>
      </c>
      <c r="BF37" s="166">
        <f t="shared" si="78"/>
        <v>51.666666666666664</v>
      </c>
      <c r="BG37" s="166">
        <f t="shared" si="79"/>
        <v>4.8888888888888893</v>
      </c>
      <c r="BH37" s="166">
        <f t="shared" si="80"/>
        <v>0</v>
      </c>
      <c r="BI37" s="138">
        <f t="shared" si="77"/>
        <v>56.555555555555557</v>
      </c>
    </row>
    <row r="38" spans="1:61" ht="30" customHeight="1" x14ac:dyDescent="0.25">
      <c r="A38" s="538"/>
      <c r="B38" s="515"/>
      <c r="C38" s="536"/>
      <c r="D38" s="543"/>
      <c r="E38" s="534"/>
      <c r="F38" s="541"/>
      <c r="G38" s="463"/>
      <c r="H38" s="463"/>
      <c r="I38" s="22" t="s">
        <v>78</v>
      </c>
      <c r="J38" s="216"/>
      <c r="K38" s="216"/>
      <c r="L38" s="216"/>
      <c r="M38" s="138">
        <f t="shared" si="75"/>
        <v>0</v>
      </c>
      <c r="N38" s="156"/>
      <c r="O38" s="156"/>
      <c r="P38" s="156"/>
      <c r="Q38" s="138">
        <f t="shared" si="49"/>
        <v>0</v>
      </c>
      <c r="R38" s="216"/>
      <c r="S38" s="161"/>
      <c r="T38" s="166"/>
      <c r="U38" s="138">
        <f t="shared" si="50"/>
        <v>0</v>
      </c>
      <c r="V38" s="166">
        <v>0</v>
      </c>
      <c r="W38" s="166">
        <v>0</v>
      </c>
      <c r="X38" s="166">
        <v>0</v>
      </c>
      <c r="Y38" s="138">
        <f t="shared" si="51"/>
        <v>0</v>
      </c>
      <c r="Z38" s="166">
        <v>0</v>
      </c>
      <c r="AA38" s="166">
        <v>0</v>
      </c>
      <c r="AB38" s="166">
        <v>0</v>
      </c>
      <c r="AC38" s="138">
        <f t="shared" si="52"/>
        <v>0</v>
      </c>
      <c r="AD38" s="166">
        <v>0</v>
      </c>
      <c r="AE38" s="166">
        <v>0</v>
      </c>
      <c r="AF38" s="166">
        <v>0</v>
      </c>
      <c r="AG38" s="138">
        <f t="shared" si="53"/>
        <v>0</v>
      </c>
      <c r="AH38" s="166">
        <v>0</v>
      </c>
      <c r="AI38" s="166">
        <v>0</v>
      </c>
      <c r="AJ38" s="166">
        <v>0</v>
      </c>
      <c r="AK38" s="138">
        <f t="shared" si="54"/>
        <v>0</v>
      </c>
      <c r="AL38" s="166">
        <v>0</v>
      </c>
      <c r="AM38" s="166">
        <v>0</v>
      </c>
      <c r="AN38" s="166">
        <v>0</v>
      </c>
      <c r="AO38" s="138">
        <f t="shared" si="55"/>
        <v>0</v>
      </c>
      <c r="AP38" s="166">
        <v>0</v>
      </c>
      <c r="AQ38" s="166">
        <v>0</v>
      </c>
      <c r="AR38" s="166">
        <v>0</v>
      </c>
      <c r="AS38" s="138">
        <f t="shared" si="56"/>
        <v>0</v>
      </c>
      <c r="AT38" s="166">
        <v>0</v>
      </c>
      <c r="AU38" s="166">
        <v>0</v>
      </c>
      <c r="AV38" s="166">
        <v>0</v>
      </c>
      <c r="AW38" s="138">
        <f t="shared" si="57"/>
        <v>0</v>
      </c>
      <c r="AX38" s="166">
        <v>13</v>
      </c>
      <c r="AY38" s="166">
        <v>0</v>
      </c>
      <c r="AZ38" s="166">
        <v>0</v>
      </c>
      <c r="BA38" s="138">
        <f t="shared" si="58"/>
        <v>13</v>
      </c>
      <c r="BB38" s="166">
        <v>0</v>
      </c>
      <c r="BC38" s="166">
        <v>0</v>
      </c>
      <c r="BD38" s="166">
        <v>0</v>
      </c>
      <c r="BE38" s="138">
        <f t="shared" si="59"/>
        <v>0</v>
      </c>
      <c r="BF38" s="166">
        <f t="shared" si="78"/>
        <v>1.4444444444444444</v>
      </c>
      <c r="BG38" s="166">
        <f t="shared" si="79"/>
        <v>0</v>
      </c>
      <c r="BH38" s="166">
        <f t="shared" si="80"/>
        <v>0</v>
      </c>
      <c r="BI38" s="138">
        <f t="shared" si="77"/>
        <v>1.4444444444444444</v>
      </c>
    </row>
    <row r="39" spans="1:61" ht="30" customHeight="1" thickBot="1" x14ac:dyDescent="0.3">
      <c r="A39" s="538"/>
      <c r="B39" s="515"/>
      <c r="C39" s="536"/>
      <c r="D39" s="543"/>
      <c r="E39" s="534"/>
      <c r="F39" s="541"/>
      <c r="G39" s="463"/>
      <c r="H39" s="464"/>
      <c r="I39" s="23" t="s">
        <v>79</v>
      </c>
      <c r="J39" s="139">
        <f>SUM(J34:J38)</f>
        <v>0</v>
      </c>
      <c r="K39" s="139">
        <f t="shared" ref="K39:L39" si="81">SUM(K34:K38)</f>
        <v>0</v>
      </c>
      <c r="L39" s="139">
        <f t="shared" si="81"/>
        <v>0</v>
      </c>
      <c r="M39" s="138">
        <f>SUM(M34:M38)</f>
        <v>0</v>
      </c>
      <c r="N39" s="139">
        <f>SUM(N34:N38)</f>
        <v>0</v>
      </c>
      <c r="O39" s="139">
        <f t="shared" ref="O39:P39" si="82">SUM(O34:O38)</f>
        <v>0</v>
      </c>
      <c r="P39" s="139">
        <f t="shared" si="82"/>
        <v>0</v>
      </c>
      <c r="Q39" s="138">
        <f>SUM(Q34:Q38)</f>
        <v>0</v>
      </c>
      <c r="R39" s="139">
        <f>SUM(R34:R38)</f>
        <v>0</v>
      </c>
      <c r="S39" s="139">
        <f t="shared" ref="S39:T39" si="83">SUM(S34:S38)</f>
        <v>0</v>
      </c>
      <c r="T39" s="139">
        <f t="shared" si="83"/>
        <v>0</v>
      </c>
      <c r="U39" s="138">
        <f>SUM(U34:U38)</f>
        <v>0</v>
      </c>
      <c r="V39" s="139">
        <f>SUM(V34:V38)</f>
        <v>39</v>
      </c>
      <c r="W39" s="139">
        <f t="shared" ref="W39:X39" si="84">SUM(W34:W38)</f>
        <v>2</v>
      </c>
      <c r="X39" s="139">
        <f t="shared" si="84"/>
        <v>0</v>
      </c>
      <c r="Y39" s="138">
        <f>SUM(Y34:Y38)</f>
        <v>41</v>
      </c>
      <c r="Z39" s="139">
        <f>SUM(Z34:Z38)</f>
        <v>40</v>
      </c>
      <c r="AA39" s="139">
        <f t="shared" ref="AA39:AB39" si="85">SUM(AA34:AA38)</f>
        <v>2</v>
      </c>
      <c r="AB39" s="139">
        <f t="shared" si="85"/>
        <v>0</v>
      </c>
      <c r="AC39" s="138">
        <f>SUM(AC34:AC38)</f>
        <v>42</v>
      </c>
      <c r="AD39" s="139">
        <f>SUM(AD34:AD38)</f>
        <v>40</v>
      </c>
      <c r="AE39" s="139">
        <f t="shared" ref="AE39:AF39" si="86">SUM(AE34:AE38)</f>
        <v>3</v>
      </c>
      <c r="AF39" s="139">
        <f t="shared" si="86"/>
        <v>0</v>
      </c>
      <c r="AG39" s="138">
        <f>SUM(AG34:AG38)</f>
        <v>43</v>
      </c>
      <c r="AH39" s="139">
        <f>SUM(AH34:AH38)</f>
        <v>47</v>
      </c>
      <c r="AI39" s="139">
        <f t="shared" ref="AI39:AJ39" si="87">SUM(AI34:AI38)</f>
        <v>4</v>
      </c>
      <c r="AJ39" s="139">
        <f t="shared" si="87"/>
        <v>0</v>
      </c>
      <c r="AK39" s="138">
        <f>SUM(AK34:AK38)</f>
        <v>51</v>
      </c>
      <c r="AL39" s="139">
        <f>SUM(AL34:AL38)</f>
        <v>62</v>
      </c>
      <c r="AM39" s="139">
        <f t="shared" ref="AM39:AN39" si="88">SUM(AM34:AM38)</f>
        <v>8</v>
      </c>
      <c r="AN39" s="139">
        <f t="shared" si="88"/>
        <v>0</v>
      </c>
      <c r="AO39" s="138">
        <f>SUM(AO34:AO38)</f>
        <v>70</v>
      </c>
      <c r="AP39" s="139">
        <f>SUM(AP34:AP38)</f>
        <v>66</v>
      </c>
      <c r="AQ39" s="139">
        <f t="shared" ref="AQ39:AR39" si="89">SUM(AQ34:AQ38)</f>
        <v>8</v>
      </c>
      <c r="AR39" s="139">
        <f t="shared" si="89"/>
        <v>0</v>
      </c>
      <c r="AS39" s="138">
        <f>SUM(AS34:AS38)</f>
        <v>74</v>
      </c>
      <c r="AT39" s="139">
        <f>SUM(AT34:AT38)</f>
        <v>71</v>
      </c>
      <c r="AU39" s="139">
        <f t="shared" ref="AU39:AV39" si="90">SUM(AU34:AU38)</f>
        <v>8</v>
      </c>
      <c r="AV39" s="139">
        <f t="shared" si="90"/>
        <v>0</v>
      </c>
      <c r="AW39" s="138">
        <f>SUM(AW34:AW38)</f>
        <v>79</v>
      </c>
      <c r="AX39" s="139">
        <f>SUM(AX34:AX38)</f>
        <v>82</v>
      </c>
      <c r="AY39" s="139">
        <f t="shared" ref="AY39:AZ39" si="91">SUM(AY34:AY38)</f>
        <v>9</v>
      </c>
      <c r="AZ39" s="139">
        <f t="shared" si="91"/>
        <v>0</v>
      </c>
      <c r="BA39" s="138">
        <f>SUM(BA34:BA38)</f>
        <v>91</v>
      </c>
      <c r="BB39" s="139">
        <f>SUM(BB34:BB38)</f>
        <v>85</v>
      </c>
      <c r="BC39" s="139">
        <f t="shared" ref="BC39:BD39" si="92">SUM(BC34:BC38)</f>
        <v>6</v>
      </c>
      <c r="BD39" s="139">
        <f t="shared" si="92"/>
        <v>0</v>
      </c>
      <c r="BE39" s="138">
        <f>SUM(BE34:BE38)</f>
        <v>91</v>
      </c>
      <c r="BF39" s="139">
        <f>SUM(BF34:BF38)</f>
        <v>59.111111111111107</v>
      </c>
      <c r="BG39" s="139">
        <f t="shared" ref="BG39" si="93">SUM(BG34:BG38)</f>
        <v>5.5555555555555562</v>
      </c>
      <c r="BH39" s="139">
        <f t="shared" ref="BH39" si="94">SUM(BH34:BH38)</f>
        <v>0</v>
      </c>
      <c r="BI39" s="138">
        <f t="shared" ref="BI39" si="95">SUM(BI34:BI38)</f>
        <v>64.666666666666671</v>
      </c>
    </row>
    <row r="40" spans="1:61" ht="30" customHeight="1" x14ac:dyDescent="0.25">
      <c r="A40" s="538"/>
      <c r="B40" s="515"/>
      <c r="C40" s="536"/>
      <c r="D40" s="543"/>
      <c r="E40" s="534"/>
      <c r="F40" s="541"/>
      <c r="G40" s="463"/>
      <c r="H40" s="465" t="s">
        <v>146</v>
      </c>
      <c r="I40" s="22" t="s">
        <v>80</v>
      </c>
      <c r="J40" s="528" t="s">
        <v>157</v>
      </c>
      <c r="K40" s="216"/>
      <c r="L40" s="216"/>
      <c r="M40" s="138">
        <f t="shared" ref="M40:M42" si="96">SUM(J40:L40)</f>
        <v>0</v>
      </c>
      <c r="N40" s="156"/>
      <c r="O40" s="156"/>
      <c r="P40" s="156"/>
      <c r="Q40" s="138">
        <f t="shared" si="49"/>
        <v>0</v>
      </c>
      <c r="R40" s="216"/>
      <c r="S40" s="161"/>
      <c r="T40" s="166"/>
      <c r="U40" s="138">
        <f t="shared" si="50"/>
        <v>0</v>
      </c>
      <c r="V40" s="166">
        <v>39</v>
      </c>
      <c r="W40" s="166">
        <v>2</v>
      </c>
      <c r="X40" s="166">
        <v>0</v>
      </c>
      <c r="Y40" s="138">
        <f t="shared" si="51"/>
        <v>41</v>
      </c>
      <c r="Z40" s="166">
        <v>40</v>
      </c>
      <c r="AA40" s="166">
        <v>2</v>
      </c>
      <c r="AB40" s="166">
        <v>0</v>
      </c>
      <c r="AC40" s="138">
        <f t="shared" si="52"/>
        <v>42</v>
      </c>
      <c r="AD40" s="166">
        <v>40</v>
      </c>
      <c r="AE40" s="166">
        <v>3</v>
      </c>
      <c r="AF40" s="166">
        <v>0</v>
      </c>
      <c r="AG40" s="138">
        <f t="shared" si="53"/>
        <v>43</v>
      </c>
      <c r="AH40" s="166">
        <v>47</v>
      </c>
      <c r="AI40" s="166">
        <v>4</v>
      </c>
      <c r="AJ40" s="166">
        <v>0</v>
      </c>
      <c r="AK40" s="138">
        <f t="shared" si="54"/>
        <v>51</v>
      </c>
      <c r="AL40" s="166">
        <v>45</v>
      </c>
      <c r="AM40" s="166">
        <v>5</v>
      </c>
      <c r="AN40" s="166">
        <v>0</v>
      </c>
      <c r="AO40" s="138">
        <f t="shared" si="55"/>
        <v>50</v>
      </c>
      <c r="AP40" s="166">
        <v>44</v>
      </c>
      <c r="AQ40" s="166">
        <v>5</v>
      </c>
      <c r="AR40" s="166">
        <v>0</v>
      </c>
      <c r="AS40" s="138">
        <f t="shared" si="56"/>
        <v>49</v>
      </c>
      <c r="AT40" s="166">
        <v>45</v>
      </c>
      <c r="AU40" s="166">
        <v>5</v>
      </c>
      <c r="AV40" s="166">
        <v>0</v>
      </c>
      <c r="AW40" s="138">
        <f t="shared" si="57"/>
        <v>50</v>
      </c>
      <c r="AX40" s="166">
        <v>58</v>
      </c>
      <c r="AY40" s="166">
        <v>7</v>
      </c>
      <c r="AZ40" s="166">
        <v>0</v>
      </c>
      <c r="BA40" s="138">
        <f t="shared" si="58"/>
        <v>65</v>
      </c>
      <c r="BB40" s="166">
        <v>49</v>
      </c>
      <c r="BC40" s="166">
        <v>3</v>
      </c>
      <c r="BD40" s="166">
        <v>0</v>
      </c>
      <c r="BE40" s="138">
        <f t="shared" si="59"/>
        <v>52</v>
      </c>
      <c r="BF40" s="166">
        <f>AVERAGE(J40,N40,R40,V40,Z40,AD40,AH40,AL40,AP40,AT40,AX40,BB40)</f>
        <v>45.222222222222221</v>
      </c>
      <c r="BG40" s="166">
        <f t="shared" ref="BG40:BG43" si="97">AVERAGE(K40,O40,S40,W40,AA40,AE40,AI40,AM40,AQ40,AU40,AY40,BC40)</f>
        <v>4</v>
      </c>
      <c r="BH40" s="166">
        <f t="shared" ref="BH40:BH43" si="98">AVERAGE(L40,P40,T40,X40,AB40,AF40,AJ40,AN40,AR40,AV40,AZ40,BD40)</f>
        <v>0</v>
      </c>
      <c r="BI40" s="138">
        <f t="shared" ref="BI40:BI48" si="99">SUM(BF40:BH40)</f>
        <v>49.222222222222221</v>
      </c>
    </row>
    <row r="41" spans="1:61" ht="30" customHeight="1" x14ac:dyDescent="0.25">
      <c r="A41" s="538"/>
      <c r="B41" s="515"/>
      <c r="C41" s="536"/>
      <c r="D41" s="543"/>
      <c r="E41" s="534"/>
      <c r="F41" s="541"/>
      <c r="G41" s="463"/>
      <c r="H41" s="464"/>
      <c r="I41" s="22" t="s">
        <v>81</v>
      </c>
      <c r="J41" s="529"/>
      <c r="K41" s="216"/>
      <c r="L41" s="216"/>
      <c r="M41" s="138">
        <f t="shared" si="96"/>
        <v>0</v>
      </c>
      <c r="N41" s="156"/>
      <c r="O41" s="156"/>
      <c r="P41" s="156"/>
      <c r="Q41" s="138">
        <f t="shared" si="49"/>
        <v>0</v>
      </c>
      <c r="R41" s="216"/>
      <c r="S41" s="161"/>
      <c r="T41" s="166"/>
      <c r="U41" s="138">
        <f t="shared" si="50"/>
        <v>0</v>
      </c>
      <c r="V41" s="166">
        <v>0</v>
      </c>
      <c r="W41" s="166">
        <v>0</v>
      </c>
      <c r="X41" s="166">
        <v>0</v>
      </c>
      <c r="Y41" s="138">
        <f t="shared" si="51"/>
        <v>0</v>
      </c>
      <c r="Z41" s="166">
        <v>0</v>
      </c>
      <c r="AA41" s="166">
        <v>0</v>
      </c>
      <c r="AB41" s="166">
        <v>0</v>
      </c>
      <c r="AC41" s="138">
        <f t="shared" si="52"/>
        <v>0</v>
      </c>
      <c r="AD41" s="166">
        <v>0</v>
      </c>
      <c r="AE41" s="166">
        <v>0</v>
      </c>
      <c r="AF41" s="166">
        <v>0</v>
      </c>
      <c r="AG41" s="138">
        <f t="shared" si="53"/>
        <v>0</v>
      </c>
      <c r="AH41" s="166">
        <v>0</v>
      </c>
      <c r="AI41" s="166">
        <v>0</v>
      </c>
      <c r="AJ41" s="166">
        <v>0</v>
      </c>
      <c r="AK41" s="138">
        <f t="shared" si="54"/>
        <v>0</v>
      </c>
      <c r="AL41" s="166">
        <v>17</v>
      </c>
      <c r="AM41" s="166">
        <v>3</v>
      </c>
      <c r="AN41" s="166">
        <v>0</v>
      </c>
      <c r="AO41" s="138">
        <f t="shared" si="55"/>
        <v>20</v>
      </c>
      <c r="AP41" s="166">
        <v>22</v>
      </c>
      <c r="AQ41" s="166">
        <v>3</v>
      </c>
      <c r="AR41" s="166">
        <v>0</v>
      </c>
      <c r="AS41" s="138">
        <f t="shared" si="56"/>
        <v>25</v>
      </c>
      <c r="AT41" s="166">
        <v>24</v>
      </c>
      <c r="AU41" s="166">
        <v>5</v>
      </c>
      <c r="AV41" s="166">
        <v>0</v>
      </c>
      <c r="AW41" s="138">
        <f t="shared" si="57"/>
        <v>29</v>
      </c>
      <c r="AX41" s="166">
        <v>24</v>
      </c>
      <c r="AY41" s="166">
        <v>2</v>
      </c>
      <c r="AZ41" s="166">
        <v>0</v>
      </c>
      <c r="BA41" s="138">
        <f t="shared" si="58"/>
        <v>26</v>
      </c>
      <c r="BB41" s="166">
        <v>35</v>
      </c>
      <c r="BC41" s="166">
        <v>4</v>
      </c>
      <c r="BD41" s="166">
        <v>0</v>
      </c>
      <c r="BE41" s="138">
        <f t="shared" si="59"/>
        <v>39</v>
      </c>
      <c r="BF41" s="166">
        <f t="shared" ref="BF41:BF43" si="100">AVERAGE(J41,N41,R41,V41,Z41,AD41,AH41,AL41,AP41,AT41,AX41,BB41)</f>
        <v>13.555555555555555</v>
      </c>
      <c r="BG41" s="166">
        <f t="shared" si="97"/>
        <v>1.8888888888888888</v>
      </c>
      <c r="BH41" s="166">
        <f t="shared" si="98"/>
        <v>0</v>
      </c>
      <c r="BI41" s="138">
        <f t="shared" si="99"/>
        <v>15.444444444444445</v>
      </c>
    </row>
    <row r="42" spans="1:61" ht="30" customHeight="1" x14ac:dyDescent="0.25">
      <c r="A42" s="538"/>
      <c r="B42" s="515"/>
      <c r="C42" s="536"/>
      <c r="D42" s="543"/>
      <c r="E42" s="534"/>
      <c r="F42" s="541"/>
      <c r="G42" s="463"/>
      <c r="H42" s="465" t="s">
        <v>86</v>
      </c>
      <c r="I42" s="22" t="s">
        <v>82</v>
      </c>
      <c r="J42" s="216"/>
      <c r="K42" s="216"/>
      <c r="L42" s="216"/>
      <c r="M42" s="138">
        <f t="shared" si="96"/>
        <v>0</v>
      </c>
      <c r="N42" s="156"/>
      <c r="O42" s="156"/>
      <c r="P42" s="156"/>
      <c r="Q42" s="138">
        <f t="shared" si="49"/>
        <v>0</v>
      </c>
      <c r="R42" s="216"/>
      <c r="S42" s="161"/>
      <c r="T42" s="166"/>
      <c r="U42" s="138">
        <f t="shared" si="50"/>
        <v>0</v>
      </c>
      <c r="V42" s="166">
        <v>2</v>
      </c>
      <c r="W42" s="166">
        <v>2</v>
      </c>
      <c r="X42" s="166">
        <v>0</v>
      </c>
      <c r="Y42" s="138">
        <f t="shared" si="51"/>
        <v>4</v>
      </c>
      <c r="Z42" s="166">
        <v>2</v>
      </c>
      <c r="AA42" s="166">
        <v>2</v>
      </c>
      <c r="AB42" s="166">
        <v>0</v>
      </c>
      <c r="AC42" s="138">
        <f t="shared" si="52"/>
        <v>4</v>
      </c>
      <c r="AD42" s="166">
        <v>2</v>
      </c>
      <c r="AE42" s="166">
        <v>3</v>
      </c>
      <c r="AF42" s="166">
        <v>0</v>
      </c>
      <c r="AG42" s="138">
        <f t="shared" si="53"/>
        <v>5</v>
      </c>
      <c r="AH42" s="166">
        <v>2</v>
      </c>
      <c r="AI42" s="166">
        <v>3</v>
      </c>
      <c r="AJ42" s="166">
        <v>0</v>
      </c>
      <c r="AK42" s="138">
        <f t="shared" si="54"/>
        <v>5</v>
      </c>
      <c r="AL42" s="166">
        <v>2</v>
      </c>
      <c r="AM42" s="166">
        <v>4</v>
      </c>
      <c r="AN42" s="166">
        <v>0</v>
      </c>
      <c r="AO42" s="138">
        <f t="shared" si="55"/>
        <v>6</v>
      </c>
      <c r="AP42" s="166">
        <v>5</v>
      </c>
      <c r="AQ42" s="166">
        <v>2</v>
      </c>
      <c r="AR42" s="166">
        <v>0</v>
      </c>
      <c r="AS42" s="138">
        <f t="shared" si="56"/>
        <v>7</v>
      </c>
      <c r="AT42" s="166">
        <v>1</v>
      </c>
      <c r="AU42" s="166">
        <v>5</v>
      </c>
      <c r="AV42" s="166">
        <v>0</v>
      </c>
      <c r="AW42" s="138">
        <f t="shared" si="57"/>
        <v>6</v>
      </c>
      <c r="AX42" s="166">
        <v>1</v>
      </c>
      <c r="AY42" s="166">
        <v>6</v>
      </c>
      <c r="AZ42" s="166">
        <v>0</v>
      </c>
      <c r="BA42" s="138">
        <f t="shared" si="58"/>
        <v>7</v>
      </c>
      <c r="BB42" s="166">
        <v>2</v>
      </c>
      <c r="BC42" s="166"/>
      <c r="BD42" s="166">
        <v>0</v>
      </c>
      <c r="BE42" s="138">
        <f t="shared" si="59"/>
        <v>2</v>
      </c>
      <c r="BF42" s="166">
        <f t="shared" si="100"/>
        <v>2.1111111111111112</v>
      </c>
      <c r="BG42" s="166">
        <f t="shared" si="97"/>
        <v>3.375</v>
      </c>
      <c r="BH42" s="166">
        <f t="shared" si="98"/>
        <v>0</v>
      </c>
      <c r="BI42" s="138">
        <f t="shared" si="99"/>
        <v>5.4861111111111107</v>
      </c>
    </row>
    <row r="43" spans="1:61" ht="30" customHeight="1" thickBot="1" x14ac:dyDescent="0.3">
      <c r="A43" s="538"/>
      <c r="B43" s="515"/>
      <c r="C43" s="536"/>
      <c r="D43" s="543"/>
      <c r="E43" s="535"/>
      <c r="F43" s="542"/>
      <c r="G43" s="494"/>
      <c r="H43" s="494"/>
      <c r="I43" s="48" t="s">
        <v>83</v>
      </c>
      <c r="J43" s="270"/>
      <c r="K43" s="270"/>
      <c r="L43" s="270"/>
      <c r="M43" s="141">
        <f t="shared" ref="M43:M48" si="101">SUM(J43:L43)</f>
        <v>0</v>
      </c>
      <c r="N43" s="158"/>
      <c r="O43" s="158"/>
      <c r="P43" s="158"/>
      <c r="Q43" s="141">
        <f t="shared" si="49"/>
        <v>0</v>
      </c>
      <c r="R43" s="270"/>
      <c r="S43" s="163"/>
      <c r="T43" s="167"/>
      <c r="U43" s="141">
        <f t="shared" si="50"/>
        <v>0</v>
      </c>
      <c r="V43" s="167">
        <v>2</v>
      </c>
      <c r="W43" s="167">
        <v>0</v>
      </c>
      <c r="X43" s="167">
        <v>0</v>
      </c>
      <c r="Y43" s="141">
        <f t="shared" si="51"/>
        <v>2</v>
      </c>
      <c r="Z43" s="167">
        <v>2</v>
      </c>
      <c r="AA43" s="167">
        <v>0</v>
      </c>
      <c r="AB43" s="167">
        <v>0</v>
      </c>
      <c r="AC43" s="141">
        <f t="shared" si="52"/>
        <v>2</v>
      </c>
      <c r="AD43" s="167">
        <v>2</v>
      </c>
      <c r="AE43" s="167">
        <v>0</v>
      </c>
      <c r="AF43" s="167">
        <v>0</v>
      </c>
      <c r="AG43" s="141">
        <f t="shared" si="53"/>
        <v>2</v>
      </c>
      <c r="AH43" s="167">
        <v>2</v>
      </c>
      <c r="AI43" s="167">
        <v>0</v>
      </c>
      <c r="AJ43" s="167">
        <v>0</v>
      </c>
      <c r="AK43" s="141">
        <f t="shared" si="54"/>
        <v>2</v>
      </c>
      <c r="AL43" s="167">
        <v>15</v>
      </c>
      <c r="AM43" s="167">
        <v>3</v>
      </c>
      <c r="AN43" s="167">
        <v>0</v>
      </c>
      <c r="AO43" s="141">
        <f t="shared" si="55"/>
        <v>18</v>
      </c>
      <c r="AP43" s="167">
        <v>2</v>
      </c>
      <c r="AQ43" s="167">
        <v>0</v>
      </c>
      <c r="AR43" s="167">
        <v>0</v>
      </c>
      <c r="AS43" s="141">
        <f t="shared" si="56"/>
        <v>2</v>
      </c>
      <c r="AT43" s="167">
        <v>1</v>
      </c>
      <c r="AU43" s="167">
        <v>0</v>
      </c>
      <c r="AV43" s="167">
        <v>0</v>
      </c>
      <c r="AW43" s="141">
        <f t="shared" si="57"/>
        <v>1</v>
      </c>
      <c r="AX43" s="167">
        <v>2</v>
      </c>
      <c r="AY43" s="167">
        <v>0</v>
      </c>
      <c r="AZ43" s="167">
        <v>0</v>
      </c>
      <c r="BA43" s="141">
        <f t="shared" si="58"/>
        <v>2</v>
      </c>
      <c r="BB43" s="167">
        <v>0</v>
      </c>
      <c r="BC43" s="167">
        <v>0</v>
      </c>
      <c r="BD43" s="167">
        <v>0</v>
      </c>
      <c r="BE43" s="141">
        <f t="shared" si="59"/>
        <v>0</v>
      </c>
      <c r="BF43" s="166">
        <f t="shared" si="100"/>
        <v>3.1111111111111112</v>
      </c>
      <c r="BG43" s="166">
        <f t="shared" si="97"/>
        <v>0.33333333333333331</v>
      </c>
      <c r="BH43" s="166">
        <f t="shared" si="98"/>
        <v>0</v>
      </c>
      <c r="BI43" s="141">
        <f t="shared" si="99"/>
        <v>3.4444444444444446</v>
      </c>
    </row>
    <row r="44" spans="1:61" ht="30" customHeight="1" x14ac:dyDescent="0.25">
      <c r="A44" s="538"/>
      <c r="B44" s="515"/>
      <c r="C44" s="536"/>
      <c r="D44" s="543"/>
      <c r="E44" s="508" t="s">
        <v>119</v>
      </c>
      <c r="F44" s="502" t="s">
        <v>127</v>
      </c>
      <c r="G44" s="505" t="s">
        <v>134</v>
      </c>
      <c r="H44" s="462" t="s">
        <v>84</v>
      </c>
      <c r="I44" s="64" t="s">
        <v>74</v>
      </c>
      <c r="J44" s="175">
        <v>110</v>
      </c>
      <c r="K44" s="175">
        <v>90</v>
      </c>
      <c r="L44" s="175">
        <v>0</v>
      </c>
      <c r="M44" s="140">
        <f t="shared" si="101"/>
        <v>200</v>
      </c>
      <c r="N44" s="273">
        <v>155</v>
      </c>
      <c r="O44" s="273">
        <v>92</v>
      </c>
      <c r="P44" s="273">
        <v>0</v>
      </c>
      <c r="Q44" s="140">
        <f t="shared" si="49"/>
        <v>247</v>
      </c>
      <c r="R44" s="276">
        <v>96</v>
      </c>
      <c r="S44" s="277">
        <v>90</v>
      </c>
      <c r="T44" s="278">
        <v>0</v>
      </c>
      <c r="U44" s="140">
        <f t="shared" si="50"/>
        <v>186</v>
      </c>
      <c r="V44" s="278">
        <v>102</v>
      </c>
      <c r="W44" s="278">
        <v>89</v>
      </c>
      <c r="X44" s="278">
        <v>0</v>
      </c>
      <c r="Y44" s="140">
        <f t="shared" si="51"/>
        <v>191</v>
      </c>
      <c r="Z44" s="278">
        <v>112</v>
      </c>
      <c r="AA44" s="278">
        <v>106</v>
      </c>
      <c r="AB44" s="278">
        <v>0</v>
      </c>
      <c r="AC44" s="140">
        <f t="shared" si="52"/>
        <v>218</v>
      </c>
      <c r="AD44" s="278">
        <v>0</v>
      </c>
      <c r="AE44" s="278">
        <v>0</v>
      </c>
      <c r="AF44" s="278">
        <v>0</v>
      </c>
      <c r="AG44" s="140">
        <f t="shared" si="53"/>
        <v>0</v>
      </c>
      <c r="AH44" s="278">
        <v>51</v>
      </c>
      <c r="AI44" s="278">
        <v>51</v>
      </c>
      <c r="AJ44" s="278">
        <v>0</v>
      </c>
      <c r="AK44" s="140">
        <f t="shared" si="54"/>
        <v>102</v>
      </c>
      <c r="AL44" s="278">
        <v>0</v>
      </c>
      <c r="AM44" s="278">
        <v>0</v>
      </c>
      <c r="AN44" s="278">
        <v>0</v>
      </c>
      <c r="AO44" s="140">
        <f t="shared" si="55"/>
        <v>0</v>
      </c>
      <c r="AP44" s="278">
        <v>1</v>
      </c>
      <c r="AQ44" s="278">
        <v>0</v>
      </c>
      <c r="AR44" s="278">
        <v>0</v>
      </c>
      <c r="AS44" s="140">
        <f t="shared" si="56"/>
        <v>1</v>
      </c>
      <c r="AT44" s="278">
        <v>93</v>
      </c>
      <c r="AU44" s="278">
        <v>116</v>
      </c>
      <c r="AV44" s="278">
        <v>0</v>
      </c>
      <c r="AW44" s="140">
        <f t="shared" si="57"/>
        <v>209</v>
      </c>
      <c r="AX44" s="278">
        <v>197</v>
      </c>
      <c r="AY44" s="278">
        <v>167</v>
      </c>
      <c r="AZ44" s="278">
        <v>0</v>
      </c>
      <c r="BA44" s="140">
        <f t="shared" si="58"/>
        <v>364</v>
      </c>
      <c r="BB44" s="278">
        <v>25</v>
      </c>
      <c r="BC44" s="278">
        <v>29</v>
      </c>
      <c r="BD44" s="278">
        <v>0</v>
      </c>
      <c r="BE44" s="140">
        <f t="shared" si="59"/>
        <v>54</v>
      </c>
      <c r="BF44" s="278">
        <f t="shared" ref="BF44:BF93" si="102">SUM(J44,N44,R44,V44,Z44,AD44,AH44,AL44,AP44,AT44,AX44,BB44)</f>
        <v>942</v>
      </c>
      <c r="BG44" s="278">
        <f t="shared" ref="BG44:BG93" si="103">SUM(K44,O44,S44,W44,AA44,AE44,AI44,AM44,AQ44,AU44,AY44,BC44)</f>
        <v>830</v>
      </c>
      <c r="BH44" s="278">
        <f t="shared" ref="BH44:BH93" si="104">SUM(L44,P44,T44,X44,AB44,AF44,AJ44,AN44,AR44,AV44,AZ44,BD44)</f>
        <v>0</v>
      </c>
      <c r="BI44" s="140">
        <f t="shared" si="99"/>
        <v>1772</v>
      </c>
    </row>
    <row r="45" spans="1:61" ht="30" customHeight="1" x14ac:dyDescent="0.25">
      <c r="A45" s="538"/>
      <c r="B45" s="515"/>
      <c r="C45" s="536"/>
      <c r="D45" s="543"/>
      <c r="E45" s="509"/>
      <c r="F45" s="503"/>
      <c r="G45" s="500"/>
      <c r="H45" s="463"/>
      <c r="I45" s="26" t="s">
        <v>75</v>
      </c>
      <c r="J45" s="271">
        <v>28</v>
      </c>
      <c r="K45" s="271">
        <v>9</v>
      </c>
      <c r="L45" s="271">
        <v>0</v>
      </c>
      <c r="M45" s="138">
        <f t="shared" si="101"/>
        <v>37</v>
      </c>
      <c r="N45" s="274">
        <v>13</v>
      </c>
      <c r="O45" s="274">
        <v>1</v>
      </c>
      <c r="P45" s="274">
        <v>0</v>
      </c>
      <c r="Q45" s="138">
        <f t="shared" si="49"/>
        <v>14</v>
      </c>
      <c r="R45" s="274">
        <v>27</v>
      </c>
      <c r="S45" s="274">
        <v>2</v>
      </c>
      <c r="T45" s="274">
        <v>0</v>
      </c>
      <c r="U45" s="138">
        <f t="shared" si="50"/>
        <v>29</v>
      </c>
      <c r="V45" s="274">
        <v>68</v>
      </c>
      <c r="W45" s="274">
        <v>83</v>
      </c>
      <c r="X45" s="274">
        <v>0</v>
      </c>
      <c r="Y45" s="138">
        <f t="shared" si="51"/>
        <v>151</v>
      </c>
      <c r="Z45" s="274">
        <v>108</v>
      </c>
      <c r="AA45" s="274">
        <v>39</v>
      </c>
      <c r="AB45" s="274">
        <v>0</v>
      </c>
      <c r="AC45" s="138">
        <f t="shared" si="52"/>
        <v>147</v>
      </c>
      <c r="AD45" s="274">
        <v>53</v>
      </c>
      <c r="AE45" s="274">
        <v>35</v>
      </c>
      <c r="AF45" s="274">
        <v>0</v>
      </c>
      <c r="AG45" s="138">
        <f t="shared" si="53"/>
        <v>88</v>
      </c>
      <c r="AH45" s="274">
        <v>41</v>
      </c>
      <c r="AI45" s="274">
        <v>56</v>
      </c>
      <c r="AJ45" s="274">
        <v>0</v>
      </c>
      <c r="AK45" s="138">
        <f t="shared" si="54"/>
        <v>97</v>
      </c>
      <c r="AL45" s="274">
        <v>0</v>
      </c>
      <c r="AM45" s="274">
        <v>0</v>
      </c>
      <c r="AN45" s="274">
        <v>0</v>
      </c>
      <c r="AO45" s="138">
        <f t="shared" si="55"/>
        <v>0</v>
      </c>
      <c r="AP45" s="274">
        <v>17</v>
      </c>
      <c r="AQ45" s="274">
        <v>14</v>
      </c>
      <c r="AR45" s="274">
        <v>0</v>
      </c>
      <c r="AS45" s="138">
        <f t="shared" si="56"/>
        <v>31</v>
      </c>
      <c r="AT45" s="274">
        <v>17</v>
      </c>
      <c r="AU45" s="274">
        <v>14</v>
      </c>
      <c r="AV45" s="274">
        <v>0</v>
      </c>
      <c r="AW45" s="138">
        <f t="shared" si="57"/>
        <v>31</v>
      </c>
      <c r="AX45" s="274">
        <v>91</v>
      </c>
      <c r="AY45" s="274">
        <v>73</v>
      </c>
      <c r="AZ45" s="274">
        <v>0</v>
      </c>
      <c r="BA45" s="138">
        <f t="shared" si="58"/>
        <v>164</v>
      </c>
      <c r="BB45" s="274">
        <v>55</v>
      </c>
      <c r="BC45" s="274">
        <v>47</v>
      </c>
      <c r="BD45" s="274">
        <v>0</v>
      </c>
      <c r="BE45" s="138">
        <f t="shared" si="59"/>
        <v>102</v>
      </c>
      <c r="BF45" s="274">
        <f t="shared" si="102"/>
        <v>518</v>
      </c>
      <c r="BG45" s="274">
        <f t="shared" si="103"/>
        <v>373</v>
      </c>
      <c r="BH45" s="274">
        <f t="shared" si="104"/>
        <v>0</v>
      </c>
      <c r="BI45" s="138">
        <f t="shared" si="99"/>
        <v>891</v>
      </c>
    </row>
    <row r="46" spans="1:61" ht="30" customHeight="1" x14ac:dyDescent="0.25">
      <c r="A46" s="538"/>
      <c r="B46" s="515"/>
      <c r="C46" s="536"/>
      <c r="D46" s="543"/>
      <c r="E46" s="509"/>
      <c r="F46" s="503"/>
      <c r="G46" s="500"/>
      <c r="H46" s="463"/>
      <c r="I46" s="26" t="s">
        <v>76</v>
      </c>
      <c r="J46" s="271">
        <v>22</v>
      </c>
      <c r="K46" s="271">
        <v>6</v>
      </c>
      <c r="L46" s="271">
        <v>0</v>
      </c>
      <c r="M46" s="138">
        <f t="shared" si="101"/>
        <v>28</v>
      </c>
      <c r="N46" s="274">
        <v>22</v>
      </c>
      <c r="O46" s="274">
        <v>7</v>
      </c>
      <c r="P46" s="274">
        <v>0</v>
      </c>
      <c r="Q46" s="138">
        <f t="shared" si="49"/>
        <v>29</v>
      </c>
      <c r="R46" s="274">
        <v>8</v>
      </c>
      <c r="S46" s="274">
        <v>2</v>
      </c>
      <c r="T46" s="274">
        <v>0</v>
      </c>
      <c r="U46" s="138">
        <f t="shared" si="50"/>
        <v>10</v>
      </c>
      <c r="V46" s="274">
        <v>26</v>
      </c>
      <c r="W46" s="274">
        <v>16</v>
      </c>
      <c r="X46" s="274">
        <v>0</v>
      </c>
      <c r="Y46" s="138">
        <f t="shared" si="51"/>
        <v>42</v>
      </c>
      <c r="Z46" s="274">
        <v>53</v>
      </c>
      <c r="AA46" s="274">
        <v>28</v>
      </c>
      <c r="AB46" s="274">
        <v>0</v>
      </c>
      <c r="AC46" s="138">
        <f t="shared" si="52"/>
        <v>81</v>
      </c>
      <c r="AD46" s="274">
        <v>22</v>
      </c>
      <c r="AE46" s="274">
        <v>12</v>
      </c>
      <c r="AF46" s="274">
        <v>0</v>
      </c>
      <c r="AG46" s="138">
        <f t="shared" si="53"/>
        <v>34</v>
      </c>
      <c r="AH46" s="274">
        <v>23</v>
      </c>
      <c r="AI46" s="274">
        <v>11</v>
      </c>
      <c r="AJ46" s="274">
        <v>0</v>
      </c>
      <c r="AK46" s="138">
        <f t="shared" si="54"/>
        <v>34</v>
      </c>
      <c r="AL46" s="274">
        <v>7</v>
      </c>
      <c r="AM46" s="274">
        <v>2</v>
      </c>
      <c r="AN46" s="274">
        <v>0</v>
      </c>
      <c r="AO46" s="138">
        <f t="shared" si="55"/>
        <v>9</v>
      </c>
      <c r="AP46" s="274">
        <v>17</v>
      </c>
      <c r="AQ46" s="274">
        <v>7</v>
      </c>
      <c r="AR46" s="274">
        <v>0</v>
      </c>
      <c r="AS46" s="138">
        <f t="shared" si="56"/>
        <v>24</v>
      </c>
      <c r="AT46" s="274">
        <v>16</v>
      </c>
      <c r="AU46" s="274">
        <v>6</v>
      </c>
      <c r="AV46" s="274">
        <v>0</v>
      </c>
      <c r="AW46" s="138">
        <f t="shared" si="57"/>
        <v>22</v>
      </c>
      <c r="AX46" s="274">
        <v>29</v>
      </c>
      <c r="AY46" s="274">
        <v>14</v>
      </c>
      <c r="AZ46" s="274">
        <v>0</v>
      </c>
      <c r="BA46" s="138">
        <f t="shared" si="58"/>
        <v>43</v>
      </c>
      <c r="BB46" s="274">
        <v>40</v>
      </c>
      <c r="BC46" s="274">
        <v>18</v>
      </c>
      <c r="BD46" s="274">
        <v>0</v>
      </c>
      <c r="BE46" s="138">
        <f t="shared" si="59"/>
        <v>58</v>
      </c>
      <c r="BF46" s="274">
        <f t="shared" si="102"/>
        <v>285</v>
      </c>
      <c r="BG46" s="274">
        <f t="shared" si="103"/>
        <v>129</v>
      </c>
      <c r="BH46" s="274">
        <f t="shared" si="104"/>
        <v>0</v>
      </c>
      <c r="BI46" s="138">
        <f t="shared" si="99"/>
        <v>414</v>
      </c>
    </row>
    <row r="47" spans="1:61" ht="30" customHeight="1" x14ac:dyDescent="0.25">
      <c r="A47" s="538"/>
      <c r="B47" s="515"/>
      <c r="C47" s="536"/>
      <c r="D47" s="543"/>
      <c r="E47" s="509"/>
      <c r="F47" s="503"/>
      <c r="G47" s="500"/>
      <c r="H47" s="463"/>
      <c r="I47" s="26" t="s">
        <v>77</v>
      </c>
      <c r="J47" s="271">
        <v>47</v>
      </c>
      <c r="K47" s="271">
        <v>23</v>
      </c>
      <c r="L47" s="271">
        <v>0</v>
      </c>
      <c r="M47" s="138">
        <f t="shared" si="101"/>
        <v>70</v>
      </c>
      <c r="N47" s="274">
        <v>86</v>
      </c>
      <c r="O47" s="274">
        <v>31</v>
      </c>
      <c r="P47" s="274">
        <v>0</v>
      </c>
      <c r="Q47" s="138">
        <f t="shared" si="49"/>
        <v>117</v>
      </c>
      <c r="R47" s="274">
        <v>60</v>
      </c>
      <c r="S47" s="274">
        <v>21</v>
      </c>
      <c r="T47" s="274">
        <v>0</v>
      </c>
      <c r="U47" s="138">
        <f t="shared" si="50"/>
        <v>81</v>
      </c>
      <c r="V47" s="274">
        <v>77</v>
      </c>
      <c r="W47" s="274">
        <v>17</v>
      </c>
      <c r="X47" s="274">
        <v>0</v>
      </c>
      <c r="Y47" s="138">
        <f t="shared" si="51"/>
        <v>94</v>
      </c>
      <c r="Z47" s="274">
        <v>138</v>
      </c>
      <c r="AA47" s="274">
        <v>52</v>
      </c>
      <c r="AB47" s="274">
        <v>0</v>
      </c>
      <c r="AC47" s="138">
        <f t="shared" si="52"/>
        <v>190</v>
      </c>
      <c r="AD47" s="274">
        <v>55</v>
      </c>
      <c r="AE47" s="274">
        <v>7</v>
      </c>
      <c r="AF47" s="274">
        <v>0</v>
      </c>
      <c r="AG47" s="138">
        <f t="shared" si="53"/>
        <v>62</v>
      </c>
      <c r="AH47" s="274">
        <v>55</v>
      </c>
      <c r="AI47" s="274">
        <v>4</v>
      </c>
      <c r="AJ47" s="274">
        <v>0</v>
      </c>
      <c r="AK47" s="138">
        <f t="shared" si="54"/>
        <v>59</v>
      </c>
      <c r="AL47" s="274">
        <v>55</v>
      </c>
      <c r="AM47" s="274">
        <v>6</v>
      </c>
      <c r="AN47" s="274">
        <v>0</v>
      </c>
      <c r="AO47" s="138">
        <f t="shared" si="55"/>
        <v>61</v>
      </c>
      <c r="AP47" s="274">
        <v>128</v>
      </c>
      <c r="AQ47" s="274">
        <v>46</v>
      </c>
      <c r="AR47" s="274">
        <v>0</v>
      </c>
      <c r="AS47" s="138">
        <f t="shared" si="56"/>
        <v>174</v>
      </c>
      <c r="AT47" s="274">
        <v>110</v>
      </c>
      <c r="AU47" s="274">
        <v>38</v>
      </c>
      <c r="AV47" s="274">
        <v>0</v>
      </c>
      <c r="AW47" s="138">
        <f t="shared" si="57"/>
        <v>148</v>
      </c>
      <c r="AX47" s="274">
        <v>100</v>
      </c>
      <c r="AY47" s="274">
        <v>13</v>
      </c>
      <c r="AZ47" s="274">
        <v>0</v>
      </c>
      <c r="BA47" s="138">
        <f t="shared" si="58"/>
        <v>113</v>
      </c>
      <c r="BB47" s="274">
        <v>103</v>
      </c>
      <c r="BC47" s="274">
        <v>19</v>
      </c>
      <c r="BD47" s="274">
        <v>0</v>
      </c>
      <c r="BE47" s="138">
        <f t="shared" si="59"/>
        <v>122</v>
      </c>
      <c r="BF47" s="274">
        <f t="shared" si="102"/>
        <v>1014</v>
      </c>
      <c r="BG47" s="274">
        <f t="shared" si="103"/>
        <v>277</v>
      </c>
      <c r="BH47" s="274">
        <f t="shared" si="104"/>
        <v>0</v>
      </c>
      <c r="BI47" s="138">
        <f t="shared" si="99"/>
        <v>1291</v>
      </c>
    </row>
    <row r="48" spans="1:61" ht="30" customHeight="1" x14ac:dyDescent="0.25">
      <c r="A48" s="538"/>
      <c r="B48" s="515"/>
      <c r="C48" s="536"/>
      <c r="D48" s="543"/>
      <c r="E48" s="509"/>
      <c r="F48" s="503"/>
      <c r="G48" s="500"/>
      <c r="H48" s="463"/>
      <c r="I48" s="26" t="s">
        <v>78</v>
      </c>
      <c r="J48" s="271">
        <v>6</v>
      </c>
      <c r="K48" s="271">
        <v>5</v>
      </c>
      <c r="L48" s="271">
        <v>0</v>
      </c>
      <c r="M48" s="138">
        <f t="shared" si="101"/>
        <v>11</v>
      </c>
      <c r="N48" s="274">
        <v>5</v>
      </c>
      <c r="O48" s="274">
        <v>4</v>
      </c>
      <c r="P48" s="274">
        <v>0</v>
      </c>
      <c r="Q48" s="138">
        <f t="shared" si="49"/>
        <v>9</v>
      </c>
      <c r="R48" s="274">
        <v>4</v>
      </c>
      <c r="S48" s="274">
        <v>0</v>
      </c>
      <c r="T48" s="274">
        <v>0</v>
      </c>
      <c r="U48" s="138">
        <f t="shared" si="50"/>
        <v>4</v>
      </c>
      <c r="V48" s="274">
        <v>4</v>
      </c>
      <c r="W48" s="274">
        <v>1</v>
      </c>
      <c r="X48" s="274">
        <v>0</v>
      </c>
      <c r="Y48" s="138">
        <f t="shared" si="51"/>
        <v>5</v>
      </c>
      <c r="Z48" s="274">
        <v>0</v>
      </c>
      <c r="AA48" s="274">
        <v>3</v>
      </c>
      <c r="AB48" s="274">
        <v>0</v>
      </c>
      <c r="AC48" s="138">
        <f t="shared" si="52"/>
        <v>3</v>
      </c>
      <c r="AD48" s="274">
        <v>4</v>
      </c>
      <c r="AE48" s="274">
        <v>3</v>
      </c>
      <c r="AF48" s="274">
        <v>0</v>
      </c>
      <c r="AG48" s="138">
        <f t="shared" si="53"/>
        <v>7</v>
      </c>
      <c r="AH48" s="274">
        <v>0</v>
      </c>
      <c r="AI48" s="274">
        <v>0</v>
      </c>
      <c r="AJ48" s="274">
        <v>0</v>
      </c>
      <c r="AK48" s="138">
        <f t="shared" si="54"/>
        <v>0</v>
      </c>
      <c r="AL48" s="274">
        <v>0</v>
      </c>
      <c r="AM48" s="274">
        <v>0</v>
      </c>
      <c r="AN48" s="274">
        <v>0</v>
      </c>
      <c r="AO48" s="138">
        <f t="shared" si="55"/>
        <v>0</v>
      </c>
      <c r="AP48" s="274">
        <v>49</v>
      </c>
      <c r="AQ48" s="274">
        <v>14</v>
      </c>
      <c r="AR48" s="274">
        <v>0</v>
      </c>
      <c r="AS48" s="138">
        <f t="shared" si="56"/>
        <v>63</v>
      </c>
      <c r="AT48" s="274">
        <v>29</v>
      </c>
      <c r="AU48" s="274">
        <v>9</v>
      </c>
      <c r="AV48" s="274">
        <v>0</v>
      </c>
      <c r="AW48" s="138">
        <f t="shared" si="57"/>
        <v>38</v>
      </c>
      <c r="AX48" s="274">
        <v>24</v>
      </c>
      <c r="AY48" s="274">
        <v>0</v>
      </c>
      <c r="AZ48" s="274">
        <v>0</v>
      </c>
      <c r="BA48" s="138">
        <f t="shared" si="58"/>
        <v>24</v>
      </c>
      <c r="BB48" s="274">
        <v>14</v>
      </c>
      <c r="BC48" s="274">
        <v>5</v>
      </c>
      <c r="BD48" s="274">
        <v>0</v>
      </c>
      <c r="BE48" s="138">
        <f t="shared" si="59"/>
        <v>19</v>
      </c>
      <c r="BF48" s="274">
        <f t="shared" si="102"/>
        <v>139</v>
      </c>
      <c r="BG48" s="274">
        <f t="shared" si="103"/>
        <v>44</v>
      </c>
      <c r="BH48" s="274">
        <f t="shared" si="104"/>
        <v>0</v>
      </c>
      <c r="BI48" s="138">
        <f t="shared" si="99"/>
        <v>183</v>
      </c>
    </row>
    <row r="49" spans="1:61" ht="30" customHeight="1" x14ac:dyDescent="0.25">
      <c r="A49" s="538"/>
      <c r="B49" s="515"/>
      <c r="C49" s="536"/>
      <c r="D49" s="543"/>
      <c r="E49" s="509"/>
      <c r="F49" s="503"/>
      <c r="G49" s="500"/>
      <c r="H49" s="464"/>
      <c r="I49" s="27" t="s">
        <v>79</v>
      </c>
      <c r="J49" s="139">
        <f>SUM(J44:J48)</f>
        <v>213</v>
      </c>
      <c r="K49" s="139">
        <f t="shared" ref="K49:L49" si="105">SUM(K44:K48)</f>
        <v>133</v>
      </c>
      <c r="L49" s="139">
        <f t="shared" si="105"/>
        <v>0</v>
      </c>
      <c r="M49" s="138">
        <f>SUM(M44:M48)</f>
        <v>346</v>
      </c>
      <c r="N49" s="139">
        <f>SUM(N44:N48)</f>
        <v>281</v>
      </c>
      <c r="O49" s="139">
        <f t="shared" ref="O49:P49" si="106">SUM(O44:O48)</f>
        <v>135</v>
      </c>
      <c r="P49" s="139">
        <f t="shared" si="106"/>
        <v>0</v>
      </c>
      <c r="Q49" s="138">
        <f>SUM(Q44:Q48)</f>
        <v>416</v>
      </c>
      <c r="R49" s="139">
        <f>SUM(R44:R48)</f>
        <v>195</v>
      </c>
      <c r="S49" s="139">
        <f t="shared" ref="S49:T49" si="107">SUM(S44:S48)</f>
        <v>115</v>
      </c>
      <c r="T49" s="139">
        <f t="shared" si="107"/>
        <v>0</v>
      </c>
      <c r="U49" s="138">
        <f>SUM(U44:U48)</f>
        <v>310</v>
      </c>
      <c r="V49" s="139">
        <f>SUM(V44:V48)</f>
        <v>277</v>
      </c>
      <c r="W49" s="139">
        <f t="shared" ref="W49:X49" si="108">SUM(W44:W48)</f>
        <v>206</v>
      </c>
      <c r="X49" s="139">
        <f t="shared" si="108"/>
        <v>0</v>
      </c>
      <c r="Y49" s="138">
        <f>SUM(Y44:Y48)</f>
        <v>483</v>
      </c>
      <c r="Z49" s="139">
        <f>SUM(Z44:Z48)</f>
        <v>411</v>
      </c>
      <c r="AA49" s="139">
        <f t="shared" ref="AA49:AB49" si="109">SUM(AA44:AA48)</f>
        <v>228</v>
      </c>
      <c r="AB49" s="139">
        <f t="shared" si="109"/>
        <v>0</v>
      </c>
      <c r="AC49" s="138">
        <f>SUM(AC44:AC48)</f>
        <v>639</v>
      </c>
      <c r="AD49" s="139">
        <f>SUM(AD44:AD48)</f>
        <v>134</v>
      </c>
      <c r="AE49" s="139">
        <f t="shared" ref="AE49:AF49" si="110">SUM(AE44:AE48)</f>
        <v>57</v>
      </c>
      <c r="AF49" s="139">
        <f t="shared" si="110"/>
        <v>0</v>
      </c>
      <c r="AG49" s="138">
        <f>SUM(AG44:AG48)</f>
        <v>191</v>
      </c>
      <c r="AH49" s="139">
        <f>SUM(AH44:AH48)</f>
        <v>170</v>
      </c>
      <c r="AI49" s="139">
        <f t="shared" ref="AI49:AJ49" si="111">SUM(AI44:AI48)</f>
        <v>122</v>
      </c>
      <c r="AJ49" s="139">
        <f t="shared" si="111"/>
        <v>0</v>
      </c>
      <c r="AK49" s="138">
        <f>SUM(AK44:AK48)</f>
        <v>292</v>
      </c>
      <c r="AL49" s="139">
        <f>SUM(AL44:AL48)</f>
        <v>62</v>
      </c>
      <c r="AM49" s="139">
        <f t="shared" ref="AM49:AN49" si="112">SUM(AM44:AM48)</f>
        <v>8</v>
      </c>
      <c r="AN49" s="139">
        <f t="shared" si="112"/>
        <v>0</v>
      </c>
      <c r="AO49" s="138">
        <f>SUM(AO44:AO48)</f>
        <v>70</v>
      </c>
      <c r="AP49" s="139">
        <f>SUM(AP44:AP48)</f>
        <v>212</v>
      </c>
      <c r="AQ49" s="139">
        <f t="shared" ref="AQ49:AR49" si="113">SUM(AQ44:AQ48)</f>
        <v>81</v>
      </c>
      <c r="AR49" s="139">
        <f t="shared" si="113"/>
        <v>0</v>
      </c>
      <c r="AS49" s="138">
        <f>SUM(AS44:AS48)</f>
        <v>293</v>
      </c>
      <c r="AT49" s="139">
        <f>SUM(AT44:AT48)</f>
        <v>265</v>
      </c>
      <c r="AU49" s="139">
        <f t="shared" ref="AU49:AV49" si="114">SUM(AU44:AU48)</f>
        <v>183</v>
      </c>
      <c r="AV49" s="139">
        <f t="shared" si="114"/>
        <v>0</v>
      </c>
      <c r="AW49" s="138">
        <f>SUM(AW44:AW48)</f>
        <v>448</v>
      </c>
      <c r="AX49" s="139">
        <f>SUM(AX44:AX48)</f>
        <v>441</v>
      </c>
      <c r="AY49" s="139">
        <f t="shared" ref="AY49:AZ49" si="115">SUM(AY44:AY48)</f>
        <v>267</v>
      </c>
      <c r="AZ49" s="139">
        <f t="shared" si="115"/>
        <v>0</v>
      </c>
      <c r="BA49" s="138">
        <f>SUM(BA44:BA48)</f>
        <v>708</v>
      </c>
      <c r="BB49" s="139">
        <f>SUM(BB44:BB48)</f>
        <v>237</v>
      </c>
      <c r="BC49" s="139">
        <f t="shared" ref="BC49:BD49" si="116">SUM(BC44:BC48)</f>
        <v>118</v>
      </c>
      <c r="BD49" s="139">
        <f t="shared" si="116"/>
        <v>0</v>
      </c>
      <c r="BE49" s="138">
        <f>SUM(BE44:BE48)</f>
        <v>355</v>
      </c>
      <c r="BF49" s="139">
        <f>SUM(BF44:BF48)</f>
        <v>2898</v>
      </c>
      <c r="BG49" s="139">
        <f t="shared" ref="BG49" si="117">SUM(BG44:BG48)</f>
        <v>1653</v>
      </c>
      <c r="BH49" s="139">
        <f t="shared" ref="BH49" si="118">SUM(BH44:BH48)</f>
        <v>0</v>
      </c>
      <c r="BI49" s="138">
        <f t="shared" ref="BI49" si="119">SUM(BI44:BI48)</f>
        <v>4551</v>
      </c>
    </row>
    <row r="50" spans="1:61" ht="30" customHeight="1" x14ac:dyDescent="0.25">
      <c r="A50" s="538"/>
      <c r="B50" s="515"/>
      <c r="C50" s="536"/>
      <c r="D50" s="543"/>
      <c r="E50" s="509"/>
      <c r="F50" s="503"/>
      <c r="G50" s="500"/>
      <c r="H50" s="500" t="s">
        <v>146</v>
      </c>
      <c r="I50" s="26" t="s">
        <v>80</v>
      </c>
      <c r="J50" s="271">
        <v>64</v>
      </c>
      <c r="K50" s="271">
        <v>33</v>
      </c>
      <c r="L50" s="271">
        <v>0</v>
      </c>
      <c r="M50" s="138">
        <f>SUM(J50:L50)</f>
        <v>97</v>
      </c>
      <c r="N50" s="274">
        <v>103</v>
      </c>
      <c r="O50" s="274">
        <v>28</v>
      </c>
      <c r="P50" s="274">
        <v>0</v>
      </c>
      <c r="Q50" s="312">
        <f t="shared" si="49"/>
        <v>131</v>
      </c>
      <c r="R50" s="274">
        <v>63</v>
      </c>
      <c r="S50" s="274">
        <v>15</v>
      </c>
      <c r="T50" s="274">
        <v>0</v>
      </c>
      <c r="U50" s="138">
        <f t="shared" si="50"/>
        <v>78</v>
      </c>
      <c r="V50" s="274">
        <v>140</v>
      </c>
      <c r="W50" s="274">
        <v>92</v>
      </c>
      <c r="X50" s="274">
        <v>0</v>
      </c>
      <c r="Y50" s="424">
        <f t="shared" si="51"/>
        <v>232</v>
      </c>
      <c r="Z50" s="274">
        <v>279</v>
      </c>
      <c r="AA50" s="274">
        <v>117</v>
      </c>
      <c r="AB50" s="274">
        <v>0</v>
      </c>
      <c r="AC50" s="424">
        <f t="shared" si="52"/>
        <v>396</v>
      </c>
      <c r="AD50" s="274">
        <v>130</v>
      </c>
      <c r="AE50" s="274">
        <v>57</v>
      </c>
      <c r="AF50" s="274">
        <v>0</v>
      </c>
      <c r="AG50" s="138">
        <f t="shared" si="53"/>
        <v>187</v>
      </c>
      <c r="AH50" s="274">
        <v>92</v>
      </c>
      <c r="AI50" s="274">
        <v>52</v>
      </c>
      <c r="AJ50" s="274">
        <v>0</v>
      </c>
      <c r="AK50" s="138">
        <f t="shared" si="54"/>
        <v>144</v>
      </c>
      <c r="AL50" s="274">
        <v>45</v>
      </c>
      <c r="AM50" s="274">
        <v>5</v>
      </c>
      <c r="AN50" s="274">
        <v>0</v>
      </c>
      <c r="AO50" s="138">
        <f t="shared" si="55"/>
        <v>50</v>
      </c>
      <c r="AP50" s="373">
        <v>67</v>
      </c>
      <c r="AQ50" s="373">
        <v>11</v>
      </c>
      <c r="AR50" s="373">
        <v>0</v>
      </c>
      <c r="AS50" s="138">
        <f t="shared" si="56"/>
        <v>78</v>
      </c>
      <c r="AT50" s="274">
        <v>68</v>
      </c>
      <c r="AU50" s="274">
        <v>11</v>
      </c>
      <c r="AV50" s="274">
        <v>0</v>
      </c>
      <c r="AW50" s="138">
        <f t="shared" si="57"/>
        <v>79</v>
      </c>
      <c r="AX50" s="274">
        <v>194</v>
      </c>
      <c r="AY50" s="274">
        <v>93</v>
      </c>
      <c r="AZ50" s="274">
        <v>0</v>
      </c>
      <c r="BA50" s="138">
        <f t="shared" si="58"/>
        <v>287</v>
      </c>
      <c r="BB50" s="274">
        <v>150</v>
      </c>
      <c r="BC50" s="274">
        <v>65</v>
      </c>
      <c r="BD50" s="274">
        <v>0</v>
      </c>
      <c r="BE50" s="138">
        <f t="shared" si="59"/>
        <v>215</v>
      </c>
      <c r="BF50" s="274">
        <f t="shared" si="102"/>
        <v>1395</v>
      </c>
      <c r="BG50" s="274">
        <f t="shared" si="103"/>
        <v>579</v>
      </c>
      <c r="BH50" s="274">
        <f t="shared" si="104"/>
        <v>0</v>
      </c>
      <c r="BI50" s="138">
        <f t="shared" ref="BI50:BI58" si="120">SUM(BF50:BH50)</f>
        <v>1974</v>
      </c>
    </row>
    <row r="51" spans="1:61" ht="30" customHeight="1" x14ac:dyDescent="0.25">
      <c r="A51" s="538"/>
      <c r="B51" s="515"/>
      <c r="C51" s="536"/>
      <c r="D51" s="543"/>
      <c r="E51" s="509"/>
      <c r="F51" s="503"/>
      <c r="G51" s="500"/>
      <c r="H51" s="500"/>
      <c r="I51" s="26" t="s">
        <v>81</v>
      </c>
      <c r="J51" s="271">
        <v>0</v>
      </c>
      <c r="K51" s="271">
        <v>0</v>
      </c>
      <c r="L51" s="271">
        <v>0</v>
      </c>
      <c r="M51" s="138">
        <f t="shared" ref="M51:M53" si="121">SUM(J51:L51)</f>
        <v>0</v>
      </c>
      <c r="N51" s="274">
        <v>0</v>
      </c>
      <c r="O51" s="274">
        <v>0</v>
      </c>
      <c r="P51" s="274">
        <v>0</v>
      </c>
      <c r="Q51" s="312">
        <f t="shared" si="49"/>
        <v>0</v>
      </c>
      <c r="R51" s="274">
        <v>0</v>
      </c>
      <c r="S51" s="274">
        <v>0</v>
      </c>
      <c r="T51" s="274">
        <v>0</v>
      </c>
      <c r="U51" s="138">
        <f t="shared" si="50"/>
        <v>0</v>
      </c>
      <c r="V51" s="274">
        <v>5</v>
      </c>
      <c r="W51" s="274">
        <v>4</v>
      </c>
      <c r="X51" s="274">
        <v>0</v>
      </c>
      <c r="Y51" s="424">
        <f t="shared" si="51"/>
        <v>9</v>
      </c>
      <c r="Z51" s="274">
        <v>3</v>
      </c>
      <c r="AA51" s="274">
        <v>3</v>
      </c>
      <c r="AB51" s="274">
        <v>0</v>
      </c>
      <c r="AC51" s="424">
        <f t="shared" si="52"/>
        <v>6</v>
      </c>
      <c r="AD51" s="274">
        <v>4</v>
      </c>
      <c r="AE51" s="274">
        <v>0</v>
      </c>
      <c r="AF51" s="274">
        <v>0</v>
      </c>
      <c r="AG51" s="138">
        <f t="shared" si="53"/>
        <v>4</v>
      </c>
      <c r="AH51" s="274">
        <v>2</v>
      </c>
      <c r="AI51" s="274">
        <v>2</v>
      </c>
      <c r="AJ51" s="274">
        <v>0</v>
      </c>
      <c r="AK51" s="138">
        <f t="shared" si="54"/>
        <v>4</v>
      </c>
      <c r="AL51" s="274">
        <v>17</v>
      </c>
      <c r="AM51" s="274">
        <v>3</v>
      </c>
      <c r="AN51" s="274">
        <v>0</v>
      </c>
      <c r="AO51" s="138">
        <f t="shared" si="55"/>
        <v>20</v>
      </c>
      <c r="AP51" s="373">
        <v>59</v>
      </c>
      <c r="AQ51" s="373">
        <v>31</v>
      </c>
      <c r="AR51" s="373">
        <v>0</v>
      </c>
      <c r="AS51" s="138">
        <f t="shared" si="56"/>
        <v>90</v>
      </c>
      <c r="AT51" s="274">
        <v>61</v>
      </c>
      <c r="AU51" s="274">
        <v>33</v>
      </c>
      <c r="AV51" s="274">
        <v>0</v>
      </c>
      <c r="AW51" s="138">
        <f t="shared" si="57"/>
        <v>94</v>
      </c>
      <c r="AX51" s="274">
        <v>24</v>
      </c>
      <c r="AY51" s="274">
        <v>2</v>
      </c>
      <c r="AZ51" s="274">
        <v>0</v>
      </c>
      <c r="BA51" s="138">
        <f t="shared" si="58"/>
        <v>26</v>
      </c>
      <c r="BB51" s="274">
        <v>35</v>
      </c>
      <c r="BC51" s="274">
        <v>4</v>
      </c>
      <c r="BD51" s="274">
        <v>0</v>
      </c>
      <c r="BE51" s="138">
        <f t="shared" si="59"/>
        <v>39</v>
      </c>
      <c r="BF51" s="274">
        <f t="shared" si="102"/>
        <v>210</v>
      </c>
      <c r="BG51" s="274">
        <f t="shared" si="103"/>
        <v>82</v>
      </c>
      <c r="BH51" s="274">
        <f t="shared" si="104"/>
        <v>0</v>
      </c>
      <c r="BI51" s="138">
        <f t="shared" si="120"/>
        <v>292</v>
      </c>
    </row>
    <row r="52" spans="1:61" ht="30" customHeight="1" x14ac:dyDescent="0.25">
      <c r="A52" s="538"/>
      <c r="B52" s="515"/>
      <c r="C52" s="536"/>
      <c r="D52" s="543"/>
      <c r="E52" s="509"/>
      <c r="F52" s="503"/>
      <c r="G52" s="500"/>
      <c r="H52" s="500" t="s">
        <v>86</v>
      </c>
      <c r="I52" s="26" t="s">
        <v>82</v>
      </c>
      <c r="J52" s="271">
        <v>0</v>
      </c>
      <c r="K52" s="271">
        <v>0</v>
      </c>
      <c r="L52" s="271">
        <v>0</v>
      </c>
      <c r="M52" s="138">
        <f t="shared" si="121"/>
        <v>0</v>
      </c>
      <c r="N52" s="274">
        <v>0</v>
      </c>
      <c r="O52" s="274">
        <v>0</v>
      </c>
      <c r="P52" s="274">
        <v>0</v>
      </c>
      <c r="Q52" s="138">
        <f t="shared" si="49"/>
        <v>0</v>
      </c>
      <c r="R52" s="274">
        <v>0</v>
      </c>
      <c r="S52" s="274">
        <v>0</v>
      </c>
      <c r="T52" s="274">
        <v>0</v>
      </c>
      <c r="U52" s="138">
        <f t="shared" si="50"/>
        <v>0</v>
      </c>
      <c r="V52" s="274">
        <v>2</v>
      </c>
      <c r="W52" s="274">
        <v>0</v>
      </c>
      <c r="X52" s="274">
        <v>0</v>
      </c>
      <c r="Y52" s="138">
        <f t="shared" si="51"/>
        <v>2</v>
      </c>
      <c r="Z52" s="274">
        <v>0</v>
      </c>
      <c r="AA52" s="274">
        <v>0</v>
      </c>
      <c r="AB52" s="274">
        <v>0</v>
      </c>
      <c r="AC52" s="138">
        <f t="shared" si="52"/>
        <v>0</v>
      </c>
      <c r="AD52" s="274">
        <v>2</v>
      </c>
      <c r="AE52" s="274">
        <v>3</v>
      </c>
      <c r="AF52" s="274">
        <v>0</v>
      </c>
      <c r="AG52" s="138">
        <f t="shared" si="53"/>
        <v>5</v>
      </c>
      <c r="AH52" s="274">
        <v>2</v>
      </c>
      <c r="AI52" s="274">
        <v>3</v>
      </c>
      <c r="AJ52" s="274">
        <v>0</v>
      </c>
      <c r="AK52" s="138">
        <f t="shared" si="54"/>
        <v>5</v>
      </c>
      <c r="AL52" s="274">
        <v>2</v>
      </c>
      <c r="AM52" s="274">
        <v>4</v>
      </c>
      <c r="AN52" s="274">
        <v>0</v>
      </c>
      <c r="AO52" s="138">
        <f t="shared" si="55"/>
        <v>6</v>
      </c>
      <c r="AP52" s="274">
        <v>5</v>
      </c>
      <c r="AQ52" s="274">
        <v>2</v>
      </c>
      <c r="AR52" s="274">
        <v>0</v>
      </c>
      <c r="AS52" s="138">
        <f t="shared" si="56"/>
        <v>7</v>
      </c>
      <c r="AT52" s="274">
        <v>1</v>
      </c>
      <c r="AU52" s="274">
        <v>5</v>
      </c>
      <c r="AV52" s="274">
        <v>0</v>
      </c>
      <c r="AW52" s="138">
        <f t="shared" si="57"/>
        <v>6</v>
      </c>
      <c r="AX52" s="274">
        <v>3</v>
      </c>
      <c r="AY52" s="274">
        <v>6</v>
      </c>
      <c r="AZ52" s="274">
        <v>0</v>
      </c>
      <c r="BA52" s="138">
        <f t="shared" si="58"/>
        <v>9</v>
      </c>
      <c r="BB52" s="274">
        <v>2</v>
      </c>
      <c r="BC52" s="274">
        <v>0</v>
      </c>
      <c r="BD52" s="274">
        <v>0</v>
      </c>
      <c r="BE52" s="138">
        <f t="shared" si="59"/>
        <v>2</v>
      </c>
      <c r="BF52" s="274">
        <f t="shared" si="102"/>
        <v>19</v>
      </c>
      <c r="BG52" s="274">
        <f t="shared" si="103"/>
        <v>23</v>
      </c>
      <c r="BH52" s="274">
        <f t="shared" si="104"/>
        <v>0</v>
      </c>
      <c r="BI52" s="138">
        <f t="shared" si="120"/>
        <v>42</v>
      </c>
    </row>
    <row r="53" spans="1:61" ht="30" customHeight="1" thickBot="1" x14ac:dyDescent="0.3">
      <c r="A53" s="539"/>
      <c r="B53" s="520"/>
      <c r="C53" s="537"/>
      <c r="D53" s="544"/>
      <c r="E53" s="510"/>
      <c r="F53" s="504"/>
      <c r="G53" s="501"/>
      <c r="H53" s="501"/>
      <c r="I53" s="49" t="s">
        <v>83</v>
      </c>
      <c r="J53" s="272">
        <v>12</v>
      </c>
      <c r="K53" s="272">
        <v>5</v>
      </c>
      <c r="L53" s="272">
        <v>0</v>
      </c>
      <c r="M53" s="141">
        <f t="shared" si="121"/>
        <v>17</v>
      </c>
      <c r="N53" s="275">
        <v>34</v>
      </c>
      <c r="O53" s="275">
        <v>15</v>
      </c>
      <c r="P53" s="275">
        <v>0</v>
      </c>
      <c r="Q53" s="141">
        <f t="shared" si="49"/>
        <v>49</v>
      </c>
      <c r="R53" s="275">
        <v>11</v>
      </c>
      <c r="S53" s="275">
        <v>2</v>
      </c>
      <c r="T53" s="275">
        <v>0</v>
      </c>
      <c r="U53" s="141">
        <f t="shared" si="50"/>
        <v>13</v>
      </c>
      <c r="V53" s="275">
        <v>9</v>
      </c>
      <c r="W53" s="275">
        <v>1</v>
      </c>
      <c r="X53" s="275">
        <v>0</v>
      </c>
      <c r="Y53" s="141">
        <f t="shared" si="51"/>
        <v>10</v>
      </c>
      <c r="Z53" s="275">
        <v>2</v>
      </c>
      <c r="AA53" s="275">
        <v>1</v>
      </c>
      <c r="AB53" s="275">
        <v>0</v>
      </c>
      <c r="AC53" s="141">
        <f t="shared" si="52"/>
        <v>3</v>
      </c>
      <c r="AD53" s="275">
        <v>5</v>
      </c>
      <c r="AE53" s="275">
        <v>1</v>
      </c>
      <c r="AF53" s="275">
        <v>0</v>
      </c>
      <c r="AG53" s="141">
        <f t="shared" si="53"/>
        <v>6</v>
      </c>
      <c r="AH53" s="275">
        <v>4</v>
      </c>
      <c r="AI53" s="275">
        <v>1</v>
      </c>
      <c r="AJ53" s="275">
        <v>0</v>
      </c>
      <c r="AK53" s="141">
        <f t="shared" si="54"/>
        <v>5</v>
      </c>
      <c r="AL53" s="275">
        <v>15</v>
      </c>
      <c r="AM53" s="275">
        <v>3</v>
      </c>
      <c r="AN53" s="275">
        <v>0</v>
      </c>
      <c r="AO53" s="141">
        <f t="shared" si="55"/>
        <v>18</v>
      </c>
      <c r="AP53" s="275">
        <v>7</v>
      </c>
      <c r="AQ53" s="275">
        <v>0</v>
      </c>
      <c r="AR53" s="275">
        <v>0</v>
      </c>
      <c r="AS53" s="141">
        <f t="shared" si="56"/>
        <v>7</v>
      </c>
      <c r="AT53" s="275">
        <v>6</v>
      </c>
      <c r="AU53" s="275">
        <v>0</v>
      </c>
      <c r="AV53" s="275">
        <v>0</v>
      </c>
      <c r="AW53" s="141">
        <f t="shared" si="57"/>
        <v>6</v>
      </c>
      <c r="AX53" s="275">
        <v>5</v>
      </c>
      <c r="AY53" s="275">
        <v>1</v>
      </c>
      <c r="AZ53" s="275">
        <v>0</v>
      </c>
      <c r="BA53" s="141">
        <f t="shared" si="58"/>
        <v>6</v>
      </c>
      <c r="BB53" s="275">
        <v>2</v>
      </c>
      <c r="BC53" s="275">
        <v>0</v>
      </c>
      <c r="BD53" s="275">
        <v>0</v>
      </c>
      <c r="BE53" s="141">
        <f t="shared" si="59"/>
        <v>2</v>
      </c>
      <c r="BF53" s="275">
        <f t="shared" si="102"/>
        <v>112</v>
      </c>
      <c r="BG53" s="275">
        <f t="shared" si="103"/>
        <v>30</v>
      </c>
      <c r="BH53" s="275">
        <f t="shared" si="104"/>
        <v>0</v>
      </c>
      <c r="BI53" s="141">
        <f t="shared" si="120"/>
        <v>142</v>
      </c>
    </row>
    <row r="54" spans="1:61" ht="30" customHeight="1" x14ac:dyDescent="0.25">
      <c r="A54" s="531" t="s">
        <v>62</v>
      </c>
      <c r="B54" s="517">
        <v>14065</v>
      </c>
      <c r="C54" s="530" t="s">
        <v>37</v>
      </c>
      <c r="D54" s="532" t="s">
        <v>38</v>
      </c>
      <c r="E54" s="508" t="s">
        <v>120</v>
      </c>
      <c r="F54" s="502" t="s">
        <v>99</v>
      </c>
      <c r="G54" s="505" t="s">
        <v>134</v>
      </c>
      <c r="H54" s="462" t="s">
        <v>84</v>
      </c>
      <c r="I54" s="64" t="s">
        <v>74</v>
      </c>
      <c r="J54" s="69">
        <v>0</v>
      </c>
      <c r="K54" s="69">
        <v>0</v>
      </c>
      <c r="L54" s="69">
        <v>0</v>
      </c>
      <c r="M54" s="140">
        <f>SUM(J54:L54)</f>
        <v>0</v>
      </c>
      <c r="N54" s="183">
        <v>0</v>
      </c>
      <c r="O54" s="183">
        <v>0</v>
      </c>
      <c r="P54" s="183">
        <v>0</v>
      </c>
      <c r="Q54" s="140">
        <f t="shared" ref="Q54:Q58" si="122">SUM(N54:P54)</f>
        <v>0</v>
      </c>
      <c r="R54" s="186">
        <v>0</v>
      </c>
      <c r="S54" s="187">
        <v>0</v>
      </c>
      <c r="T54" s="188">
        <v>0</v>
      </c>
      <c r="U54" s="140">
        <f t="shared" ref="U54:U58" si="123">SUM(R54:T54)</f>
        <v>0</v>
      </c>
      <c r="V54" s="188">
        <v>0</v>
      </c>
      <c r="W54" s="188">
        <v>0</v>
      </c>
      <c r="X54" s="188">
        <v>0</v>
      </c>
      <c r="Y54" s="140">
        <f t="shared" ref="Y54:Y58" si="124">SUM(V54:X54)</f>
        <v>0</v>
      </c>
      <c r="Z54" s="188">
        <v>0</v>
      </c>
      <c r="AA54" s="188">
        <v>0</v>
      </c>
      <c r="AB54" s="188">
        <v>0</v>
      </c>
      <c r="AC54" s="140">
        <f t="shared" ref="AC54:AC58" si="125">SUM(Z54:AB54)</f>
        <v>0</v>
      </c>
      <c r="AD54" s="188">
        <v>0</v>
      </c>
      <c r="AE54" s="188">
        <v>0</v>
      </c>
      <c r="AF54" s="188">
        <v>0</v>
      </c>
      <c r="AG54" s="140">
        <f t="shared" ref="AG54:AG58" si="126">SUM(AD54:AF54)</f>
        <v>0</v>
      </c>
      <c r="AH54" s="188">
        <v>0</v>
      </c>
      <c r="AI54" s="188">
        <v>0</v>
      </c>
      <c r="AJ54" s="188">
        <v>0</v>
      </c>
      <c r="AK54" s="140">
        <f t="shared" ref="AK54:AK58" si="127">SUM(AH54:AJ54)</f>
        <v>0</v>
      </c>
      <c r="AL54" s="188">
        <v>0</v>
      </c>
      <c r="AM54" s="188">
        <v>0</v>
      </c>
      <c r="AN54" s="188">
        <v>0</v>
      </c>
      <c r="AO54" s="140">
        <f t="shared" ref="AO54:AO58" si="128">SUM(AL54:AN54)</f>
        <v>0</v>
      </c>
      <c r="AP54" s="368">
        <v>0</v>
      </c>
      <c r="AQ54" s="368">
        <v>0</v>
      </c>
      <c r="AR54" s="368">
        <v>0</v>
      </c>
      <c r="AS54" s="140">
        <f t="shared" ref="AS54:AS58" si="129">SUM(AP54:AR54)</f>
        <v>0</v>
      </c>
      <c r="AT54" s="188">
        <v>0</v>
      </c>
      <c r="AU54" s="188">
        <v>0</v>
      </c>
      <c r="AV54" s="188">
        <v>0</v>
      </c>
      <c r="AW54" s="140">
        <f t="shared" ref="AW54:AW58" si="130">SUM(AT54:AV54)</f>
        <v>0</v>
      </c>
      <c r="AX54" s="188">
        <v>0</v>
      </c>
      <c r="AY54" s="188">
        <v>0</v>
      </c>
      <c r="AZ54" s="188">
        <v>0</v>
      </c>
      <c r="BA54" s="140">
        <f t="shared" ref="BA54:BA58" si="131">SUM(AX54:AZ54)</f>
        <v>0</v>
      </c>
      <c r="BB54" s="188">
        <v>0</v>
      </c>
      <c r="BC54" s="188">
        <v>0</v>
      </c>
      <c r="BD54" s="188">
        <v>0</v>
      </c>
      <c r="BE54" s="140">
        <f t="shared" ref="BE54:BE58" si="132">SUM(BB54:BD54)</f>
        <v>0</v>
      </c>
      <c r="BF54" s="188">
        <f t="shared" si="102"/>
        <v>0</v>
      </c>
      <c r="BG54" s="188">
        <f t="shared" si="103"/>
        <v>0</v>
      </c>
      <c r="BH54" s="188">
        <f t="shared" si="104"/>
        <v>0</v>
      </c>
      <c r="BI54" s="140">
        <f t="shared" si="120"/>
        <v>0</v>
      </c>
    </row>
    <row r="55" spans="1:61" ht="30" customHeight="1" x14ac:dyDescent="0.25">
      <c r="A55" s="531"/>
      <c r="B55" s="517"/>
      <c r="C55" s="530"/>
      <c r="D55" s="532"/>
      <c r="E55" s="509"/>
      <c r="F55" s="503"/>
      <c r="G55" s="500"/>
      <c r="H55" s="463"/>
      <c r="I55" s="26" t="s">
        <v>75</v>
      </c>
      <c r="J55" s="70">
        <v>0</v>
      </c>
      <c r="K55" s="70">
        <v>0</v>
      </c>
      <c r="L55" s="70">
        <v>0</v>
      </c>
      <c r="M55" s="138">
        <f t="shared" ref="M55:M58" si="133">SUM(J55:L55)</f>
        <v>0</v>
      </c>
      <c r="N55" s="184">
        <v>0</v>
      </c>
      <c r="O55" s="184">
        <v>0</v>
      </c>
      <c r="P55" s="184">
        <v>0</v>
      </c>
      <c r="Q55" s="138">
        <f t="shared" si="122"/>
        <v>0</v>
      </c>
      <c r="R55" s="184">
        <v>0</v>
      </c>
      <c r="S55" s="184">
        <v>0</v>
      </c>
      <c r="T55" s="184">
        <v>0</v>
      </c>
      <c r="U55" s="138">
        <f t="shared" si="123"/>
        <v>0</v>
      </c>
      <c r="V55" s="184">
        <v>0</v>
      </c>
      <c r="W55" s="184">
        <v>0</v>
      </c>
      <c r="X55" s="184">
        <v>0</v>
      </c>
      <c r="Y55" s="138">
        <f t="shared" si="124"/>
        <v>0</v>
      </c>
      <c r="Z55" s="184">
        <v>0</v>
      </c>
      <c r="AA55" s="184">
        <v>0</v>
      </c>
      <c r="AB55" s="184">
        <v>0</v>
      </c>
      <c r="AC55" s="138">
        <f t="shared" si="125"/>
        <v>0</v>
      </c>
      <c r="AD55" s="184">
        <v>0</v>
      </c>
      <c r="AE55" s="184">
        <v>0</v>
      </c>
      <c r="AF55" s="184">
        <v>0</v>
      </c>
      <c r="AG55" s="138">
        <f t="shared" si="126"/>
        <v>0</v>
      </c>
      <c r="AH55" s="184">
        <v>0</v>
      </c>
      <c r="AI55" s="184">
        <v>0</v>
      </c>
      <c r="AJ55" s="184">
        <v>0</v>
      </c>
      <c r="AK55" s="138">
        <f t="shared" si="127"/>
        <v>0</v>
      </c>
      <c r="AL55" s="184">
        <v>0</v>
      </c>
      <c r="AM55" s="184">
        <v>0</v>
      </c>
      <c r="AN55" s="184">
        <v>0</v>
      </c>
      <c r="AO55" s="138">
        <f t="shared" si="128"/>
        <v>0</v>
      </c>
      <c r="AP55" s="369">
        <v>0</v>
      </c>
      <c r="AQ55" s="369">
        <v>0</v>
      </c>
      <c r="AR55" s="369">
        <v>0</v>
      </c>
      <c r="AS55" s="138">
        <f t="shared" si="129"/>
        <v>0</v>
      </c>
      <c r="AT55" s="184">
        <v>0</v>
      </c>
      <c r="AU55" s="184">
        <v>0</v>
      </c>
      <c r="AV55" s="184">
        <v>0</v>
      </c>
      <c r="AW55" s="138">
        <f t="shared" si="130"/>
        <v>0</v>
      </c>
      <c r="AX55" s="184">
        <v>0</v>
      </c>
      <c r="AY55" s="184">
        <v>0</v>
      </c>
      <c r="AZ55" s="184">
        <v>0</v>
      </c>
      <c r="BA55" s="138">
        <f t="shared" si="131"/>
        <v>0</v>
      </c>
      <c r="BB55" s="184">
        <v>0</v>
      </c>
      <c r="BC55" s="184">
        <v>0</v>
      </c>
      <c r="BD55" s="184">
        <v>0</v>
      </c>
      <c r="BE55" s="138">
        <f t="shared" si="132"/>
        <v>0</v>
      </c>
      <c r="BF55" s="184">
        <f t="shared" si="102"/>
        <v>0</v>
      </c>
      <c r="BG55" s="184">
        <f t="shared" si="103"/>
        <v>0</v>
      </c>
      <c r="BH55" s="184">
        <f t="shared" si="104"/>
        <v>0</v>
      </c>
      <c r="BI55" s="138">
        <f t="shared" si="120"/>
        <v>0</v>
      </c>
    </row>
    <row r="56" spans="1:61" ht="30" customHeight="1" x14ac:dyDescent="0.25">
      <c r="A56" s="531"/>
      <c r="B56" s="517"/>
      <c r="C56" s="530"/>
      <c r="D56" s="532"/>
      <c r="E56" s="509"/>
      <c r="F56" s="503"/>
      <c r="G56" s="500"/>
      <c r="H56" s="463"/>
      <c r="I56" s="26" t="s">
        <v>76</v>
      </c>
      <c r="J56" s="70">
        <v>167</v>
      </c>
      <c r="K56" s="70">
        <v>8</v>
      </c>
      <c r="L56" s="70">
        <v>0</v>
      </c>
      <c r="M56" s="138">
        <f t="shared" si="133"/>
        <v>175</v>
      </c>
      <c r="N56" s="184">
        <v>366</v>
      </c>
      <c r="O56" s="184">
        <v>39</v>
      </c>
      <c r="P56" s="184">
        <v>0</v>
      </c>
      <c r="Q56" s="138">
        <f t="shared" si="122"/>
        <v>405</v>
      </c>
      <c r="R56" s="184">
        <v>387</v>
      </c>
      <c r="S56" s="184">
        <v>55</v>
      </c>
      <c r="T56" s="184">
        <v>0</v>
      </c>
      <c r="U56" s="138">
        <f t="shared" si="123"/>
        <v>442</v>
      </c>
      <c r="V56" s="184">
        <v>186</v>
      </c>
      <c r="W56" s="184">
        <v>65</v>
      </c>
      <c r="X56" s="184">
        <v>0</v>
      </c>
      <c r="Y56" s="138">
        <f t="shared" si="124"/>
        <v>251</v>
      </c>
      <c r="Z56" s="184">
        <v>269</v>
      </c>
      <c r="AA56" s="184">
        <v>88</v>
      </c>
      <c r="AB56" s="184">
        <v>0</v>
      </c>
      <c r="AC56" s="138">
        <f t="shared" si="125"/>
        <v>357</v>
      </c>
      <c r="AD56" s="184">
        <v>222</v>
      </c>
      <c r="AE56" s="184">
        <v>69</v>
      </c>
      <c r="AF56" s="184">
        <v>0</v>
      </c>
      <c r="AG56" s="138">
        <f t="shared" si="126"/>
        <v>291</v>
      </c>
      <c r="AH56" s="184">
        <v>44</v>
      </c>
      <c r="AI56" s="184">
        <v>13</v>
      </c>
      <c r="AJ56" s="184">
        <v>0</v>
      </c>
      <c r="AK56" s="138">
        <f t="shared" si="127"/>
        <v>57</v>
      </c>
      <c r="AL56" s="184">
        <v>192</v>
      </c>
      <c r="AM56" s="184">
        <v>52</v>
      </c>
      <c r="AN56" s="184">
        <v>0</v>
      </c>
      <c r="AO56" s="138">
        <f t="shared" si="128"/>
        <v>244</v>
      </c>
      <c r="AP56" s="369">
        <v>1</v>
      </c>
      <c r="AQ56" s="369">
        <v>0</v>
      </c>
      <c r="AR56" s="369">
        <v>0</v>
      </c>
      <c r="AS56" s="138">
        <f t="shared" si="129"/>
        <v>1</v>
      </c>
      <c r="AT56" s="184">
        <v>0</v>
      </c>
      <c r="AU56" s="184">
        <v>0</v>
      </c>
      <c r="AV56" s="184">
        <v>0</v>
      </c>
      <c r="AW56" s="138">
        <f t="shared" si="130"/>
        <v>0</v>
      </c>
      <c r="AX56" s="184">
        <v>42</v>
      </c>
      <c r="AY56" s="184">
        <v>8</v>
      </c>
      <c r="AZ56" s="184">
        <v>0</v>
      </c>
      <c r="BA56" s="138">
        <f t="shared" si="131"/>
        <v>50</v>
      </c>
      <c r="BB56" s="184">
        <v>11</v>
      </c>
      <c r="BC56" s="184">
        <v>1</v>
      </c>
      <c r="BD56" s="184">
        <v>0</v>
      </c>
      <c r="BE56" s="138">
        <f t="shared" si="132"/>
        <v>12</v>
      </c>
      <c r="BF56" s="184">
        <f t="shared" si="102"/>
        <v>1887</v>
      </c>
      <c r="BG56" s="184">
        <f t="shared" si="103"/>
        <v>398</v>
      </c>
      <c r="BH56" s="184">
        <f t="shared" si="104"/>
        <v>0</v>
      </c>
      <c r="BI56" s="138">
        <f t="shared" si="120"/>
        <v>2285</v>
      </c>
    </row>
    <row r="57" spans="1:61" ht="30" customHeight="1" x14ac:dyDescent="0.25">
      <c r="A57" s="531"/>
      <c r="B57" s="517"/>
      <c r="C57" s="530"/>
      <c r="D57" s="532"/>
      <c r="E57" s="509"/>
      <c r="F57" s="503"/>
      <c r="G57" s="500"/>
      <c r="H57" s="463"/>
      <c r="I57" s="26" t="s">
        <v>77</v>
      </c>
      <c r="J57" s="70">
        <v>93</v>
      </c>
      <c r="K57" s="70">
        <v>0</v>
      </c>
      <c r="L57" s="70">
        <v>2</v>
      </c>
      <c r="M57" s="138">
        <f t="shared" si="133"/>
        <v>95</v>
      </c>
      <c r="N57" s="184">
        <v>164</v>
      </c>
      <c r="O57" s="184">
        <v>0</v>
      </c>
      <c r="P57" s="184">
        <v>4</v>
      </c>
      <c r="Q57" s="138">
        <f t="shared" si="122"/>
        <v>168</v>
      </c>
      <c r="R57" s="184">
        <v>156</v>
      </c>
      <c r="S57" s="184">
        <v>1</v>
      </c>
      <c r="T57" s="184">
        <v>0</v>
      </c>
      <c r="U57" s="138">
        <f t="shared" si="123"/>
        <v>157</v>
      </c>
      <c r="V57" s="184">
        <v>4</v>
      </c>
      <c r="W57" s="184">
        <v>0</v>
      </c>
      <c r="X57" s="184">
        <v>0</v>
      </c>
      <c r="Y57" s="138">
        <f t="shared" si="124"/>
        <v>4</v>
      </c>
      <c r="Z57" s="184">
        <v>8</v>
      </c>
      <c r="AA57" s="184">
        <v>0</v>
      </c>
      <c r="AB57" s="184">
        <v>0</v>
      </c>
      <c r="AC57" s="138">
        <f t="shared" si="125"/>
        <v>8</v>
      </c>
      <c r="AD57" s="184">
        <v>1</v>
      </c>
      <c r="AE57" s="184">
        <v>0</v>
      </c>
      <c r="AF57" s="184">
        <v>0</v>
      </c>
      <c r="AG57" s="138">
        <f t="shared" si="126"/>
        <v>1</v>
      </c>
      <c r="AH57" s="184">
        <v>0</v>
      </c>
      <c r="AI57" s="184">
        <v>0</v>
      </c>
      <c r="AJ57" s="184">
        <v>0</v>
      </c>
      <c r="AK57" s="138">
        <f t="shared" si="127"/>
        <v>0</v>
      </c>
      <c r="AL57" s="184">
        <v>293</v>
      </c>
      <c r="AM57" s="184">
        <v>107</v>
      </c>
      <c r="AN57" s="184">
        <v>0</v>
      </c>
      <c r="AO57" s="138">
        <f t="shared" si="128"/>
        <v>400</v>
      </c>
      <c r="AP57" s="369">
        <v>4</v>
      </c>
      <c r="AQ57" s="369">
        <v>0</v>
      </c>
      <c r="AR57" s="369">
        <v>0</v>
      </c>
      <c r="AS57" s="138">
        <f t="shared" si="129"/>
        <v>4</v>
      </c>
      <c r="AT57" s="184">
        <v>22</v>
      </c>
      <c r="AU57" s="184">
        <v>6</v>
      </c>
      <c r="AV57" s="184"/>
      <c r="AW57" s="138">
        <f t="shared" si="130"/>
        <v>28</v>
      </c>
      <c r="AX57" s="184">
        <v>27</v>
      </c>
      <c r="AY57" s="184">
        <v>0</v>
      </c>
      <c r="AZ57" s="184">
        <v>0</v>
      </c>
      <c r="BA57" s="138">
        <f t="shared" si="131"/>
        <v>27</v>
      </c>
      <c r="BB57" s="184">
        <v>10</v>
      </c>
      <c r="BC57" s="184">
        <v>0</v>
      </c>
      <c r="BD57" s="184">
        <v>0</v>
      </c>
      <c r="BE57" s="138">
        <f t="shared" si="132"/>
        <v>10</v>
      </c>
      <c r="BF57" s="184">
        <f t="shared" si="102"/>
        <v>782</v>
      </c>
      <c r="BG57" s="184">
        <f t="shared" si="103"/>
        <v>114</v>
      </c>
      <c r="BH57" s="184">
        <f t="shared" si="104"/>
        <v>6</v>
      </c>
      <c r="BI57" s="138">
        <f t="shared" si="120"/>
        <v>902</v>
      </c>
    </row>
    <row r="58" spans="1:61" ht="30" customHeight="1" x14ac:dyDescent="0.25">
      <c r="A58" s="531"/>
      <c r="B58" s="517"/>
      <c r="C58" s="530"/>
      <c r="D58" s="532"/>
      <c r="E58" s="509"/>
      <c r="F58" s="503"/>
      <c r="G58" s="500"/>
      <c r="H58" s="463"/>
      <c r="I58" s="26" t="s">
        <v>78</v>
      </c>
      <c r="J58" s="70">
        <v>2</v>
      </c>
      <c r="K58" s="70">
        <v>0</v>
      </c>
      <c r="L58" s="70">
        <v>0</v>
      </c>
      <c r="M58" s="138">
        <f t="shared" si="133"/>
        <v>2</v>
      </c>
      <c r="N58" s="184">
        <v>4</v>
      </c>
      <c r="O58" s="184">
        <v>0</v>
      </c>
      <c r="P58" s="184">
        <v>0</v>
      </c>
      <c r="Q58" s="138">
        <f t="shared" si="122"/>
        <v>4</v>
      </c>
      <c r="R58" s="184">
        <v>4</v>
      </c>
      <c r="S58" s="184">
        <v>0</v>
      </c>
      <c r="T58" s="184">
        <v>0</v>
      </c>
      <c r="U58" s="138">
        <f t="shared" si="123"/>
        <v>4</v>
      </c>
      <c r="V58" s="184">
        <v>0</v>
      </c>
      <c r="W58" s="184">
        <v>0</v>
      </c>
      <c r="X58" s="184">
        <v>0</v>
      </c>
      <c r="Y58" s="138">
        <f t="shared" si="124"/>
        <v>0</v>
      </c>
      <c r="Z58" s="184">
        <v>0</v>
      </c>
      <c r="AA58" s="184">
        <v>0</v>
      </c>
      <c r="AB58" s="184">
        <v>0</v>
      </c>
      <c r="AC58" s="138">
        <f t="shared" si="125"/>
        <v>0</v>
      </c>
      <c r="AD58" s="184">
        <v>0</v>
      </c>
      <c r="AE58" s="184">
        <v>0</v>
      </c>
      <c r="AF58" s="184">
        <v>0</v>
      </c>
      <c r="AG58" s="138">
        <f t="shared" si="126"/>
        <v>0</v>
      </c>
      <c r="AH58" s="184">
        <v>0</v>
      </c>
      <c r="AI58" s="184">
        <v>0</v>
      </c>
      <c r="AJ58" s="184">
        <v>0</v>
      </c>
      <c r="AK58" s="138">
        <f t="shared" si="127"/>
        <v>0</v>
      </c>
      <c r="AL58" s="184">
        <v>0</v>
      </c>
      <c r="AM58" s="184">
        <v>0</v>
      </c>
      <c r="AN58" s="184">
        <v>0</v>
      </c>
      <c r="AO58" s="138">
        <f t="shared" si="128"/>
        <v>0</v>
      </c>
      <c r="AP58" s="369">
        <v>0</v>
      </c>
      <c r="AQ58" s="369">
        <v>0</v>
      </c>
      <c r="AR58" s="369">
        <v>0</v>
      </c>
      <c r="AS58" s="138">
        <f t="shared" si="129"/>
        <v>0</v>
      </c>
      <c r="AT58" s="184">
        <v>10</v>
      </c>
      <c r="AU58" s="184">
        <v>1</v>
      </c>
      <c r="AV58" s="184">
        <v>0</v>
      </c>
      <c r="AW58" s="138">
        <f t="shared" si="130"/>
        <v>11</v>
      </c>
      <c r="AX58" s="184">
        <v>0</v>
      </c>
      <c r="AY58" s="184">
        <v>0</v>
      </c>
      <c r="AZ58" s="184">
        <v>0</v>
      </c>
      <c r="BA58" s="138">
        <f t="shared" si="131"/>
        <v>0</v>
      </c>
      <c r="BB58" s="184">
        <v>0</v>
      </c>
      <c r="BC58" s="184">
        <v>0</v>
      </c>
      <c r="BD58" s="184">
        <v>0</v>
      </c>
      <c r="BE58" s="138">
        <f t="shared" si="132"/>
        <v>0</v>
      </c>
      <c r="BF58" s="184">
        <f t="shared" si="102"/>
        <v>20</v>
      </c>
      <c r="BG58" s="184">
        <f t="shared" si="103"/>
        <v>1</v>
      </c>
      <c r="BH58" s="184">
        <f t="shared" si="104"/>
        <v>0</v>
      </c>
      <c r="BI58" s="138">
        <f t="shared" si="120"/>
        <v>21</v>
      </c>
    </row>
    <row r="59" spans="1:61" ht="30" customHeight="1" x14ac:dyDescent="0.25">
      <c r="A59" s="531"/>
      <c r="B59" s="517"/>
      <c r="C59" s="530"/>
      <c r="D59" s="532"/>
      <c r="E59" s="509"/>
      <c r="F59" s="503"/>
      <c r="G59" s="500"/>
      <c r="H59" s="464"/>
      <c r="I59" s="27" t="s">
        <v>79</v>
      </c>
      <c r="J59" s="139">
        <f>SUM(J54:J58)</f>
        <v>262</v>
      </c>
      <c r="K59" s="139">
        <f t="shared" ref="K59:L59" si="134">SUM(K54:K58)</f>
        <v>8</v>
      </c>
      <c r="L59" s="139">
        <f t="shared" si="134"/>
        <v>2</v>
      </c>
      <c r="M59" s="138">
        <f>SUM(M54:M58)</f>
        <v>272</v>
      </c>
      <c r="N59" s="139">
        <f>SUM(N54:N58)</f>
        <v>534</v>
      </c>
      <c r="O59" s="139">
        <f t="shared" ref="O59:P59" si="135">SUM(O54:O58)</f>
        <v>39</v>
      </c>
      <c r="P59" s="139">
        <f t="shared" si="135"/>
        <v>4</v>
      </c>
      <c r="Q59" s="138">
        <f>SUM(Q54:Q58)</f>
        <v>577</v>
      </c>
      <c r="R59" s="139">
        <f>SUM(R54:R58)</f>
        <v>547</v>
      </c>
      <c r="S59" s="139">
        <f t="shared" ref="S59:T59" si="136">SUM(S54:S58)</f>
        <v>56</v>
      </c>
      <c r="T59" s="139">
        <f t="shared" si="136"/>
        <v>0</v>
      </c>
      <c r="U59" s="138">
        <f>SUM(U54:U58)</f>
        <v>603</v>
      </c>
      <c r="V59" s="139">
        <f>SUM(V54:V58)</f>
        <v>190</v>
      </c>
      <c r="W59" s="139">
        <f t="shared" ref="W59:X59" si="137">SUM(W54:W58)</f>
        <v>65</v>
      </c>
      <c r="X59" s="139">
        <f t="shared" si="137"/>
        <v>0</v>
      </c>
      <c r="Y59" s="138">
        <f>SUM(Y54:Y58)</f>
        <v>255</v>
      </c>
      <c r="Z59" s="139">
        <f>SUM(Z54:Z58)</f>
        <v>277</v>
      </c>
      <c r="AA59" s="139">
        <f t="shared" ref="AA59:AB59" si="138">SUM(AA54:AA58)</f>
        <v>88</v>
      </c>
      <c r="AB59" s="139">
        <f t="shared" si="138"/>
        <v>0</v>
      </c>
      <c r="AC59" s="138">
        <f>SUM(AC54:AC58)</f>
        <v>365</v>
      </c>
      <c r="AD59" s="139">
        <f>SUM(AD54:AD58)</f>
        <v>223</v>
      </c>
      <c r="AE59" s="139">
        <f t="shared" ref="AE59:AF59" si="139">SUM(AE54:AE58)</f>
        <v>69</v>
      </c>
      <c r="AF59" s="139">
        <f t="shared" si="139"/>
        <v>0</v>
      </c>
      <c r="AG59" s="138">
        <f>SUM(AG54:AG58)</f>
        <v>292</v>
      </c>
      <c r="AH59" s="139">
        <f>SUM(AH54:AH58)</f>
        <v>44</v>
      </c>
      <c r="AI59" s="139">
        <f t="shared" ref="AI59:AJ59" si="140">SUM(AI54:AI58)</f>
        <v>13</v>
      </c>
      <c r="AJ59" s="139">
        <f t="shared" si="140"/>
        <v>0</v>
      </c>
      <c r="AK59" s="138">
        <f>SUM(AK54:AK58)</f>
        <v>57</v>
      </c>
      <c r="AL59" s="139">
        <f>SUM(AL54:AL58)</f>
        <v>485</v>
      </c>
      <c r="AM59" s="139">
        <f t="shared" ref="AM59:AN59" si="141">SUM(AM54:AM58)</f>
        <v>159</v>
      </c>
      <c r="AN59" s="139">
        <f t="shared" si="141"/>
        <v>0</v>
      </c>
      <c r="AO59" s="138">
        <f>SUM(AO54:AO58)</f>
        <v>644</v>
      </c>
      <c r="AP59" s="139">
        <f>SUM(AP54:AP58)</f>
        <v>5</v>
      </c>
      <c r="AQ59" s="139">
        <f t="shared" ref="AQ59:AR59" si="142">SUM(AQ54:AQ58)</f>
        <v>0</v>
      </c>
      <c r="AR59" s="139">
        <f t="shared" si="142"/>
        <v>0</v>
      </c>
      <c r="AS59" s="138">
        <f>SUM(AS54:AS58)</f>
        <v>5</v>
      </c>
      <c r="AT59" s="139">
        <f>SUM(AT54:AT58)</f>
        <v>32</v>
      </c>
      <c r="AU59" s="139">
        <f t="shared" ref="AU59:AV59" si="143">SUM(AU54:AU58)</f>
        <v>7</v>
      </c>
      <c r="AV59" s="139">
        <f t="shared" si="143"/>
        <v>0</v>
      </c>
      <c r="AW59" s="138">
        <f>SUM(AW54:AW58)</f>
        <v>39</v>
      </c>
      <c r="AX59" s="139">
        <f>SUM(AX54:AX58)</f>
        <v>69</v>
      </c>
      <c r="AY59" s="139">
        <f t="shared" ref="AY59:AZ59" si="144">SUM(AY54:AY58)</f>
        <v>8</v>
      </c>
      <c r="AZ59" s="139">
        <f t="shared" si="144"/>
        <v>0</v>
      </c>
      <c r="BA59" s="138">
        <f>SUM(BA54:BA58)</f>
        <v>77</v>
      </c>
      <c r="BB59" s="139">
        <f>SUM(BB54:BB58)</f>
        <v>21</v>
      </c>
      <c r="BC59" s="139">
        <f t="shared" ref="BC59:BD59" si="145">SUM(BC54:BC58)</f>
        <v>1</v>
      </c>
      <c r="BD59" s="139">
        <f t="shared" si="145"/>
        <v>0</v>
      </c>
      <c r="BE59" s="138">
        <f>SUM(BE54:BE58)</f>
        <v>22</v>
      </c>
      <c r="BF59" s="139">
        <f>SUM(BF54:BF58)</f>
        <v>2689</v>
      </c>
      <c r="BG59" s="139">
        <f t="shared" ref="BG59" si="146">SUM(BG54:BG58)</f>
        <v>513</v>
      </c>
      <c r="BH59" s="139">
        <f t="shared" ref="BH59" si="147">SUM(BH54:BH58)</f>
        <v>6</v>
      </c>
      <c r="BI59" s="138">
        <f t="shared" ref="BI59" si="148">SUM(BI54:BI58)</f>
        <v>3208</v>
      </c>
    </row>
    <row r="60" spans="1:61" ht="30" customHeight="1" x14ac:dyDescent="0.25">
      <c r="A60" s="531"/>
      <c r="B60" s="517"/>
      <c r="C60" s="530"/>
      <c r="D60" s="532"/>
      <c r="E60" s="509"/>
      <c r="F60" s="503"/>
      <c r="G60" s="500"/>
      <c r="H60" s="500" t="s">
        <v>146</v>
      </c>
      <c r="I60" s="26" t="s">
        <v>80</v>
      </c>
      <c r="J60" s="70">
        <v>54</v>
      </c>
      <c r="K60" s="70">
        <v>8</v>
      </c>
      <c r="L60" s="70">
        <v>2</v>
      </c>
      <c r="M60" s="138">
        <f>SUM(J60:L60)</f>
        <v>64</v>
      </c>
      <c r="N60" s="184">
        <v>105</v>
      </c>
      <c r="O60" s="184">
        <v>28</v>
      </c>
      <c r="P60" s="184">
        <v>0</v>
      </c>
      <c r="Q60" s="424">
        <f t="shared" ref="Q60:Q68" si="149">SUM(N60:P60)</f>
        <v>133</v>
      </c>
      <c r="R60" s="184">
        <v>116</v>
      </c>
      <c r="S60" s="184">
        <v>34</v>
      </c>
      <c r="T60" s="184">
        <v>0</v>
      </c>
      <c r="U60" s="138">
        <f t="shared" ref="U60:U68" si="150">SUM(R60:T60)</f>
        <v>150</v>
      </c>
      <c r="V60" s="184">
        <v>81</v>
      </c>
      <c r="W60" s="184">
        <v>32</v>
      </c>
      <c r="X60" s="184">
        <v>0</v>
      </c>
      <c r="Y60" s="138">
        <f t="shared" ref="Y60:Y68" si="151">SUM(V60:X60)</f>
        <v>113</v>
      </c>
      <c r="Z60" s="184">
        <v>164</v>
      </c>
      <c r="AA60" s="184">
        <v>51</v>
      </c>
      <c r="AB60" s="184">
        <v>0</v>
      </c>
      <c r="AC60" s="138">
        <f t="shared" ref="AC60:AC68" si="152">SUM(Z60:AB60)</f>
        <v>215</v>
      </c>
      <c r="AD60" s="184">
        <v>166</v>
      </c>
      <c r="AE60" s="184">
        <v>49</v>
      </c>
      <c r="AF60" s="184">
        <v>0</v>
      </c>
      <c r="AG60" s="138">
        <f t="shared" ref="AG60:AG68" si="153">SUM(AD60:AF60)</f>
        <v>215</v>
      </c>
      <c r="AH60" s="184">
        <v>35</v>
      </c>
      <c r="AI60" s="184">
        <v>10</v>
      </c>
      <c r="AJ60" s="184">
        <v>0</v>
      </c>
      <c r="AK60" s="138">
        <f t="shared" ref="AK60:AK68" si="154">SUM(AH60:AJ60)</f>
        <v>45</v>
      </c>
      <c r="AL60" s="184">
        <v>478</v>
      </c>
      <c r="AM60" s="184">
        <v>159</v>
      </c>
      <c r="AN60" s="184">
        <v>0</v>
      </c>
      <c r="AO60" s="138">
        <f t="shared" ref="AO60:AO68" si="155">SUM(AL60:AN60)</f>
        <v>637</v>
      </c>
      <c r="AP60" s="369">
        <v>5</v>
      </c>
      <c r="AQ60" s="369">
        <v>0</v>
      </c>
      <c r="AR60" s="369">
        <v>0</v>
      </c>
      <c r="AS60" s="138">
        <f t="shared" ref="AS60:AS68" si="156">SUM(AP60:AR60)</f>
        <v>5</v>
      </c>
      <c r="AT60" s="184">
        <v>29</v>
      </c>
      <c r="AU60" s="184">
        <v>7</v>
      </c>
      <c r="AV60" s="184">
        <v>0</v>
      </c>
      <c r="AW60" s="138">
        <f t="shared" ref="AW60:AW68" si="157">SUM(AT60:AV60)</f>
        <v>36</v>
      </c>
      <c r="AX60" s="184">
        <v>44</v>
      </c>
      <c r="AY60" s="184">
        <v>8</v>
      </c>
      <c r="AZ60" s="184">
        <v>0</v>
      </c>
      <c r="BA60" s="138">
        <f t="shared" ref="BA60:BA68" si="158">SUM(AX60:AZ60)</f>
        <v>52</v>
      </c>
      <c r="BB60" s="184">
        <v>20</v>
      </c>
      <c r="BC60" s="184">
        <v>1</v>
      </c>
      <c r="BD60" s="184">
        <v>0</v>
      </c>
      <c r="BE60" s="138">
        <f t="shared" ref="BE60:BE68" si="159">SUM(BB60:BD60)</f>
        <v>21</v>
      </c>
      <c r="BF60" s="184">
        <f t="shared" si="102"/>
        <v>1297</v>
      </c>
      <c r="BG60" s="184">
        <f t="shared" si="103"/>
        <v>387</v>
      </c>
      <c r="BH60" s="184">
        <f t="shared" si="104"/>
        <v>2</v>
      </c>
      <c r="BI60" s="138">
        <f t="shared" ref="BI60:BI68" si="160">SUM(BF60:BH60)</f>
        <v>1686</v>
      </c>
    </row>
    <row r="61" spans="1:61" ht="30" customHeight="1" x14ac:dyDescent="0.25">
      <c r="A61" s="531"/>
      <c r="B61" s="517"/>
      <c r="C61" s="530"/>
      <c r="D61" s="532"/>
      <c r="E61" s="509"/>
      <c r="F61" s="503"/>
      <c r="G61" s="500"/>
      <c r="H61" s="500"/>
      <c r="I61" s="26" t="s">
        <v>81</v>
      </c>
      <c r="J61" s="70">
        <v>208</v>
      </c>
      <c r="K61" s="70">
        <v>0</v>
      </c>
      <c r="L61" s="70">
        <v>0</v>
      </c>
      <c r="M61" s="138">
        <f t="shared" ref="M61:M63" si="161">SUM(J61:L61)</f>
        <v>208</v>
      </c>
      <c r="N61" s="184">
        <v>429</v>
      </c>
      <c r="O61" s="184">
        <v>11</v>
      </c>
      <c r="P61" s="184">
        <v>0</v>
      </c>
      <c r="Q61" s="424">
        <f t="shared" si="149"/>
        <v>440</v>
      </c>
      <c r="R61" s="184">
        <v>431</v>
      </c>
      <c r="S61" s="184">
        <v>22</v>
      </c>
      <c r="T61" s="184">
        <v>0</v>
      </c>
      <c r="U61" s="138">
        <f t="shared" si="150"/>
        <v>453</v>
      </c>
      <c r="V61" s="184">
        <v>109</v>
      </c>
      <c r="W61" s="184">
        <v>33</v>
      </c>
      <c r="X61" s="184">
        <v>0</v>
      </c>
      <c r="Y61" s="138">
        <f t="shared" si="151"/>
        <v>142</v>
      </c>
      <c r="Z61" s="184">
        <v>113</v>
      </c>
      <c r="AA61" s="184">
        <v>37</v>
      </c>
      <c r="AB61" s="184">
        <v>0</v>
      </c>
      <c r="AC61" s="138">
        <f t="shared" si="152"/>
        <v>150</v>
      </c>
      <c r="AD61" s="184">
        <v>57</v>
      </c>
      <c r="AE61" s="184">
        <v>20</v>
      </c>
      <c r="AF61" s="184">
        <v>0</v>
      </c>
      <c r="AG61" s="138">
        <f t="shared" si="153"/>
        <v>77</v>
      </c>
      <c r="AH61" s="184">
        <v>9</v>
      </c>
      <c r="AI61" s="184">
        <v>3</v>
      </c>
      <c r="AJ61" s="184">
        <v>0</v>
      </c>
      <c r="AK61" s="138">
        <f t="shared" si="154"/>
        <v>12</v>
      </c>
      <c r="AL61" s="184">
        <v>7</v>
      </c>
      <c r="AM61" s="184">
        <v>0</v>
      </c>
      <c r="AN61" s="184">
        <v>0</v>
      </c>
      <c r="AO61" s="138">
        <f t="shared" si="155"/>
        <v>7</v>
      </c>
      <c r="AP61" s="369">
        <v>0</v>
      </c>
      <c r="AQ61" s="369">
        <v>0</v>
      </c>
      <c r="AR61" s="369">
        <v>0</v>
      </c>
      <c r="AS61" s="138">
        <f t="shared" si="156"/>
        <v>0</v>
      </c>
      <c r="AT61" s="184">
        <v>3</v>
      </c>
      <c r="AU61" s="184">
        <v>0</v>
      </c>
      <c r="AV61" s="184">
        <v>0</v>
      </c>
      <c r="AW61" s="138">
        <f t="shared" si="157"/>
        <v>3</v>
      </c>
      <c r="AX61" s="184">
        <v>25</v>
      </c>
      <c r="AY61" s="184">
        <v>0</v>
      </c>
      <c r="AZ61" s="184">
        <v>0</v>
      </c>
      <c r="BA61" s="138">
        <f t="shared" si="158"/>
        <v>25</v>
      </c>
      <c r="BB61" s="184">
        <v>1</v>
      </c>
      <c r="BC61" s="184">
        <v>0</v>
      </c>
      <c r="BD61" s="184">
        <v>0</v>
      </c>
      <c r="BE61" s="138">
        <f t="shared" si="159"/>
        <v>1</v>
      </c>
      <c r="BF61" s="184">
        <f t="shared" si="102"/>
        <v>1392</v>
      </c>
      <c r="BG61" s="184">
        <f t="shared" si="103"/>
        <v>126</v>
      </c>
      <c r="BH61" s="184">
        <f t="shared" si="104"/>
        <v>0</v>
      </c>
      <c r="BI61" s="138">
        <f t="shared" si="160"/>
        <v>1518</v>
      </c>
    </row>
    <row r="62" spans="1:61" ht="30" customHeight="1" x14ac:dyDescent="0.25">
      <c r="A62" s="531"/>
      <c r="B62" s="517"/>
      <c r="C62" s="530"/>
      <c r="D62" s="532"/>
      <c r="E62" s="509"/>
      <c r="F62" s="503"/>
      <c r="G62" s="500"/>
      <c r="H62" s="500" t="s">
        <v>86</v>
      </c>
      <c r="I62" s="26" t="s">
        <v>82</v>
      </c>
      <c r="J62" s="70">
        <v>1</v>
      </c>
      <c r="K62" s="70">
        <v>0</v>
      </c>
      <c r="L62" s="70">
        <v>0</v>
      </c>
      <c r="M62" s="138">
        <f t="shared" si="161"/>
        <v>1</v>
      </c>
      <c r="N62" s="184">
        <v>4</v>
      </c>
      <c r="O62" s="184">
        <v>0</v>
      </c>
      <c r="P62" s="184">
        <v>4</v>
      </c>
      <c r="Q62" s="138">
        <f t="shared" si="149"/>
        <v>8</v>
      </c>
      <c r="R62" s="184">
        <v>8</v>
      </c>
      <c r="S62" s="184">
        <v>4</v>
      </c>
      <c r="T62" s="184">
        <v>0</v>
      </c>
      <c r="U62" s="138">
        <f t="shared" si="150"/>
        <v>12</v>
      </c>
      <c r="V62" s="184">
        <v>0</v>
      </c>
      <c r="W62" s="184">
        <v>0</v>
      </c>
      <c r="X62" s="184">
        <v>0</v>
      </c>
      <c r="Y62" s="138">
        <f t="shared" si="151"/>
        <v>0</v>
      </c>
      <c r="Z62" s="184">
        <v>12</v>
      </c>
      <c r="AA62" s="184">
        <v>4</v>
      </c>
      <c r="AB62" s="184">
        <v>0</v>
      </c>
      <c r="AC62" s="138">
        <f t="shared" si="152"/>
        <v>16</v>
      </c>
      <c r="AD62" s="184">
        <v>14</v>
      </c>
      <c r="AE62" s="184">
        <v>5</v>
      </c>
      <c r="AF62" s="184">
        <v>0</v>
      </c>
      <c r="AG62" s="138">
        <f t="shared" si="153"/>
        <v>19</v>
      </c>
      <c r="AH62" s="184">
        <v>3</v>
      </c>
      <c r="AI62" s="184">
        <v>1</v>
      </c>
      <c r="AJ62" s="184">
        <v>0</v>
      </c>
      <c r="AK62" s="138">
        <f t="shared" si="154"/>
        <v>4</v>
      </c>
      <c r="AL62" s="184">
        <v>1</v>
      </c>
      <c r="AM62" s="184">
        <v>0</v>
      </c>
      <c r="AN62" s="184">
        <v>0</v>
      </c>
      <c r="AO62" s="138">
        <f t="shared" si="155"/>
        <v>1</v>
      </c>
      <c r="AP62" s="369">
        <v>0</v>
      </c>
      <c r="AQ62" s="369">
        <v>0</v>
      </c>
      <c r="AR62" s="369">
        <v>0</v>
      </c>
      <c r="AS62" s="138">
        <f t="shared" si="156"/>
        <v>0</v>
      </c>
      <c r="AT62" s="184">
        <v>0</v>
      </c>
      <c r="AU62" s="184">
        <v>0</v>
      </c>
      <c r="AV62" s="184">
        <v>0</v>
      </c>
      <c r="AW62" s="138">
        <f t="shared" si="157"/>
        <v>0</v>
      </c>
      <c r="AX62" s="184">
        <v>0</v>
      </c>
      <c r="AY62" s="184">
        <v>0</v>
      </c>
      <c r="AZ62" s="184">
        <v>0</v>
      </c>
      <c r="BA62" s="138">
        <f t="shared" si="158"/>
        <v>0</v>
      </c>
      <c r="BB62" s="184">
        <v>0</v>
      </c>
      <c r="BC62" s="184">
        <v>0</v>
      </c>
      <c r="BD62" s="184">
        <v>0</v>
      </c>
      <c r="BE62" s="138">
        <f t="shared" si="159"/>
        <v>0</v>
      </c>
      <c r="BF62" s="184">
        <f t="shared" si="102"/>
        <v>43</v>
      </c>
      <c r="BG62" s="184">
        <f t="shared" si="103"/>
        <v>14</v>
      </c>
      <c r="BH62" s="184">
        <f t="shared" si="104"/>
        <v>4</v>
      </c>
      <c r="BI62" s="138">
        <f t="shared" si="160"/>
        <v>61</v>
      </c>
    </row>
    <row r="63" spans="1:61" ht="30" customHeight="1" thickBot="1" x14ac:dyDescent="0.3">
      <c r="A63" s="531"/>
      <c r="B63" s="517"/>
      <c r="C63" s="530"/>
      <c r="D63" s="532"/>
      <c r="E63" s="510"/>
      <c r="F63" s="504"/>
      <c r="G63" s="501"/>
      <c r="H63" s="501"/>
      <c r="I63" s="49" t="s">
        <v>83</v>
      </c>
      <c r="J63" s="182">
        <v>12</v>
      </c>
      <c r="K63" s="182">
        <v>3</v>
      </c>
      <c r="L63" s="182">
        <v>0</v>
      </c>
      <c r="M63" s="141">
        <f t="shared" si="161"/>
        <v>15</v>
      </c>
      <c r="N63" s="185">
        <v>54</v>
      </c>
      <c r="O63" s="185">
        <v>14</v>
      </c>
      <c r="P63" s="185">
        <v>0</v>
      </c>
      <c r="Q63" s="141">
        <f t="shared" si="149"/>
        <v>68</v>
      </c>
      <c r="R63" s="185">
        <v>70</v>
      </c>
      <c r="S63" s="185">
        <v>19</v>
      </c>
      <c r="T63" s="185">
        <v>0</v>
      </c>
      <c r="U63" s="141">
        <f t="shared" si="150"/>
        <v>89</v>
      </c>
      <c r="V63" s="185">
        <v>55</v>
      </c>
      <c r="W63" s="185">
        <v>18</v>
      </c>
      <c r="X63" s="185">
        <v>0</v>
      </c>
      <c r="Y63" s="141">
        <f t="shared" si="151"/>
        <v>73</v>
      </c>
      <c r="Z63" s="185">
        <v>95</v>
      </c>
      <c r="AA63" s="185">
        <v>29</v>
      </c>
      <c r="AB63" s="185">
        <v>0</v>
      </c>
      <c r="AC63" s="141">
        <f t="shared" si="152"/>
        <v>124</v>
      </c>
      <c r="AD63" s="185">
        <v>84</v>
      </c>
      <c r="AE63" s="185">
        <v>27</v>
      </c>
      <c r="AF63" s="185">
        <v>0</v>
      </c>
      <c r="AG63" s="141">
        <f t="shared" si="153"/>
        <v>111</v>
      </c>
      <c r="AH63" s="185">
        <v>14</v>
      </c>
      <c r="AI63" s="185">
        <v>5</v>
      </c>
      <c r="AJ63" s="185">
        <v>0</v>
      </c>
      <c r="AK63" s="141">
        <f t="shared" si="154"/>
        <v>19</v>
      </c>
      <c r="AL63" s="185">
        <v>3</v>
      </c>
      <c r="AM63" s="185">
        <v>0</v>
      </c>
      <c r="AN63" s="185">
        <v>0</v>
      </c>
      <c r="AO63" s="141">
        <f t="shared" si="155"/>
        <v>3</v>
      </c>
      <c r="AP63" s="369">
        <v>0</v>
      </c>
      <c r="AQ63" s="369">
        <v>0</v>
      </c>
      <c r="AR63" s="369">
        <v>0</v>
      </c>
      <c r="AS63" s="141">
        <f t="shared" si="156"/>
        <v>0</v>
      </c>
      <c r="AT63" s="185">
        <v>0</v>
      </c>
      <c r="AU63" s="185">
        <v>0</v>
      </c>
      <c r="AV63" s="185">
        <v>0</v>
      </c>
      <c r="AW63" s="141">
        <f t="shared" si="157"/>
        <v>0</v>
      </c>
      <c r="AX63" s="185">
        <v>0</v>
      </c>
      <c r="AY63" s="185">
        <v>0</v>
      </c>
      <c r="AZ63" s="185">
        <v>0</v>
      </c>
      <c r="BA63" s="141">
        <f t="shared" si="158"/>
        <v>0</v>
      </c>
      <c r="BB63" s="185">
        <v>0</v>
      </c>
      <c r="BC63" s="185">
        <v>0</v>
      </c>
      <c r="BD63" s="185">
        <v>0</v>
      </c>
      <c r="BE63" s="141">
        <f t="shared" si="159"/>
        <v>0</v>
      </c>
      <c r="BF63" s="185">
        <f t="shared" si="102"/>
        <v>387</v>
      </c>
      <c r="BG63" s="185">
        <f t="shared" si="103"/>
        <v>115</v>
      </c>
      <c r="BH63" s="185">
        <f t="shared" si="104"/>
        <v>0</v>
      </c>
      <c r="BI63" s="141">
        <f t="shared" si="160"/>
        <v>502</v>
      </c>
    </row>
    <row r="64" spans="1:61" ht="30" customHeight="1" x14ac:dyDescent="0.25">
      <c r="A64" s="531"/>
      <c r="B64" s="517"/>
      <c r="C64" s="530"/>
      <c r="D64" s="532"/>
      <c r="E64" s="508" t="s">
        <v>145</v>
      </c>
      <c r="F64" s="502" t="s">
        <v>144</v>
      </c>
      <c r="G64" s="505" t="s">
        <v>133</v>
      </c>
      <c r="H64" s="462" t="s">
        <v>84</v>
      </c>
      <c r="I64" s="64" t="s">
        <v>74</v>
      </c>
      <c r="J64" s="71">
        <v>3</v>
      </c>
      <c r="K64" s="71">
        <v>7</v>
      </c>
      <c r="L64" s="71">
        <v>0</v>
      </c>
      <c r="M64" s="140">
        <f>SUM(J64:L64)</f>
        <v>10</v>
      </c>
      <c r="N64" s="72">
        <v>5</v>
      </c>
      <c r="O64" s="72">
        <v>6</v>
      </c>
      <c r="P64" s="72">
        <v>0</v>
      </c>
      <c r="Q64" s="140">
        <f t="shared" si="149"/>
        <v>11</v>
      </c>
      <c r="R64" s="51">
        <v>5</v>
      </c>
      <c r="S64" s="74">
        <v>7</v>
      </c>
      <c r="T64" s="75">
        <v>0</v>
      </c>
      <c r="U64" s="140">
        <f t="shared" si="150"/>
        <v>12</v>
      </c>
      <c r="V64" s="75">
        <v>5</v>
      </c>
      <c r="W64" s="75">
        <v>5</v>
      </c>
      <c r="X64" s="75">
        <v>0</v>
      </c>
      <c r="Y64" s="140">
        <f t="shared" si="151"/>
        <v>10</v>
      </c>
      <c r="Z64" s="75">
        <v>6</v>
      </c>
      <c r="AA64" s="75">
        <v>6</v>
      </c>
      <c r="AB64" s="75">
        <v>0</v>
      </c>
      <c r="AC64" s="140">
        <f t="shared" si="152"/>
        <v>12</v>
      </c>
      <c r="AD64" s="75">
        <v>4</v>
      </c>
      <c r="AE64" s="75">
        <v>5</v>
      </c>
      <c r="AF64" s="75">
        <v>0</v>
      </c>
      <c r="AG64" s="140">
        <f t="shared" si="153"/>
        <v>9</v>
      </c>
      <c r="AH64" s="75">
        <v>3</v>
      </c>
      <c r="AI64" s="75">
        <v>6</v>
      </c>
      <c r="AJ64" s="75">
        <v>0</v>
      </c>
      <c r="AK64" s="140">
        <f t="shared" si="154"/>
        <v>9</v>
      </c>
      <c r="AL64" s="75">
        <v>2</v>
      </c>
      <c r="AM64" s="75">
        <v>5</v>
      </c>
      <c r="AN64" s="75">
        <v>0</v>
      </c>
      <c r="AO64" s="140">
        <f t="shared" si="155"/>
        <v>7</v>
      </c>
      <c r="AP64" s="370">
        <v>2</v>
      </c>
      <c r="AQ64" s="370">
        <v>4</v>
      </c>
      <c r="AR64" s="370">
        <v>0</v>
      </c>
      <c r="AS64" s="140">
        <f t="shared" si="156"/>
        <v>6</v>
      </c>
      <c r="AT64" s="75">
        <v>4</v>
      </c>
      <c r="AU64" s="75">
        <v>5</v>
      </c>
      <c r="AV64" s="75">
        <v>0</v>
      </c>
      <c r="AW64" s="140">
        <f t="shared" si="157"/>
        <v>9</v>
      </c>
      <c r="AX64" s="75">
        <v>5</v>
      </c>
      <c r="AY64" s="75">
        <v>4</v>
      </c>
      <c r="AZ64" s="75">
        <v>0</v>
      </c>
      <c r="BA64" s="140">
        <f t="shared" si="158"/>
        <v>9</v>
      </c>
      <c r="BB64" s="75">
        <v>5</v>
      </c>
      <c r="BC64" s="75">
        <v>6</v>
      </c>
      <c r="BD64" s="75">
        <v>0</v>
      </c>
      <c r="BE64" s="140">
        <f t="shared" si="159"/>
        <v>11</v>
      </c>
      <c r="BF64" s="75">
        <f>AVERAGE(J64,N64,R64,V64,Z64,AD64,AH64,AL64,AP64,AT64,AX64,BB64)</f>
        <v>4.083333333333333</v>
      </c>
      <c r="BG64" s="75">
        <f t="shared" ref="BG64:BH65" si="162">AVERAGE(K64,O64,S64,W64,AA64,AE64,AI64,AM64,AQ64,AU64,AY64,BC64)</f>
        <v>5.5</v>
      </c>
      <c r="BH64" s="75">
        <f t="shared" si="162"/>
        <v>0</v>
      </c>
      <c r="BI64" s="140">
        <f t="shared" si="160"/>
        <v>9.5833333333333321</v>
      </c>
    </row>
    <row r="65" spans="1:61" ht="30" customHeight="1" x14ac:dyDescent="0.25">
      <c r="A65" s="531"/>
      <c r="B65" s="517"/>
      <c r="C65" s="530"/>
      <c r="D65" s="532"/>
      <c r="E65" s="509"/>
      <c r="F65" s="503"/>
      <c r="G65" s="500"/>
      <c r="H65" s="463"/>
      <c r="I65" s="26" t="s">
        <v>75</v>
      </c>
      <c r="J65" s="52">
        <v>13</v>
      </c>
      <c r="K65" s="52">
        <v>0</v>
      </c>
      <c r="L65" s="52">
        <v>0</v>
      </c>
      <c r="M65" s="138">
        <f t="shared" ref="M65:M68" si="163">SUM(J65:L65)</f>
        <v>13</v>
      </c>
      <c r="N65" s="73">
        <v>13</v>
      </c>
      <c r="O65" s="73">
        <v>0</v>
      </c>
      <c r="P65" s="73">
        <v>0</v>
      </c>
      <c r="Q65" s="138">
        <f t="shared" si="149"/>
        <v>13</v>
      </c>
      <c r="R65" s="73">
        <v>12</v>
      </c>
      <c r="S65" s="73">
        <v>0</v>
      </c>
      <c r="T65" s="73">
        <v>0</v>
      </c>
      <c r="U65" s="138">
        <f t="shared" si="150"/>
        <v>12</v>
      </c>
      <c r="V65" s="73">
        <v>13</v>
      </c>
      <c r="W65" s="73">
        <v>0</v>
      </c>
      <c r="X65" s="73">
        <v>0</v>
      </c>
      <c r="Y65" s="138">
        <f t="shared" si="151"/>
        <v>13</v>
      </c>
      <c r="Z65" s="73">
        <v>10</v>
      </c>
      <c r="AA65" s="73">
        <v>0</v>
      </c>
      <c r="AB65" s="73">
        <v>0</v>
      </c>
      <c r="AC65" s="138">
        <f t="shared" si="152"/>
        <v>10</v>
      </c>
      <c r="AD65" s="73">
        <v>12</v>
      </c>
      <c r="AE65" s="73">
        <v>0</v>
      </c>
      <c r="AF65" s="73">
        <v>0</v>
      </c>
      <c r="AG65" s="138">
        <f t="shared" si="153"/>
        <v>12</v>
      </c>
      <c r="AH65" s="73">
        <v>12</v>
      </c>
      <c r="AI65" s="73">
        <v>0</v>
      </c>
      <c r="AJ65" s="73">
        <v>0</v>
      </c>
      <c r="AK65" s="138">
        <f t="shared" si="154"/>
        <v>12</v>
      </c>
      <c r="AL65" s="73">
        <v>6</v>
      </c>
      <c r="AM65" s="73">
        <v>0</v>
      </c>
      <c r="AN65" s="73">
        <v>0</v>
      </c>
      <c r="AO65" s="138">
        <f t="shared" si="155"/>
        <v>6</v>
      </c>
      <c r="AP65" s="371">
        <v>10</v>
      </c>
      <c r="AQ65" s="371">
        <v>0</v>
      </c>
      <c r="AR65" s="371">
        <v>0</v>
      </c>
      <c r="AS65" s="138">
        <f t="shared" si="156"/>
        <v>10</v>
      </c>
      <c r="AT65" s="73">
        <v>14</v>
      </c>
      <c r="AU65" s="73">
        <v>0</v>
      </c>
      <c r="AV65" s="73">
        <v>0</v>
      </c>
      <c r="AW65" s="138">
        <f t="shared" si="157"/>
        <v>14</v>
      </c>
      <c r="AX65" s="73">
        <v>13</v>
      </c>
      <c r="AY65" s="73">
        <v>0</v>
      </c>
      <c r="AZ65" s="73">
        <v>0</v>
      </c>
      <c r="BA65" s="138">
        <f t="shared" si="158"/>
        <v>13</v>
      </c>
      <c r="BB65" s="73">
        <v>13</v>
      </c>
      <c r="BC65" s="73">
        <v>0</v>
      </c>
      <c r="BD65" s="73">
        <v>0</v>
      </c>
      <c r="BE65" s="138">
        <f t="shared" si="159"/>
        <v>13</v>
      </c>
      <c r="BF65" s="52">
        <f>AVERAGE(J65,N65,R65,V65,Z65,AD65,AH65,AL65,AP65,AT65,AX65,BB65)</f>
        <v>11.75</v>
      </c>
      <c r="BG65" s="52">
        <f t="shared" si="162"/>
        <v>0</v>
      </c>
      <c r="BH65" s="52">
        <f t="shared" si="162"/>
        <v>0</v>
      </c>
      <c r="BI65" s="138">
        <f t="shared" si="160"/>
        <v>11.75</v>
      </c>
    </row>
    <row r="66" spans="1:61" ht="30" customHeight="1" x14ac:dyDescent="0.25">
      <c r="A66" s="531"/>
      <c r="B66" s="517"/>
      <c r="C66" s="530"/>
      <c r="D66" s="532"/>
      <c r="E66" s="509"/>
      <c r="F66" s="503"/>
      <c r="G66" s="500"/>
      <c r="H66" s="463"/>
      <c r="I66" s="26" t="s">
        <v>76</v>
      </c>
      <c r="J66" s="52">
        <v>6</v>
      </c>
      <c r="K66" s="52">
        <v>0</v>
      </c>
      <c r="L66" s="52">
        <v>0</v>
      </c>
      <c r="M66" s="138">
        <f t="shared" si="163"/>
        <v>6</v>
      </c>
      <c r="N66" s="73">
        <v>5</v>
      </c>
      <c r="O66" s="73">
        <v>0</v>
      </c>
      <c r="P66" s="73">
        <v>0</v>
      </c>
      <c r="Q66" s="138">
        <f t="shared" si="149"/>
        <v>5</v>
      </c>
      <c r="R66" s="73">
        <v>6</v>
      </c>
      <c r="S66" s="73">
        <v>0</v>
      </c>
      <c r="T66" s="73">
        <v>0</v>
      </c>
      <c r="U66" s="138">
        <f t="shared" si="150"/>
        <v>6</v>
      </c>
      <c r="V66" s="73">
        <v>5</v>
      </c>
      <c r="W66" s="73">
        <v>0</v>
      </c>
      <c r="X66" s="73">
        <v>0</v>
      </c>
      <c r="Y66" s="138">
        <f t="shared" si="151"/>
        <v>5</v>
      </c>
      <c r="Z66" s="73">
        <v>7</v>
      </c>
      <c r="AA66" s="73">
        <v>0</v>
      </c>
      <c r="AB66" s="73">
        <v>0</v>
      </c>
      <c r="AC66" s="138">
        <f t="shared" si="152"/>
        <v>7</v>
      </c>
      <c r="AD66" s="73">
        <v>5</v>
      </c>
      <c r="AE66" s="73">
        <v>0</v>
      </c>
      <c r="AF66" s="73">
        <v>0</v>
      </c>
      <c r="AG66" s="138">
        <f t="shared" si="153"/>
        <v>5</v>
      </c>
      <c r="AH66" s="73">
        <v>5</v>
      </c>
      <c r="AI66" s="73">
        <v>0</v>
      </c>
      <c r="AJ66" s="73">
        <v>0</v>
      </c>
      <c r="AK66" s="138">
        <f t="shared" si="154"/>
        <v>5</v>
      </c>
      <c r="AL66" s="73">
        <v>5</v>
      </c>
      <c r="AM66" s="73">
        <v>0</v>
      </c>
      <c r="AN66" s="73">
        <v>0</v>
      </c>
      <c r="AO66" s="138">
        <f t="shared" si="155"/>
        <v>5</v>
      </c>
      <c r="AP66" s="371">
        <v>5</v>
      </c>
      <c r="AQ66" s="371">
        <v>0</v>
      </c>
      <c r="AR66" s="371">
        <v>0</v>
      </c>
      <c r="AS66" s="138">
        <f t="shared" si="156"/>
        <v>5</v>
      </c>
      <c r="AT66" s="73">
        <v>6</v>
      </c>
      <c r="AU66" s="73">
        <v>0</v>
      </c>
      <c r="AV66" s="73">
        <v>0</v>
      </c>
      <c r="AW66" s="138">
        <f t="shared" si="157"/>
        <v>6</v>
      </c>
      <c r="AX66" s="73">
        <v>8</v>
      </c>
      <c r="AY66" s="73">
        <v>0</v>
      </c>
      <c r="AZ66" s="73">
        <v>0</v>
      </c>
      <c r="BA66" s="138">
        <f t="shared" si="158"/>
        <v>8</v>
      </c>
      <c r="BB66" s="73">
        <v>6</v>
      </c>
      <c r="BC66" s="73">
        <v>0</v>
      </c>
      <c r="BD66" s="73">
        <v>0</v>
      </c>
      <c r="BE66" s="138">
        <f t="shared" si="159"/>
        <v>6</v>
      </c>
      <c r="BF66" s="52">
        <f t="shared" ref="BF66:BF68" si="164">AVERAGE(J66,N66,R66,V66,Z66,AD66,AH66,AL66,AP66,AT66,AX66,BB66)</f>
        <v>5.75</v>
      </c>
      <c r="BG66" s="52">
        <f t="shared" ref="BG66:BG68" si="165">AVERAGE(K66,O66,S66,W66,AA66,AE66,AI66,AM66,AQ66,AU66,AY66,BC66)</f>
        <v>0</v>
      </c>
      <c r="BH66" s="52">
        <f t="shared" ref="BH66:BH68" si="166">AVERAGE(L66,P66,T66,X66,AB66,AF66,AJ66,AN66,AR66,AV66,AZ66,BD66)</f>
        <v>0</v>
      </c>
      <c r="BI66" s="138">
        <f t="shared" si="160"/>
        <v>5.75</v>
      </c>
    </row>
    <row r="67" spans="1:61" ht="30" customHeight="1" x14ac:dyDescent="0.25">
      <c r="A67" s="531"/>
      <c r="B67" s="517"/>
      <c r="C67" s="530"/>
      <c r="D67" s="532"/>
      <c r="E67" s="509"/>
      <c r="F67" s="503"/>
      <c r="G67" s="500"/>
      <c r="H67" s="463"/>
      <c r="I67" s="26" t="s">
        <v>77</v>
      </c>
      <c r="J67" s="52">
        <v>3</v>
      </c>
      <c r="K67" s="52">
        <v>0</v>
      </c>
      <c r="L67" s="52">
        <v>0</v>
      </c>
      <c r="M67" s="138">
        <f t="shared" si="163"/>
        <v>3</v>
      </c>
      <c r="N67" s="73">
        <v>4</v>
      </c>
      <c r="O67" s="73">
        <v>0</v>
      </c>
      <c r="P67" s="73">
        <v>0</v>
      </c>
      <c r="Q67" s="138">
        <f t="shared" si="149"/>
        <v>4</v>
      </c>
      <c r="R67" s="73">
        <v>4</v>
      </c>
      <c r="S67" s="73">
        <v>0</v>
      </c>
      <c r="T67" s="73">
        <v>0</v>
      </c>
      <c r="U67" s="138">
        <f t="shared" si="150"/>
        <v>4</v>
      </c>
      <c r="V67" s="73">
        <v>4</v>
      </c>
      <c r="W67" s="73">
        <v>0</v>
      </c>
      <c r="X67" s="73">
        <v>0</v>
      </c>
      <c r="Y67" s="138">
        <f t="shared" si="151"/>
        <v>4</v>
      </c>
      <c r="Z67" s="73">
        <v>4</v>
      </c>
      <c r="AA67" s="73">
        <v>0</v>
      </c>
      <c r="AB67" s="73">
        <v>0</v>
      </c>
      <c r="AC67" s="138">
        <f t="shared" si="152"/>
        <v>4</v>
      </c>
      <c r="AD67" s="73">
        <v>4</v>
      </c>
      <c r="AE67" s="73">
        <v>0</v>
      </c>
      <c r="AF67" s="73">
        <v>0</v>
      </c>
      <c r="AG67" s="138">
        <f t="shared" si="153"/>
        <v>4</v>
      </c>
      <c r="AH67" s="73">
        <v>4</v>
      </c>
      <c r="AI67" s="73">
        <v>0</v>
      </c>
      <c r="AJ67" s="73">
        <v>0</v>
      </c>
      <c r="AK67" s="138">
        <f t="shared" si="154"/>
        <v>4</v>
      </c>
      <c r="AL67" s="73">
        <v>5</v>
      </c>
      <c r="AM67" s="73">
        <v>0</v>
      </c>
      <c r="AN67" s="73">
        <v>0</v>
      </c>
      <c r="AO67" s="138">
        <f t="shared" si="155"/>
        <v>5</v>
      </c>
      <c r="AP67" s="371">
        <v>4</v>
      </c>
      <c r="AQ67" s="371">
        <v>0</v>
      </c>
      <c r="AR67" s="371">
        <v>0</v>
      </c>
      <c r="AS67" s="138">
        <f t="shared" si="156"/>
        <v>4</v>
      </c>
      <c r="AT67" s="73">
        <v>4</v>
      </c>
      <c r="AU67" s="73">
        <v>0</v>
      </c>
      <c r="AV67" s="73">
        <v>0</v>
      </c>
      <c r="AW67" s="138">
        <f t="shared" si="157"/>
        <v>4</v>
      </c>
      <c r="AX67" s="73">
        <v>5</v>
      </c>
      <c r="AY67" s="73">
        <v>0</v>
      </c>
      <c r="AZ67" s="73">
        <v>0</v>
      </c>
      <c r="BA67" s="138">
        <f t="shared" si="158"/>
        <v>5</v>
      </c>
      <c r="BB67" s="73">
        <v>5</v>
      </c>
      <c r="BC67" s="73">
        <v>0</v>
      </c>
      <c r="BD67" s="73">
        <v>0</v>
      </c>
      <c r="BE67" s="138">
        <f t="shared" si="159"/>
        <v>5</v>
      </c>
      <c r="BF67" s="52">
        <f t="shared" si="164"/>
        <v>4.166666666666667</v>
      </c>
      <c r="BG67" s="52">
        <f t="shared" si="165"/>
        <v>0</v>
      </c>
      <c r="BH67" s="52">
        <f t="shared" si="166"/>
        <v>0</v>
      </c>
      <c r="BI67" s="138">
        <f t="shared" si="160"/>
        <v>4.166666666666667</v>
      </c>
    </row>
    <row r="68" spans="1:61" ht="30" customHeight="1" x14ac:dyDescent="0.25">
      <c r="A68" s="531"/>
      <c r="B68" s="517"/>
      <c r="C68" s="530"/>
      <c r="D68" s="532"/>
      <c r="E68" s="509"/>
      <c r="F68" s="503"/>
      <c r="G68" s="500"/>
      <c r="H68" s="463"/>
      <c r="I68" s="26" t="s">
        <v>78</v>
      </c>
      <c r="J68" s="52">
        <v>0</v>
      </c>
      <c r="K68" s="52">
        <v>0</v>
      </c>
      <c r="L68" s="52">
        <v>0</v>
      </c>
      <c r="M68" s="138">
        <f t="shared" si="163"/>
        <v>0</v>
      </c>
      <c r="N68" s="73">
        <v>0</v>
      </c>
      <c r="O68" s="73">
        <v>0</v>
      </c>
      <c r="P68" s="73">
        <v>0</v>
      </c>
      <c r="Q68" s="138">
        <f t="shared" si="149"/>
        <v>0</v>
      </c>
      <c r="R68" s="73">
        <v>0</v>
      </c>
      <c r="S68" s="73">
        <v>0</v>
      </c>
      <c r="T68" s="73">
        <v>0</v>
      </c>
      <c r="U68" s="138">
        <f t="shared" si="150"/>
        <v>0</v>
      </c>
      <c r="V68" s="73">
        <v>0</v>
      </c>
      <c r="W68" s="73">
        <v>0</v>
      </c>
      <c r="X68" s="73">
        <v>0</v>
      </c>
      <c r="Y68" s="138">
        <f t="shared" si="151"/>
        <v>0</v>
      </c>
      <c r="Z68" s="73">
        <v>0</v>
      </c>
      <c r="AA68" s="73">
        <v>0</v>
      </c>
      <c r="AB68" s="73">
        <v>0</v>
      </c>
      <c r="AC68" s="138">
        <f t="shared" si="152"/>
        <v>0</v>
      </c>
      <c r="AD68" s="73">
        <v>0</v>
      </c>
      <c r="AE68" s="73">
        <v>0</v>
      </c>
      <c r="AF68" s="73">
        <v>0</v>
      </c>
      <c r="AG68" s="138">
        <f t="shared" si="153"/>
        <v>0</v>
      </c>
      <c r="AH68" s="73">
        <v>0</v>
      </c>
      <c r="AI68" s="73">
        <v>0</v>
      </c>
      <c r="AJ68" s="73">
        <v>0</v>
      </c>
      <c r="AK68" s="138">
        <f t="shared" si="154"/>
        <v>0</v>
      </c>
      <c r="AL68" s="73">
        <v>0</v>
      </c>
      <c r="AM68" s="73">
        <v>0</v>
      </c>
      <c r="AN68" s="73">
        <v>0</v>
      </c>
      <c r="AO68" s="138">
        <f t="shared" si="155"/>
        <v>0</v>
      </c>
      <c r="AP68" s="371">
        <v>0</v>
      </c>
      <c r="AQ68" s="371">
        <v>0</v>
      </c>
      <c r="AR68" s="371">
        <v>0</v>
      </c>
      <c r="AS68" s="138">
        <f t="shared" si="156"/>
        <v>0</v>
      </c>
      <c r="AT68" s="73">
        <v>0</v>
      </c>
      <c r="AU68" s="73">
        <v>0</v>
      </c>
      <c r="AV68" s="73">
        <v>0</v>
      </c>
      <c r="AW68" s="138">
        <f t="shared" si="157"/>
        <v>0</v>
      </c>
      <c r="AX68" s="73">
        <v>0</v>
      </c>
      <c r="AY68" s="73">
        <v>0</v>
      </c>
      <c r="AZ68" s="73">
        <v>0</v>
      </c>
      <c r="BA68" s="138">
        <f t="shared" si="158"/>
        <v>0</v>
      </c>
      <c r="BB68" s="73">
        <v>0</v>
      </c>
      <c r="BC68" s="73">
        <v>0</v>
      </c>
      <c r="BD68" s="73">
        <v>0</v>
      </c>
      <c r="BE68" s="138">
        <f t="shared" si="159"/>
        <v>0</v>
      </c>
      <c r="BF68" s="52">
        <f t="shared" si="164"/>
        <v>0</v>
      </c>
      <c r="BG68" s="52">
        <f t="shared" si="165"/>
        <v>0</v>
      </c>
      <c r="BH68" s="52">
        <f t="shared" si="166"/>
        <v>0</v>
      </c>
      <c r="BI68" s="138">
        <f t="shared" si="160"/>
        <v>0</v>
      </c>
    </row>
    <row r="69" spans="1:61" ht="30" customHeight="1" x14ac:dyDescent="0.25">
      <c r="A69" s="531"/>
      <c r="B69" s="517"/>
      <c r="C69" s="530"/>
      <c r="D69" s="532"/>
      <c r="E69" s="509"/>
      <c r="F69" s="503"/>
      <c r="G69" s="500"/>
      <c r="H69" s="464"/>
      <c r="I69" s="27" t="s">
        <v>79</v>
      </c>
      <c r="J69" s="139">
        <f>SUM(J64:J68)</f>
        <v>25</v>
      </c>
      <c r="K69" s="139">
        <f t="shared" ref="K69:L69" si="167">SUM(K64:K68)</f>
        <v>7</v>
      </c>
      <c r="L69" s="139">
        <f t="shared" si="167"/>
        <v>0</v>
      </c>
      <c r="M69" s="138">
        <f>SUM(M64:M68)</f>
        <v>32</v>
      </c>
      <c r="N69" s="139">
        <f>SUM(N64:N68)</f>
        <v>27</v>
      </c>
      <c r="O69" s="139">
        <f t="shared" ref="O69:P69" si="168">SUM(O64:O68)</f>
        <v>6</v>
      </c>
      <c r="P69" s="139">
        <f t="shared" si="168"/>
        <v>0</v>
      </c>
      <c r="Q69" s="138">
        <f>SUM(Q64:Q68)</f>
        <v>33</v>
      </c>
      <c r="R69" s="139">
        <f>SUM(R64:R68)</f>
        <v>27</v>
      </c>
      <c r="S69" s="139">
        <f t="shared" ref="S69:T69" si="169">SUM(S64:S68)</f>
        <v>7</v>
      </c>
      <c r="T69" s="139">
        <f t="shared" si="169"/>
        <v>0</v>
      </c>
      <c r="U69" s="138">
        <f>SUM(U64:U68)</f>
        <v>34</v>
      </c>
      <c r="V69" s="139">
        <f>SUM(V64:V68)</f>
        <v>27</v>
      </c>
      <c r="W69" s="139">
        <f t="shared" ref="W69:X69" si="170">SUM(W64:W68)</f>
        <v>5</v>
      </c>
      <c r="X69" s="139">
        <f t="shared" si="170"/>
        <v>0</v>
      </c>
      <c r="Y69" s="138">
        <f>SUM(Y64:Y68)</f>
        <v>32</v>
      </c>
      <c r="Z69" s="139">
        <f>SUM(Z64:Z68)</f>
        <v>27</v>
      </c>
      <c r="AA69" s="139">
        <f t="shared" ref="AA69:AB69" si="171">SUM(AA64:AA68)</f>
        <v>6</v>
      </c>
      <c r="AB69" s="139">
        <f t="shared" si="171"/>
        <v>0</v>
      </c>
      <c r="AC69" s="138">
        <f>SUM(AC64:AC68)</f>
        <v>33</v>
      </c>
      <c r="AD69" s="139">
        <f>SUM(AD64:AD68)</f>
        <v>25</v>
      </c>
      <c r="AE69" s="139">
        <f t="shared" ref="AE69:AF69" si="172">SUM(AE64:AE68)</f>
        <v>5</v>
      </c>
      <c r="AF69" s="139">
        <f t="shared" si="172"/>
        <v>0</v>
      </c>
      <c r="AG69" s="138">
        <f>SUM(AG64:AG68)</f>
        <v>30</v>
      </c>
      <c r="AH69" s="139">
        <f>SUM(AH64:AH68)</f>
        <v>24</v>
      </c>
      <c r="AI69" s="139">
        <f t="shared" ref="AI69:AJ69" si="173">SUM(AI64:AI68)</f>
        <v>6</v>
      </c>
      <c r="AJ69" s="139">
        <f t="shared" si="173"/>
        <v>0</v>
      </c>
      <c r="AK69" s="138">
        <f>SUM(AK64:AK68)</f>
        <v>30</v>
      </c>
      <c r="AL69" s="139">
        <f>SUM(AL64:AL68)</f>
        <v>18</v>
      </c>
      <c r="AM69" s="139">
        <f t="shared" ref="AM69:AN69" si="174">SUM(AM64:AM68)</f>
        <v>5</v>
      </c>
      <c r="AN69" s="139">
        <f t="shared" si="174"/>
        <v>0</v>
      </c>
      <c r="AO69" s="138">
        <f>SUM(AO64:AO68)</f>
        <v>23</v>
      </c>
      <c r="AP69" s="139">
        <f>SUM(AP64:AP68)</f>
        <v>21</v>
      </c>
      <c r="AQ69" s="139">
        <f t="shared" ref="AQ69:AR69" si="175">SUM(AQ64:AQ68)</f>
        <v>4</v>
      </c>
      <c r="AR69" s="139">
        <f t="shared" si="175"/>
        <v>0</v>
      </c>
      <c r="AS69" s="138">
        <f>SUM(AS64:AS68)</f>
        <v>25</v>
      </c>
      <c r="AT69" s="139">
        <f>SUM(AT64:AT68)</f>
        <v>28</v>
      </c>
      <c r="AU69" s="139">
        <f t="shared" ref="AU69:AV69" si="176">SUM(AU64:AU68)</f>
        <v>5</v>
      </c>
      <c r="AV69" s="139">
        <f t="shared" si="176"/>
        <v>0</v>
      </c>
      <c r="AW69" s="138">
        <f>SUM(AW64:AW68)</f>
        <v>33</v>
      </c>
      <c r="AX69" s="139">
        <f>SUM(AX64:AX68)</f>
        <v>31</v>
      </c>
      <c r="AY69" s="139">
        <f t="shared" ref="AY69:AZ69" si="177">SUM(AY64:AY68)</f>
        <v>4</v>
      </c>
      <c r="AZ69" s="139">
        <f t="shared" si="177"/>
        <v>0</v>
      </c>
      <c r="BA69" s="138">
        <f>SUM(BA64:BA68)</f>
        <v>35</v>
      </c>
      <c r="BB69" s="139">
        <f>SUM(BB64:BB68)</f>
        <v>29</v>
      </c>
      <c r="BC69" s="139">
        <f t="shared" ref="BC69:BD69" si="178">SUM(BC64:BC68)</f>
        <v>6</v>
      </c>
      <c r="BD69" s="139">
        <f t="shared" si="178"/>
        <v>0</v>
      </c>
      <c r="BE69" s="138">
        <f>SUM(BE64:BE68)</f>
        <v>35</v>
      </c>
      <c r="BF69" s="139">
        <f>SUM(BF64:BF68)</f>
        <v>25.75</v>
      </c>
      <c r="BG69" s="139">
        <f t="shared" ref="BG69" si="179">SUM(BG64:BG68)</f>
        <v>5.5</v>
      </c>
      <c r="BH69" s="139">
        <f t="shared" ref="BH69" si="180">SUM(BH64:BH68)</f>
        <v>0</v>
      </c>
      <c r="BI69" s="138">
        <f t="shared" ref="BI69" si="181">SUM(BI64:BI68)</f>
        <v>31.25</v>
      </c>
    </row>
    <row r="70" spans="1:61" ht="30" customHeight="1" x14ac:dyDescent="0.25">
      <c r="A70" s="531"/>
      <c r="B70" s="517"/>
      <c r="C70" s="530"/>
      <c r="D70" s="532"/>
      <c r="E70" s="509"/>
      <c r="F70" s="503"/>
      <c r="G70" s="500"/>
      <c r="H70" s="500" t="s">
        <v>146</v>
      </c>
      <c r="I70" s="26" t="s">
        <v>80</v>
      </c>
      <c r="J70" s="52">
        <v>25</v>
      </c>
      <c r="K70" s="52">
        <v>6</v>
      </c>
      <c r="L70" s="52">
        <v>0</v>
      </c>
      <c r="M70" s="138">
        <f>SUM(J70:L70)</f>
        <v>31</v>
      </c>
      <c r="N70" s="73">
        <v>27</v>
      </c>
      <c r="O70" s="73">
        <v>5</v>
      </c>
      <c r="P70" s="73">
        <v>0</v>
      </c>
      <c r="Q70" s="138">
        <f t="shared" ref="Q70:Q78" si="182">SUM(N70:P70)</f>
        <v>32</v>
      </c>
      <c r="R70" s="73">
        <v>27</v>
      </c>
      <c r="S70" s="73">
        <v>6</v>
      </c>
      <c r="T70" s="73">
        <v>0</v>
      </c>
      <c r="U70" s="138">
        <f t="shared" ref="U70:U78" si="183">SUM(R70:T70)</f>
        <v>33</v>
      </c>
      <c r="V70" s="73">
        <v>27</v>
      </c>
      <c r="W70" s="73">
        <v>5</v>
      </c>
      <c r="X70" s="73">
        <v>0</v>
      </c>
      <c r="Y70" s="138">
        <f t="shared" ref="Y70:Y78" si="184">SUM(V70:X70)</f>
        <v>32</v>
      </c>
      <c r="Z70" s="73">
        <v>26</v>
      </c>
      <c r="AA70" s="73">
        <v>5</v>
      </c>
      <c r="AB70" s="73">
        <v>0</v>
      </c>
      <c r="AC70" s="138">
        <f t="shared" ref="AC70:AC78" si="185">SUM(Z70:AB70)</f>
        <v>31</v>
      </c>
      <c r="AD70" s="73">
        <v>24</v>
      </c>
      <c r="AE70" s="73">
        <v>4</v>
      </c>
      <c r="AF70" s="73">
        <v>0</v>
      </c>
      <c r="AG70" s="138">
        <f t="shared" ref="AG70:AG78" si="186">SUM(AD70:AF70)</f>
        <v>28</v>
      </c>
      <c r="AH70" s="73">
        <v>23</v>
      </c>
      <c r="AI70" s="73">
        <v>5</v>
      </c>
      <c r="AJ70" s="73">
        <v>0</v>
      </c>
      <c r="AK70" s="138">
        <f t="shared" ref="AK70:AK78" si="187">SUM(AH70:AJ70)</f>
        <v>28</v>
      </c>
      <c r="AL70" s="73">
        <v>17</v>
      </c>
      <c r="AM70" s="73">
        <v>4</v>
      </c>
      <c r="AN70" s="73">
        <v>0</v>
      </c>
      <c r="AO70" s="138">
        <f t="shared" ref="AO70:AO78" si="188">SUM(AL70:AN70)</f>
        <v>21</v>
      </c>
      <c r="AP70" s="371">
        <v>21</v>
      </c>
      <c r="AQ70" s="371">
        <v>4</v>
      </c>
      <c r="AR70" s="371">
        <v>0</v>
      </c>
      <c r="AS70" s="138">
        <f t="shared" ref="AS70:AS78" si="189">SUM(AP70:AR70)</f>
        <v>25</v>
      </c>
      <c r="AT70" s="73">
        <v>26</v>
      </c>
      <c r="AU70" s="73">
        <v>5</v>
      </c>
      <c r="AV70" s="73">
        <v>0</v>
      </c>
      <c r="AW70" s="138">
        <f t="shared" ref="AW70:AW78" si="190">SUM(AT70:AV70)</f>
        <v>31</v>
      </c>
      <c r="AX70" s="73">
        <v>30</v>
      </c>
      <c r="AY70" s="73">
        <v>3</v>
      </c>
      <c r="AZ70" s="73">
        <v>0</v>
      </c>
      <c r="BA70" s="138">
        <f t="shared" ref="BA70:BA78" si="191">SUM(AX70:AZ70)</f>
        <v>33</v>
      </c>
      <c r="BB70" s="73">
        <v>28</v>
      </c>
      <c r="BC70" s="73">
        <v>5</v>
      </c>
      <c r="BD70" s="73">
        <v>0</v>
      </c>
      <c r="BE70" s="138">
        <f t="shared" ref="BE70:BE78" si="192">SUM(BB70:BD70)</f>
        <v>33</v>
      </c>
      <c r="BF70" s="52">
        <f>AVERAGE(J70,N70,R70,V70,Z70,AD70,AH70,AL70,AP70,AT70,AX70,BB70)</f>
        <v>25.083333333333332</v>
      </c>
      <c r="BG70" s="52">
        <f t="shared" ref="BG70:BG73" si="193">AVERAGE(K70,O70,S70,W70,AA70,AE70,AI70,AM70,AQ70,AU70,AY70,BC70)</f>
        <v>4.75</v>
      </c>
      <c r="BH70" s="52">
        <f t="shared" ref="BH70:BH73" si="194">AVERAGE(L70,P70,T70,X70,AB70,AF70,AJ70,AN70,AR70,AV70,AZ70,BD70)</f>
        <v>0</v>
      </c>
      <c r="BI70" s="138">
        <f t="shared" ref="BI70:BI78" si="195">SUM(BF70:BH70)</f>
        <v>29.833333333333332</v>
      </c>
    </row>
    <row r="71" spans="1:61" ht="30" customHeight="1" x14ac:dyDescent="0.25">
      <c r="A71" s="531"/>
      <c r="B71" s="517"/>
      <c r="C71" s="530"/>
      <c r="D71" s="532"/>
      <c r="E71" s="509"/>
      <c r="F71" s="503"/>
      <c r="G71" s="500"/>
      <c r="H71" s="500"/>
      <c r="I71" s="26" t="s">
        <v>81</v>
      </c>
      <c r="J71" s="52">
        <v>0</v>
      </c>
      <c r="K71" s="52">
        <v>1</v>
      </c>
      <c r="L71" s="52">
        <v>0</v>
      </c>
      <c r="M71" s="138">
        <f t="shared" ref="M71:M73" si="196">SUM(J71:L71)</f>
        <v>1</v>
      </c>
      <c r="N71" s="73">
        <v>0</v>
      </c>
      <c r="O71" s="73">
        <v>1</v>
      </c>
      <c r="P71" s="73">
        <v>0</v>
      </c>
      <c r="Q71" s="138">
        <f t="shared" si="182"/>
        <v>1</v>
      </c>
      <c r="R71" s="73">
        <v>0</v>
      </c>
      <c r="S71" s="73">
        <v>1</v>
      </c>
      <c r="T71" s="73">
        <v>0</v>
      </c>
      <c r="U71" s="138">
        <f t="shared" si="183"/>
        <v>1</v>
      </c>
      <c r="V71" s="73">
        <v>0</v>
      </c>
      <c r="W71" s="73">
        <v>0</v>
      </c>
      <c r="X71" s="73">
        <v>0</v>
      </c>
      <c r="Y71" s="138">
        <f t="shared" si="184"/>
        <v>0</v>
      </c>
      <c r="Z71" s="73">
        <v>1</v>
      </c>
      <c r="AA71" s="73">
        <v>1</v>
      </c>
      <c r="AB71" s="73">
        <v>0</v>
      </c>
      <c r="AC71" s="138">
        <f t="shared" si="185"/>
        <v>2</v>
      </c>
      <c r="AD71" s="73">
        <v>1</v>
      </c>
      <c r="AE71" s="73">
        <v>1</v>
      </c>
      <c r="AF71" s="73">
        <v>0</v>
      </c>
      <c r="AG71" s="138">
        <f t="shared" si="186"/>
        <v>2</v>
      </c>
      <c r="AH71" s="73">
        <v>1</v>
      </c>
      <c r="AI71" s="73">
        <v>1</v>
      </c>
      <c r="AJ71" s="73">
        <v>0</v>
      </c>
      <c r="AK71" s="138">
        <f t="shared" si="187"/>
        <v>2</v>
      </c>
      <c r="AL71" s="73">
        <v>1</v>
      </c>
      <c r="AM71" s="73">
        <v>1</v>
      </c>
      <c r="AN71" s="73">
        <v>0</v>
      </c>
      <c r="AO71" s="138">
        <f t="shared" si="188"/>
        <v>2</v>
      </c>
      <c r="AP71" s="371">
        <v>0</v>
      </c>
      <c r="AQ71" s="371">
        <v>0</v>
      </c>
      <c r="AR71" s="371">
        <v>0</v>
      </c>
      <c r="AS71" s="138">
        <f t="shared" si="189"/>
        <v>0</v>
      </c>
      <c r="AT71" s="73">
        <v>2</v>
      </c>
      <c r="AU71" s="73">
        <v>0</v>
      </c>
      <c r="AV71" s="73">
        <v>0</v>
      </c>
      <c r="AW71" s="138">
        <f t="shared" si="190"/>
        <v>2</v>
      </c>
      <c r="AX71" s="73">
        <v>1</v>
      </c>
      <c r="AY71" s="73">
        <v>1</v>
      </c>
      <c r="AZ71" s="73">
        <v>0</v>
      </c>
      <c r="BA71" s="138">
        <f t="shared" si="191"/>
        <v>2</v>
      </c>
      <c r="BB71" s="73">
        <v>1</v>
      </c>
      <c r="BC71" s="73">
        <v>1</v>
      </c>
      <c r="BD71" s="73">
        <v>0</v>
      </c>
      <c r="BE71" s="138">
        <f t="shared" si="192"/>
        <v>2</v>
      </c>
      <c r="BF71" s="52">
        <f t="shared" ref="BF71:BF73" si="197">AVERAGE(J71,N71,R71,V71,Z71,AD71,AH71,AL71,AP71,AT71,AX71,BB71)</f>
        <v>0.66666666666666663</v>
      </c>
      <c r="BG71" s="52">
        <f t="shared" si="193"/>
        <v>0.75</v>
      </c>
      <c r="BH71" s="52">
        <f t="shared" si="194"/>
        <v>0</v>
      </c>
      <c r="BI71" s="138">
        <f t="shared" si="195"/>
        <v>1.4166666666666665</v>
      </c>
    </row>
    <row r="72" spans="1:61" ht="30" customHeight="1" x14ac:dyDescent="0.25">
      <c r="A72" s="531"/>
      <c r="B72" s="517"/>
      <c r="C72" s="530"/>
      <c r="D72" s="532"/>
      <c r="E72" s="509"/>
      <c r="F72" s="503"/>
      <c r="G72" s="500"/>
      <c r="H72" s="500" t="s">
        <v>86</v>
      </c>
      <c r="I72" s="26" t="s">
        <v>82</v>
      </c>
      <c r="J72" s="52">
        <v>1</v>
      </c>
      <c r="K72" s="52">
        <v>1</v>
      </c>
      <c r="L72" s="52">
        <v>0</v>
      </c>
      <c r="M72" s="138">
        <f t="shared" si="196"/>
        <v>2</v>
      </c>
      <c r="N72" s="73">
        <v>1</v>
      </c>
      <c r="O72" s="73">
        <v>1</v>
      </c>
      <c r="P72" s="73">
        <v>0</v>
      </c>
      <c r="Q72" s="138">
        <f t="shared" si="182"/>
        <v>2</v>
      </c>
      <c r="R72" s="73">
        <v>1</v>
      </c>
      <c r="S72" s="73">
        <v>0</v>
      </c>
      <c r="T72" s="73">
        <v>0</v>
      </c>
      <c r="U72" s="138">
        <f t="shared" si="183"/>
        <v>1</v>
      </c>
      <c r="V72" s="73">
        <v>1</v>
      </c>
      <c r="W72" s="73">
        <v>0</v>
      </c>
      <c r="X72" s="73">
        <v>0</v>
      </c>
      <c r="Y72" s="138">
        <f t="shared" si="184"/>
        <v>1</v>
      </c>
      <c r="Z72" s="73">
        <v>0</v>
      </c>
      <c r="AA72" s="73">
        <v>0</v>
      </c>
      <c r="AB72" s="73">
        <v>0</v>
      </c>
      <c r="AC72" s="138">
        <f t="shared" si="185"/>
        <v>0</v>
      </c>
      <c r="AD72" s="73">
        <v>0</v>
      </c>
      <c r="AE72" s="73">
        <v>0</v>
      </c>
      <c r="AF72" s="73">
        <v>0</v>
      </c>
      <c r="AG72" s="138">
        <f t="shared" si="186"/>
        <v>0</v>
      </c>
      <c r="AH72" s="73">
        <v>0</v>
      </c>
      <c r="AI72" s="73">
        <v>0</v>
      </c>
      <c r="AJ72" s="73">
        <v>0</v>
      </c>
      <c r="AK72" s="138">
        <f t="shared" si="187"/>
        <v>0</v>
      </c>
      <c r="AL72" s="73">
        <v>0</v>
      </c>
      <c r="AM72" s="73">
        <v>0</v>
      </c>
      <c r="AN72" s="73">
        <v>0</v>
      </c>
      <c r="AO72" s="138">
        <f t="shared" si="188"/>
        <v>0</v>
      </c>
      <c r="AP72" s="371">
        <v>0</v>
      </c>
      <c r="AQ72" s="371">
        <v>0</v>
      </c>
      <c r="AR72" s="371">
        <v>0</v>
      </c>
      <c r="AS72" s="138">
        <f t="shared" si="189"/>
        <v>0</v>
      </c>
      <c r="AT72" s="73">
        <v>0</v>
      </c>
      <c r="AU72" s="73">
        <v>0</v>
      </c>
      <c r="AV72" s="73">
        <v>0</v>
      </c>
      <c r="AW72" s="138">
        <f t="shared" si="190"/>
        <v>0</v>
      </c>
      <c r="AX72" s="73">
        <v>0</v>
      </c>
      <c r="AY72" s="73">
        <v>0</v>
      </c>
      <c r="AZ72" s="73">
        <v>0</v>
      </c>
      <c r="BA72" s="138">
        <f t="shared" si="191"/>
        <v>0</v>
      </c>
      <c r="BB72" s="73">
        <v>0</v>
      </c>
      <c r="BC72" s="73">
        <v>0</v>
      </c>
      <c r="BD72" s="73">
        <v>0</v>
      </c>
      <c r="BE72" s="138">
        <f t="shared" si="192"/>
        <v>0</v>
      </c>
      <c r="BF72" s="52">
        <f t="shared" si="197"/>
        <v>0.33333333333333331</v>
      </c>
      <c r="BG72" s="52">
        <f t="shared" si="193"/>
        <v>0.16666666666666666</v>
      </c>
      <c r="BH72" s="52">
        <f t="shared" si="194"/>
        <v>0</v>
      </c>
      <c r="BI72" s="138">
        <f t="shared" si="195"/>
        <v>0.5</v>
      </c>
    </row>
    <row r="73" spans="1:61" ht="30" customHeight="1" thickBot="1" x14ac:dyDescent="0.3">
      <c r="A73" s="531"/>
      <c r="B73" s="517"/>
      <c r="C73" s="530"/>
      <c r="D73" s="532"/>
      <c r="E73" s="510"/>
      <c r="F73" s="504"/>
      <c r="G73" s="501"/>
      <c r="H73" s="501"/>
      <c r="I73" s="49" t="s">
        <v>83</v>
      </c>
      <c r="J73" s="279">
        <v>2</v>
      </c>
      <c r="K73" s="279">
        <v>0</v>
      </c>
      <c r="L73" s="279">
        <v>0</v>
      </c>
      <c r="M73" s="141">
        <f t="shared" si="196"/>
        <v>2</v>
      </c>
      <c r="N73" s="280">
        <v>2</v>
      </c>
      <c r="O73" s="280">
        <v>0</v>
      </c>
      <c r="P73" s="280">
        <v>0</v>
      </c>
      <c r="Q73" s="141">
        <f t="shared" si="182"/>
        <v>2</v>
      </c>
      <c r="R73" s="280">
        <v>2</v>
      </c>
      <c r="S73" s="280">
        <v>0</v>
      </c>
      <c r="T73" s="280">
        <v>0</v>
      </c>
      <c r="U73" s="141">
        <f t="shared" si="183"/>
        <v>2</v>
      </c>
      <c r="V73" s="280">
        <v>2</v>
      </c>
      <c r="W73" s="280">
        <v>0</v>
      </c>
      <c r="X73" s="280">
        <v>0</v>
      </c>
      <c r="Y73" s="141">
        <f t="shared" si="184"/>
        <v>2</v>
      </c>
      <c r="Z73" s="280">
        <v>1</v>
      </c>
      <c r="AA73" s="280">
        <v>0</v>
      </c>
      <c r="AB73" s="280">
        <v>0</v>
      </c>
      <c r="AC73" s="141">
        <f t="shared" si="185"/>
        <v>1</v>
      </c>
      <c r="AD73" s="280">
        <v>1</v>
      </c>
      <c r="AE73" s="280">
        <v>0</v>
      </c>
      <c r="AF73" s="280">
        <v>0</v>
      </c>
      <c r="AG73" s="141">
        <f t="shared" si="186"/>
        <v>1</v>
      </c>
      <c r="AH73" s="280">
        <v>1</v>
      </c>
      <c r="AI73" s="280">
        <v>0</v>
      </c>
      <c r="AJ73" s="280">
        <v>0</v>
      </c>
      <c r="AK73" s="141">
        <f t="shared" si="187"/>
        <v>1</v>
      </c>
      <c r="AL73" s="280">
        <v>0</v>
      </c>
      <c r="AM73" s="280">
        <v>0</v>
      </c>
      <c r="AN73" s="280">
        <v>0</v>
      </c>
      <c r="AO73" s="141">
        <f t="shared" si="188"/>
        <v>0</v>
      </c>
      <c r="AP73" s="372">
        <v>0</v>
      </c>
      <c r="AQ73" s="372">
        <v>0</v>
      </c>
      <c r="AR73" s="372">
        <v>0</v>
      </c>
      <c r="AS73" s="141">
        <f t="shared" si="189"/>
        <v>0</v>
      </c>
      <c r="AT73" s="280">
        <v>0</v>
      </c>
      <c r="AU73" s="280">
        <v>0</v>
      </c>
      <c r="AV73" s="280">
        <v>0</v>
      </c>
      <c r="AW73" s="141">
        <f t="shared" si="190"/>
        <v>0</v>
      </c>
      <c r="AX73" s="280">
        <v>0</v>
      </c>
      <c r="AY73" s="280">
        <v>0</v>
      </c>
      <c r="AZ73" s="280">
        <v>0</v>
      </c>
      <c r="BA73" s="141">
        <f t="shared" si="191"/>
        <v>0</v>
      </c>
      <c r="BB73" s="280">
        <v>0</v>
      </c>
      <c r="BC73" s="280">
        <v>0</v>
      </c>
      <c r="BD73" s="280">
        <v>0</v>
      </c>
      <c r="BE73" s="141">
        <f t="shared" si="192"/>
        <v>0</v>
      </c>
      <c r="BF73" s="52">
        <f t="shared" si="197"/>
        <v>0.91666666666666663</v>
      </c>
      <c r="BG73" s="52">
        <f t="shared" si="193"/>
        <v>0</v>
      </c>
      <c r="BH73" s="52">
        <f t="shared" si="194"/>
        <v>0</v>
      </c>
      <c r="BI73" s="141">
        <f t="shared" si="195"/>
        <v>0.91666666666666663</v>
      </c>
    </row>
    <row r="74" spans="1:61" ht="30" customHeight="1" x14ac:dyDescent="0.25">
      <c r="A74" s="531"/>
      <c r="B74" s="517"/>
      <c r="C74" s="530"/>
      <c r="D74" s="532"/>
      <c r="E74" s="508" t="s">
        <v>121</v>
      </c>
      <c r="F74" s="502" t="s">
        <v>137</v>
      </c>
      <c r="G74" s="505" t="s">
        <v>134</v>
      </c>
      <c r="H74" s="462" t="s">
        <v>84</v>
      </c>
      <c r="I74" s="64" t="s">
        <v>74</v>
      </c>
      <c r="J74" s="125">
        <v>0</v>
      </c>
      <c r="K74" s="125">
        <v>0</v>
      </c>
      <c r="L74" s="125">
        <v>0</v>
      </c>
      <c r="M74" s="140">
        <f>SUM(J74:L74)</f>
        <v>0</v>
      </c>
      <c r="N74" s="281">
        <v>0</v>
      </c>
      <c r="O74" s="281">
        <v>0</v>
      </c>
      <c r="P74" s="281">
        <v>0</v>
      </c>
      <c r="Q74" s="140">
        <f t="shared" si="182"/>
        <v>0</v>
      </c>
      <c r="R74" s="281">
        <v>0</v>
      </c>
      <c r="S74" s="285">
        <v>0</v>
      </c>
      <c r="T74" s="285">
        <v>0</v>
      </c>
      <c r="U74" s="140">
        <f t="shared" si="183"/>
        <v>0</v>
      </c>
      <c r="V74" s="286">
        <v>0</v>
      </c>
      <c r="W74" s="286">
        <v>0</v>
      </c>
      <c r="X74" s="286">
        <v>0</v>
      </c>
      <c r="Y74" s="140">
        <f t="shared" si="184"/>
        <v>0</v>
      </c>
      <c r="Z74" s="286">
        <v>0</v>
      </c>
      <c r="AA74" s="286">
        <v>0</v>
      </c>
      <c r="AB74" s="286">
        <v>0</v>
      </c>
      <c r="AC74" s="140">
        <f t="shared" si="185"/>
        <v>0</v>
      </c>
      <c r="AD74" s="286">
        <v>0</v>
      </c>
      <c r="AE74" s="286">
        <v>0</v>
      </c>
      <c r="AF74" s="286">
        <v>0</v>
      </c>
      <c r="AG74" s="140">
        <f t="shared" si="186"/>
        <v>0</v>
      </c>
      <c r="AH74" s="286">
        <v>0</v>
      </c>
      <c r="AI74" s="286">
        <v>0</v>
      </c>
      <c r="AJ74" s="286">
        <v>0</v>
      </c>
      <c r="AK74" s="140">
        <f t="shared" si="187"/>
        <v>0</v>
      </c>
      <c r="AL74" s="286">
        <v>0</v>
      </c>
      <c r="AM74" s="286">
        <v>0</v>
      </c>
      <c r="AN74" s="286">
        <v>0</v>
      </c>
      <c r="AO74" s="140">
        <f t="shared" si="188"/>
        <v>0</v>
      </c>
      <c r="AP74" s="286">
        <v>0</v>
      </c>
      <c r="AQ74" s="286">
        <v>1</v>
      </c>
      <c r="AR74" s="286">
        <v>0</v>
      </c>
      <c r="AS74" s="140">
        <f t="shared" si="189"/>
        <v>1</v>
      </c>
      <c r="AT74" s="286">
        <v>0</v>
      </c>
      <c r="AU74" s="286">
        <v>1</v>
      </c>
      <c r="AV74" s="286">
        <v>0</v>
      </c>
      <c r="AW74" s="140">
        <f t="shared" si="190"/>
        <v>1</v>
      </c>
      <c r="AX74" s="286">
        <v>0</v>
      </c>
      <c r="AY74" s="286">
        <v>0</v>
      </c>
      <c r="AZ74" s="286">
        <v>0</v>
      </c>
      <c r="BA74" s="140">
        <f t="shared" si="191"/>
        <v>0</v>
      </c>
      <c r="BB74" s="286">
        <v>0</v>
      </c>
      <c r="BC74" s="286">
        <v>0</v>
      </c>
      <c r="BD74" s="286">
        <v>0</v>
      </c>
      <c r="BE74" s="140">
        <f t="shared" si="192"/>
        <v>0</v>
      </c>
      <c r="BF74" s="286">
        <f t="shared" si="102"/>
        <v>0</v>
      </c>
      <c r="BG74" s="286">
        <f t="shared" si="103"/>
        <v>2</v>
      </c>
      <c r="BH74" s="286">
        <f t="shared" si="104"/>
        <v>0</v>
      </c>
      <c r="BI74" s="140">
        <f t="shared" si="195"/>
        <v>2</v>
      </c>
    </row>
    <row r="75" spans="1:61" ht="30" customHeight="1" x14ac:dyDescent="0.25">
      <c r="A75" s="531"/>
      <c r="B75" s="517"/>
      <c r="C75" s="530"/>
      <c r="D75" s="532"/>
      <c r="E75" s="509"/>
      <c r="F75" s="503"/>
      <c r="G75" s="500"/>
      <c r="H75" s="463"/>
      <c r="I75" s="26" t="s">
        <v>75</v>
      </c>
      <c r="J75" s="281">
        <v>0</v>
      </c>
      <c r="K75" s="281">
        <v>0</v>
      </c>
      <c r="L75" s="281">
        <v>0</v>
      </c>
      <c r="M75" s="138">
        <f t="shared" ref="M75:M78" si="198">SUM(J75:L75)</f>
        <v>0</v>
      </c>
      <c r="N75" s="283">
        <v>0</v>
      </c>
      <c r="O75" s="283">
        <v>0</v>
      </c>
      <c r="P75" s="283">
        <v>0</v>
      </c>
      <c r="Q75" s="138">
        <f t="shared" si="182"/>
        <v>0</v>
      </c>
      <c r="R75" s="283">
        <v>0</v>
      </c>
      <c r="S75" s="283">
        <v>0</v>
      </c>
      <c r="T75" s="283">
        <v>0</v>
      </c>
      <c r="U75" s="138">
        <f t="shared" si="183"/>
        <v>0</v>
      </c>
      <c r="V75" s="283">
        <v>0</v>
      </c>
      <c r="W75" s="283">
        <v>0</v>
      </c>
      <c r="X75" s="283">
        <v>0</v>
      </c>
      <c r="Y75" s="138">
        <f t="shared" si="184"/>
        <v>0</v>
      </c>
      <c r="Z75" s="283">
        <v>0</v>
      </c>
      <c r="AA75" s="283">
        <v>0</v>
      </c>
      <c r="AB75" s="283">
        <v>0</v>
      </c>
      <c r="AC75" s="138">
        <f t="shared" si="185"/>
        <v>0</v>
      </c>
      <c r="AD75" s="283">
        <v>0</v>
      </c>
      <c r="AE75" s="283">
        <v>0</v>
      </c>
      <c r="AF75" s="283">
        <v>0</v>
      </c>
      <c r="AG75" s="138">
        <f t="shared" si="186"/>
        <v>0</v>
      </c>
      <c r="AH75" s="283">
        <v>0</v>
      </c>
      <c r="AI75" s="283">
        <v>0</v>
      </c>
      <c r="AJ75" s="283">
        <v>0</v>
      </c>
      <c r="AK75" s="138">
        <f t="shared" si="187"/>
        <v>0</v>
      </c>
      <c r="AL75" s="283">
        <v>0</v>
      </c>
      <c r="AM75" s="283">
        <v>0</v>
      </c>
      <c r="AN75" s="283">
        <v>0</v>
      </c>
      <c r="AO75" s="138">
        <f t="shared" si="188"/>
        <v>0</v>
      </c>
      <c r="AP75" s="283">
        <v>0</v>
      </c>
      <c r="AQ75" s="283">
        <v>1</v>
      </c>
      <c r="AR75" s="283">
        <v>0</v>
      </c>
      <c r="AS75" s="138">
        <f t="shared" si="189"/>
        <v>1</v>
      </c>
      <c r="AT75" s="283">
        <v>0</v>
      </c>
      <c r="AU75" s="283">
        <v>5</v>
      </c>
      <c r="AV75" s="283">
        <v>0</v>
      </c>
      <c r="AW75" s="138">
        <f t="shared" si="190"/>
        <v>5</v>
      </c>
      <c r="AX75" s="283">
        <v>1</v>
      </c>
      <c r="AY75" s="283">
        <v>9</v>
      </c>
      <c r="AZ75" s="283">
        <v>0</v>
      </c>
      <c r="BA75" s="138">
        <f t="shared" si="191"/>
        <v>10</v>
      </c>
      <c r="BB75" s="283">
        <v>0</v>
      </c>
      <c r="BC75" s="283">
        <v>7</v>
      </c>
      <c r="BD75" s="283">
        <v>0</v>
      </c>
      <c r="BE75" s="138">
        <f t="shared" si="192"/>
        <v>7</v>
      </c>
      <c r="BF75" s="283">
        <f t="shared" si="102"/>
        <v>1</v>
      </c>
      <c r="BG75" s="283">
        <f t="shared" si="103"/>
        <v>22</v>
      </c>
      <c r="BH75" s="283">
        <f t="shared" si="104"/>
        <v>0</v>
      </c>
      <c r="BI75" s="138">
        <f t="shared" si="195"/>
        <v>23</v>
      </c>
    </row>
    <row r="76" spans="1:61" ht="30" customHeight="1" x14ac:dyDescent="0.25">
      <c r="A76" s="531"/>
      <c r="B76" s="517"/>
      <c r="C76" s="530"/>
      <c r="D76" s="532"/>
      <c r="E76" s="509"/>
      <c r="F76" s="503"/>
      <c r="G76" s="500"/>
      <c r="H76" s="463"/>
      <c r="I76" s="26" t="s">
        <v>76</v>
      </c>
      <c r="J76" s="281">
        <v>0</v>
      </c>
      <c r="K76" s="281">
        <v>0</v>
      </c>
      <c r="L76" s="281">
        <v>0</v>
      </c>
      <c r="M76" s="138">
        <f t="shared" si="198"/>
        <v>0</v>
      </c>
      <c r="N76" s="283">
        <v>0</v>
      </c>
      <c r="O76" s="283">
        <v>0</v>
      </c>
      <c r="P76" s="283">
        <v>0</v>
      </c>
      <c r="Q76" s="138">
        <f t="shared" si="182"/>
        <v>0</v>
      </c>
      <c r="R76" s="283">
        <v>2</v>
      </c>
      <c r="S76" s="283">
        <v>0</v>
      </c>
      <c r="T76" s="283">
        <v>0</v>
      </c>
      <c r="U76" s="138">
        <f t="shared" si="183"/>
        <v>2</v>
      </c>
      <c r="V76" s="283">
        <v>0</v>
      </c>
      <c r="W76" s="283">
        <v>0</v>
      </c>
      <c r="X76" s="283">
        <v>0</v>
      </c>
      <c r="Y76" s="138">
        <f t="shared" si="184"/>
        <v>0</v>
      </c>
      <c r="Z76" s="283">
        <v>1</v>
      </c>
      <c r="AA76" s="283">
        <v>0</v>
      </c>
      <c r="AB76" s="283">
        <v>0</v>
      </c>
      <c r="AC76" s="138">
        <f t="shared" si="185"/>
        <v>1</v>
      </c>
      <c r="AD76" s="283">
        <v>2</v>
      </c>
      <c r="AE76" s="283">
        <v>0</v>
      </c>
      <c r="AF76" s="283">
        <v>0</v>
      </c>
      <c r="AG76" s="138">
        <f t="shared" si="186"/>
        <v>2</v>
      </c>
      <c r="AH76" s="283">
        <v>1</v>
      </c>
      <c r="AI76" s="283">
        <v>1</v>
      </c>
      <c r="AJ76" s="283">
        <v>0</v>
      </c>
      <c r="AK76" s="138">
        <f t="shared" si="187"/>
        <v>2</v>
      </c>
      <c r="AL76" s="283">
        <v>1</v>
      </c>
      <c r="AM76" s="283">
        <v>0</v>
      </c>
      <c r="AN76" s="283">
        <v>0</v>
      </c>
      <c r="AO76" s="138">
        <f t="shared" si="188"/>
        <v>1</v>
      </c>
      <c r="AP76" s="283">
        <v>8</v>
      </c>
      <c r="AQ76" s="283">
        <v>5</v>
      </c>
      <c r="AR76" s="283">
        <v>0</v>
      </c>
      <c r="AS76" s="138">
        <f t="shared" si="189"/>
        <v>13</v>
      </c>
      <c r="AT76" s="283">
        <v>7</v>
      </c>
      <c r="AU76" s="283">
        <v>5</v>
      </c>
      <c r="AV76" s="283">
        <v>0</v>
      </c>
      <c r="AW76" s="138">
        <f t="shared" si="190"/>
        <v>12</v>
      </c>
      <c r="AX76" s="283">
        <v>12</v>
      </c>
      <c r="AY76" s="283">
        <v>7</v>
      </c>
      <c r="AZ76" s="283">
        <v>0</v>
      </c>
      <c r="BA76" s="138">
        <f t="shared" si="191"/>
        <v>19</v>
      </c>
      <c r="BB76" s="283">
        <v>18</v>
      </c>
      <c r="BC76" s="283">
        <v>3</v>
      </c>
      <c r="BD76" s="283">
        <v>0</v>
      </c>
      <c r="BE76" s="138">
        <f t="shared" si="192"/>
        <v>21</v>
      </c>
      <c r="BF76" s="283">
        <f t="shared" si="102"/>
        <v>52</v>
      </c>
      <c r="BG76" s="283">
        <f t="shared" si="103"/>
        <v>21</v>
      </c>
      <c r="BH76" s="283">
        <f t="shared" si="104"/>
        <v>0</v>
      </c>
      <c r="BI76" s="138">
        <f t="shared" si="195"/>
        <v>73</v>
      </c>
    </row>
    <row r="77" spans="1:61" ht="30" customHeight="1" x14ac:dyDescent="0.25">
      <c r="A77" s="531"/>
      <c r="B77" s="517"/>
      <c r="C77" s="530"/>
      <c r="D77" s="532"/>
      <c r="E77" s="509"/>
      <c r="F77" s="503"/>
      <c r="G77" s="500"/>
      <c r="H77" s="463"/>
      <c r="I77" s="26" t="s">
        <v>77</v>
      </c>
      <c r="J77" s="281">
        <v>89</v>
      </c>
      <c r="K77" s="281">
        <v>5</v>
      </c>
      <c r="L77" s="281">
        <v>0</v>
      </c>
      <c r="M77" s="138">
        <f t="shared" si="198"/>
        <v>94</v>
      </c>
      <c r="N77" s="283">
        <v>60</v>
      </c>
      <c r="O77" s="283">
        <v>13</v>
      </c>
      <c r="P77" s="283">
        <v>0</v>
      </c>
      <c r="Q77" s="138">
        <f t="shared" si="182"/>
        <v>73</v>
      </c>
      <c r="R77" s="283">
        <v>33</v>
      </c>
      <c r="S77" s="283">
        <v>18</v>
      </c>
      <c r="T77" s="283">
        <v>0</v>
      </c>
      <c r="U77" s="138">
        <f t="shared" si="183"/>
        <v>51</v>
      </c>
      <c r="V77" s="283">
        <v>69</v>
      </c>
      <c r="W77" s="283">
        <v>22</v>
      </c>
      <c r="X77" s="283">
        <v>0</v>
      </c>
      <c r="Y77" s="138">
        <f t="shared" si="184"/>
        <v>91</v>
      </c>
      <c r="Z77" s="283">
        <v>71</v>
      </c>
      <c r="AA77" s="283">
        <v>20</v>
      </c>
      <c r="AB77" s="283">
        <v>0</v>
      </c>
      <c r="AC77" s="138">
        <f t="shared" si="185"/>
        <v>91</v>
      </c>
      <c r="AD77" s="283">
        <v>77</v>
      </c>
      <c r="AE77" s="283">
        <v>22</v>
      </c>
      <c r="AF77" s="283">
        <v>0</v>
      </c>
      <c r="AG77" s="138">
        <f t="shared" si="186"/>
        <v>99</v>
      </c>
      <c r="AH77" s="283">
        <v>113</v>
      </c>
      <c r="AI77" s="283">
        <v>19</v>
      </c>
      <c r="AJ77" s="283">
        <v>0</v>
      </c>
      <c r="AK77" s="138">
        <f t="shared" si="187"/>
        <v>132</v>
      </c>
      <c r="AL77" s="283">
        <v>79</v>
      </c>
      <c r="AM77" s="283">
        <v>26</v>
      </c>
      <c r="AN77" s="283">
        <v>0</v>
      </c>
      <c r="AO77" s="138">
        <f t="shared" si="188"/>
        <v>105</v>
      </c>
      <c r="AP77" s="283">
        <v>71</v>
      </c>
      <c r="AQ77" s="283">
        <v>52</v>
      </c>
      <c r="AR77" s="283">
        <v>0</v>
      </c>
      <c r="AS77" s="138">
        <f t="shared" si="189"/>
        <v>123</v>
      </c>
      <c r="AT77" s="283">
        <v>104</v>
      </c>
      <c r="AU77" s="283">
        <v>45</v>
      </c>
      <c r="AV77" s="283">
        <v>0</v>
      </c>
      <c r="AW77" s="138">
        <f t="shared" si="190"/>
        <v>149</v>
      </c>
      <c r="AX77" s="283">
        <v>118</v>
      </c>
      <c r="AY77" s="283">
        <v>73</v>
      </c>
      <c r="AZ77" s="283">
        <v>0</v>
      </c>
      <c r="BA77" s="138">
        <f t="shared" si="191"/>
        <v>191</v>
      </c>
      <c r="BB77" s="283">
        <v>86</v>
      </c>
      <c r="BC77" s="283">
        <v>55</v>
      </c>
      <c r="BD77" s="283">
        <v>0</v>
      </c>
      <c r="BE77" s="138">
        <f t="shared" si="192"/>
        <v>141</v>
      </c>
      <c r="BF77" s="283">
        <f t="shared" si="102"/>
        <v>970</v>
      </c>
      <c r="BG77" s="283">
        <f t="shared" si="103"/>
        <v>370</v>
      </c>
      <c r="BH77" s="283">
        <f t="shared" si="104"/>
        <v>0</v>
      </c>
      <c r="BI77" s="138">
        <f t="shared" si="195"/>
        <v>1340</v>
      </c>
    </row>
    <row r="78" spans="1:61" ht="30" customHeight="1" x14ac:dyDescent="0.25">
      <c r="A78" s="531"/>
      <c r="B78" s="517"/>
      <c r="C78" s="530"/>
      <c r="D78" s="532"/>
      <c r="E78" s="509"/>
      <c r="F78" s="503"/>
      <c r="G78" s="500"/>
      <c r="H78" s="463"/>
      <c r="I78" s="26" t="s">
        <v>78</v>
      </c>
      <c r="J78" s="281">
        <v>61</v>
      </c>
      <c r="K78" s="281">
        <v>12</v>
      </c>
      <c r="L78" s="281">
        <v>0</v>
      </c>
      <c r="M78" s="138">
        <f t="shared" si="198"/>
        <v>73</v>
      </c>
      <c r="N78" s="283">
        <v>111</v>
      </c>
      <c r="O78" s="283">
        <v>17</v>
      </c>
      <c r="P78" s="283">
        <v>0</v>
      </c>
      <c r="Q78" s="138">
        <f t="shared" si="182"/>
        <v>128</v>
      </c>
      <c r="R78" s="283">
        <v>105</v>
      </c>
      <c r="S78" s="283">
        <v>21</v>
      </c>
      <c r="T78" s="283">
        <v>0</v>
      </c>
      <c r="U78" s="138">
        <f t="shared" si="183"/>
        <v>126</v>
      </c>
      <c r="V78" s="283">
        <v>113</v>
      </c>
      <c r="W78" s="283">
        <v>18</v>
      </c>
      <c r="X78" s="283">
        <v>0</v>
      </c>
      <c r="Y78" s="138">
        <f t="shared" si="184"/>
        <v>131</v>
      </c>
      <c r="Z78" s="283">
        <v>94</v>
      </c>
      <c r="AA78" s="283">
        <v>19</v>
      </c>
      <c r="AB78" s="283">
        <v>0</v>
      </c>
      <c r="AC78" s="138">
        <f t="shared" si="185"/>
        <v>113</v>
      </c>
      <c r="AD78" s="283">
        <v>114</v>
      </c>
      <c r="AE78" s="283">
        <v>18</v>
      </c>
      <c r="AF78" s="283">
        <v>0</v>
      </c>
      <c r="AG78" s="138">
        <f t="shared" si="186"/>
        <v>132</v>
      </c>
      <c r="AH78" s="283">
        <v>144</v>
      </c>
      <c r="AI78" s="283">
        <v>37</v>
      </c>
      <c r="AJ78" s="283">
        <v>0</v>
      </c>
      <c r="AK78" s="138">
        <f t="shared" si="187"/>
        <v>181</v>
      </c>
      <c r="AL78" s="283">
        <v>91</v>
      </c>
      <c r="AM78" s="283">
        <v>14</v>
      </c>
      <c r="AN78" s="283">
        <v>0</v>
      </c>
      <c r="AO78" s="138">
        <f t="shared" si="188"/>
        <v>105</v>
      </c>
      <c r="AP78" s="283">
        <v>120</v>
      </c>
      <c r="AQ78" s="283">
        <v>38</v>
      </c>
      <c r="AR78" s="283">
        <v>0</v>
      </c>
      <c r="AS78" s="138">
        <f t="shared" si="189"/>
        <v>158</v>
      </c>
      <c r="AT78" s="283">
        <v>133</v>
      </c>
      <c r="AU78" s="283">
        <v>60</v>
      </c>
      <c r="AV78" s="283">
        <v>0</v>
      </c>
      <c r="AW78" s="138">
        <f t="shared" si="190"/>
        <v>193</v>
      </c>
      <c r="AX78" s="283">
        <v>97</v>
      </c>
      <c r="AY78" s="283">
        <v>53</v>
      </c>
      <c r="AZ78" s="283">
        <v>0</v>
      </c>
      <c r="BA78" s="138">
        <f t="shared" si="191"/>
        <v>150</v>
      </c>
      <c r="BB78" s="283">
        <v>77</v>
      </c>
      <c r="BC78" s="283">
        <v>57</v>
      </c>
      <c r="BD78" s="283">
        <v>0</v>
      </c>
      <c r="BE78" s="138">
        <f t="shared" si="192"/>
        <v>134</v>
      </c>
      <c r="BF78" s="283">
        <f t="shared" si="102"/>
        <v>1260</v>
      </c>
      <c r="BG78" s="283">
        <f t="shared" si="103"/>
        <v>364</v>
      </c>
      <c r="BH78" s="283">
        <f t="shared" si="104"/>
        <v>0</v>
      </c>
      <c r="BI78" s="138">
        <f t="shared" si="195"/>
        <v>1624</v>
      </c>
    </row>
    <row r="79" spans="1:61" ht="30" customHeight="1" x14ac:dyDescent="0.25">
      <c r="A79" s="531"/>
      <c r="B79" s="517"/>
      <c r="C79" s="530"/>
      <c r="D79" s="532"/>
      <c r="E79" s="509"/>
      <c r="F79" s="503"/>
      <c r="G79" s="500"/>
      <c r="H79" s="464"/>
      <c r="I79" s="27" t="s">
        <v>79</v>
      </c>
      <c r="J79" s="139">
        <f>SUM(J74:J78)</f>
        <v>150</v>
      </c>
      <c r="K79" s="139">
        <f t="shared" ref="K79:L79" si="199">SUM(K74:K78)</f>
        <v>17</v>
      </c>
      <c r="L79" s="139">
        <f t="shared" si="199"/>
        <v>0</v>
      </c>
      <c r="M79" s="138">
        <f>SUM(M74:M78)</f>
        <v>167</v>
      </c>
      <c r="N79" s="139">
        <f>SUM(N74:N78)</f>
        <v>171</v>
      </c>
      <c r="O79" s="139">
        <f t="shared" ref="O79:P79" si="200">SUM(O74:O78)</f>
        <v>30</v>
      </c>
      <c r="P79" s="139">
        <f t="shared" si="200"/>
        <v>0</v>
      </c>
      <c r="Q79" s="138">
        <f>SUM(Q74:Q78)</f>
        <v>201</v>
      </c>
      <c r="R79" s="139">
        <f>SUM(R74:R78)</f>
        <v>140</v>
      </c>
      <c r="S79" s="139">
        <f t="shared" ref="S79:T79" si="201">SUM(S74:S78)</f>
        <v>39</v>
      </c>
      <c r="T79" s="139">
        <f t="shared" si="201"/>
        <v>0</v>
      </c>
      <c r="U79" s="138">
        <f>SUM(U74:U78)</f>
        <v>179</v>
      </c>
      <c r="V79" s="139">
        <f>SUM(V74:V78)</f>
        <v>182</v>
      </c>
      <c r="W79" s="139">
        <f t="shared" ref="W79:X79" si="202">SUM(W74:W78)</f>
        <v>40</v>
      </c>
      <c r="X79" s="139">
        <f t="shared" si="202"/>
        <v>0</v>
      </c>
      <c r="Y79" s="138">
        <f>SUM(Y74:Y78)</f>
        <v>222</v>
      </c>
      <c r="Z79" s="139">
        <f>SUM(Z74:Z78)</f>
        <v>166</v>
      </c>
      <c r="AA79" s="139">
        <f t="shared" ref="AA79:AB79" si="203">SUM(AA74:AA78)</f>
        <v>39</v>
      </c>
      <c r="AB79" s="139">
        <f t="shared" si="203"/>
        <v>0</v>
      </c>
      <c r="AC79" s="138">
        <f>SUM(AC74:AC78)</f>
        <v>205</v>
      </c>
      <c r="AD79" s="139">
        <f>SUM(AD74:AD78)</f>
        <v>193</v>
      </c>
      <c r="AE79" s="139">
        <f t="shared" ref="AE79:AF79" si="204">SUM(AE74:AE78)</f>
        <v>40</v>
      </c>
      <c r="AF79" s="139">
        <f t="shared" si="204"/>
        <v>0</v>
      </c>
      <c r="AG79" s="138">
        <f>SUM(AG74:AG78)</f>
        <v>233</v>
      </c>
      <c r="AH79" s="139">
        <f>SUM(AH74:AH78)</f>
        <v>258</v>
      </c>
      <c r="AI79" s="139">
        <f t="shared" ref="AI79:AJ79" si="205">SUM(AI74:AI78)</f>
        <v>57</v>
      </c>
      <c r="AJ79" s="139">
        <f t="shared" si="205"/>
        <v>0</v>
      </c>
      <c r="AK79" s="138">
        <f>SUM(AK74:AK78)</f>
        <v>315</v>
      </c>
      <c r="AL79" s="139">
        <f>SUM(AL74:AL78)</f>
        <v>171</v>
      </c>
      <c r="AM79" s="139">
        <f t="shared" ref="AM79:AN79" si="206">SUM(AM74:AM78)</f>
        <v>40</v>
      </c>
      <c r="AN79" s="139">
        <f t="shared" si="206"/>
        <v>0</v>
      </c>
      <c r="AO79" s="138">
        <f>SUM(AO74:AO78)</f>
        <v>211</v>
      </c>
      <c r="AP79" s="139">
        <f>SUM(AP74:AP78)</f>
        <v>199</v>
      </c>
      <c r="AQ79" s="139">
        <f t="shared" ref="AQ79:AR79" si="207">SUM(AQ74:AQ78)</f>
        <v>97</v>
      </c>
      <c r="AR79" s="139">
        <f t="shared" si="207"/>
        <v>0</v>
      </c>
      <c r="AS79" s="138">
        <f>SUM(AS74:AS78)</f>
        <v>296</v>
      </c>
      <c r="AT79" s="139">
        <f>SUM(AT74:AT78)</f>
        <v>244</v>
      </c>
      <c r="AU79" s="139">
        <f t="shared" ref="AU79:AV79" si="208">SUM(AU74:AU78)</f>
        <v>116</v>
      </c>
      <c r="AV79" s="139">
        <f t="shared" si="208"/>
        <v>0</v>
      </c>
      <c r="AW79" s="138">
        <f>SUM(AW74:AW78)</f>
        <v>360</v>
      </c>
      <c r="AX79" s="139">
        <f>SUM(AX74:AX78)</f>
        <v>228</v>
      </c>
      <c r="AY79" s="139">
        <f t="shared" ref="AY79:AZ79" si="209">SUM(AY74:AY78)</f>
        <v>142</v>
      </c>
      <c r="AZ79" s="139">
        <f t="shared" si="209"/>
        <v>0</v>
      </c>
      <c r="BA79" s="138">
        <f>SUM(BA74:BA78)</f>
        <v>370</v>
      </c>
      <c r="BB79" s="139">
        <f>SUM(BB74:BB78)</f>
        <v>181</v>
      </c>
      <c r="BC79" s="139">
        <f t="shared" ref="BC79:BD79" si="210">SUM(BC74:BC78)</f>
        <v>122</v>
      </c>
      <c r="BD79" s="139">
        <f t="shared" si="210"/>
        <v>0</v>
      </c>
      <c r="BE79" s="138">
        <f>SUM(BE74:BE78)</f>
        <v>303</v>
      </c>
      <c r="BF79" s="139">
        <f>SUM(BF74:BF78)</f>
        <v>2283</v>
      </c>
      <c r="BG79" s="139">
        <f t="shared" ref="BG79" si="211">SUM(BG74:BG78)</f>
        <v>779</v>
      </c>
      <c r="BH79" s="139">
        <f t="shared" ref="BH79" si="212">SUM(BH74:BH78)</f>
        <v>0</v>
      </c>
      <c r="BI79" s="138">
        <f t="shared" ref="BI79" si="213">SUM(BI74:BI78)</f>
        <v>3062</v>
      </c>
    </row>
    <row r="80" spans="1:61" ht="30" customHeight="1" x14ac:dyDescent="0.25">
      <c r="A80" s="531"/>
      <c r="B80" s="517"/>
      <c r="C80" s="530"/>
      <c r="D80" s="532"/>
      <c r="E80" s="509"/>
      <c r="F80" s="503"/>
      <c r="G80" s="500"/>
      <c r="H80" s="500" t="s">
        <v>146</v>
      </c>
      <c r="I80" s="26" t="s">
        <v>80</v>
      </c>
      <c r="J80" s="281">
        <v>149</v>
      </c>
      <c r="K80" s="281">
        <v>18</v>
      </c>
      <c r="L80" s="281">
        <v>0</v>
      </c>
      <c r="M80" s="138">
        <f>SUM(J80:L80)</f>
        <v>167</v>
      </c>
      <c r="N80" s="283">
        <v>101</v>
      </c>
      <c r="O80" s="283">
        <v>30</v>
      </c>
      <c r="P80" s="283">
        <v>0</v>
      </c>
      <c r="Q80" s="424">
        <f t="shared" ref="Q80:Q88" si="214">SUM(N80:P80)</f>
        <v>131</v>
      </c>
      <c r="R80" s="283">
        <v>141</v>
      </c>
      <c r="S80" s="283">
        <v>37</v>
      </c>
      <c r="T80" s="283">
        <v>0</v>
      </c>
      <c r="U80" s="138">
        <f t="shared" ref="U80:U88" si="215">SUM(R80:T80)</f>
        <v>178</v>
      </c>
      <c r="V80" s="283">
        <v>181</v>
      </c>
      <c r="W80" s="283">
        <v>40</v>
      </c>
      <c r="X80" s="283">
        <v>0</v>
      </c>
      <c r="Y80" s="138">
        <f t="shared" ref="Y80:Y88" si="216">SUM(V80:X80)</f>
        <v>221</v>
      </c>
      <c r="Z80" s="283">
        <v>163</v>
      </c>
      <c r="AA80" s="283">
        <v>39</v>
      </c>
      <c r="AB80" s="283">
        <v>0</v>
      </c>
      <c r="AC80" s="138">
        <f t="shared" ref="AC80:AC88" si="217">SUM(Z80:AB80)</f>
        <v>202</v>
      </c>
      <c r="AD80" s="283">
        <v>188</v>
      </c>
      <c r="AE80" s="283">
        <v>40</v>
      </c>
      <c r="AF80" s="283">
        <v>0</v>
      </c>
      <c r="AG80" s="138">
        <f t="shared" ref="AG80:AG88" si="218">SUM(AD80:AF80)</f>
        <v>228</v>
      </c>
      <c r="AH80" s="283">
        <v>235</v>
      </c>
      <c r="AI80" s="283">
        <v>54</v>
      </c>
      <c r="AJ80" s="283">
        <v>0</v>
      </c>
      <c r="AK80" s="138">
        <f t="shared" ref="AK80:AK88" si="219">SUM(AH80:AJ80)</f>
        <v>289</v>
      </c>
      <c r="AL80" s="283">
        <v>169</v>
      </c>
      <c r="AM80" s="283">
        <v>40</v>
      </c>
      <c r="AN80" s="283">
        <v>0</v>
      </c>
      <c r="AO80" s="138">
        <f t="shared" ref="AO80:AO88" si="220">SUM(AL80:AN80)</f>
        <v>209</v>
      </c>
      <c r="AP80" s="283">
        <v>152</v>
      </c>
      <c r="AQ80" s="283">
        <v>56</v>
      </c>
      <c r="AR80" s="283">
        <v>0</v>
      </c>
      <c r="AS80" s="138">
        <f t="shared" ref="AS80:AS88" si="221">SUM(AP80:AR80)</f>
        <v>208</v>
      </c>
      <c r="AT80" s="283">
        <v>244</v>
      </c>
      <c r="AU80" s="283">
        <v>116</v>
      </c>
      <c r="AV80" s="283">
        <v>0</v>
      </c>
      <c r="AW80" s="138">
        <f t="shared" ref="AW80:AW88" si="222">SUM(AT80:AV80)</f>
        <v>360</v>
      </c>
      <c r="AX80" s="283">
        <v>228</v>
      </c>
      <c r="AY80" s="283">
        <v>142</v>
      </c>
      <c r="AZ80" s="283">
        <v>0</v>
      </c>
      <c r="BA80" s="138">
        <f t="shared" ref="BA80:BA88" si="223">SUM(AX80:AZ80)</f>
        <v>370</v>
      </c>
      <c r="BB80" s="283">
        <v>181</v>
      </c>
      <c r="BC80" s="283">
        <v>122</v>
      </c>
      <c r="BD80" s="283">
        <v>0</v>
      </c>
      <c r="BE80" s="138">
        <f t="shared" ref="BE80:BE88" si="224">SUM(BB80:BD80)</f>
        <v>303</v>
      </c>
      <c r="BF80" s="283">
        <f t="shared" si="102"/>
        <v>2132</v>
      </c>
      <c r="BG80" s="283">
        <f t="shared" si="103"/>
        <v>734</v>
      </c>
      <c r="BH80" s="283">
        <f t="shared" si="104"/>
        <v>0</v>
      </c>
      <c r="BI80" s="138">
        <f t="shared" ref="BI80:BI88" si="225">SUM(BF80:BH80)</f>
        <v>2866</v>
      </c>
    </row>
    <row r="81" spans="1:61" ht="30" customHeight="1" x14ac:dyDescent="0.25">
      <c r="A81" s="531"/>
      <c r="B81" s="517"/>
      <c r="C81" s="530"/>
      <c r="D81" s="532"/>
      <c r="E81" s="509"/>
      <c r="F81" s="503"/>
      <c r="G81" s="500"/>
      <c r="H81" s="500"/>
      <c r="I81" s="26" t="s">
        <v>81</v>
      </c>
      <c r="J81" s="281">
        <v>0</v>
      </c>
      <c r="K81" s="281">
        <v>0</v>
      </c>
      <c r="L81" s="281">
        <v>0</v>
      </c>
      <c r="M81" s="138">
        <f t="shared" ref="M81:M83" si="226">SUM(J81:L81)</f>
        <v>0</v>
      </c>
      <c r="N81" s="283">
        <v>0</v>
      </c>
      <c r="O81" s="283">
        <v>0</v>
      </c>
      <c r="P81" s="283">
        <v>0</v>
      </c>
      <c r="Q81" s="424">
        <f t="shared" si="214"/>
        <v>0</v>
      </c>
      <c r="R81" s="283">
        <v>1</v>
      </c>
      <c r="S81" s="283">
        <v>0</v>
      </c>
      <c r="T81" s="283">
        <v>0</v>
      </c>
      <c r="U81" s="138">
        <f t="shared" si="215"/>
        <v>1</v>
      </c>
      <c r="V81" s="283">
        <v>1</v>
      </c>
      <c r="W81" s="283">
        <v>0</v>
      </c>
      <c r="X81" s="283">
        <v>0</v>
      </c>
      <c r="Y81" s="138">
        <f t="shared" si="216"/>
        <v>1</v>
      </c>
      <c r="Z81" s="283">
        <v>3</v>
      </c>
      <c r="AA81" s="283">
        <v>0</v>
      </c>
      <c r="AB81" s="283">
        <v>0</v>
      </c>
      <c r="AC81" s="138">
        <f t="shared" si="217"/>
        <v>3</v>
      </c>
      <c r="AD81" s="283">
        <v>5</v>
      </c>
      <c r="AE81" s="283">
        <v>0</v>
      </c>
      <c r="AF81" s="283">
        <v>0</v>
      </c>
      <c r="AG81" s="138">
        <f t="shared" si="218"/>
        <v>5</v>
      </c>
      <c r="AH81" s="283">
        <v>13</v>
      </c>
      <c r="AI81" s="283">
        <v>3</v>
      </c>
      <c r="AJ81" s="283">
        <v>0</v>
      </c>
      <c r="AK81" s="138">
        <f t="shared" si="219"/>
        <v>16</v>
      </c>
      <c r="AL81" s="283">
        <v>2</v>
      </c>
      <c r="AM81" s="283">
        <v>0</v>
      </c>
      <c r="AN81" s="283">
        <v>0</v>
      </c>
      <c r="AO81" s="138">
        <f t="shared" si="220"/>
        <v>2</v>
      </c>
      <c r="AP81" s="283">
        <v>3</v>
      </c>
      <c r="AQ81" s="283">
        <v>0</v>
      </c>
      <c r="AR81" s="283">
        <v>0</v>
      </c>
      <c r="AS81" s="138">
        <f t="shared" si="221"/>
        <v>3</v>
      </c>
      <c r="AT81" s="283">
        <v>0</v>
      </c>
      <c r="AU81" s="283">
        <v>0</v>
      </c>
      <c r="AV81" s="283">
        <v>0</v>
      </c>
      <c r="AW81" s="138">
        <f t="shared" si="222"/>
        <v>0</v>
      </c>
      <c r="AX81" s="283">
        <v>0</v>
      </c>
      <c r="AY81" s="283">
        <v>0</v>
      </c>
      <c r="AZ81" s="283">
        <v>0</v>
      </c>
      <c r="BA81" s="138">
        <f t="shared" si="223"/>
        <v>0</v>
      </c>
      <c r="BB81" s="283">
        <v>0</v>
      </c>
      <c r="BC81" s="283">
        <v>0</v>
      </c>
      <c r="BD81" s="283">
        <v>0</v>
      </c>
      <c r="BE81" s="138">
        <f t="shared" si="224"/>
        <v>0</v>
      </c>
      <c r="BF81" s="283">
        <f t="shared" si="102"/>
        <v>28</v>
      </c>
      <c r="BG81" s="283">
        <f t="shared" si="103"/>
        <v>3</v>
      </c>
      <c r="BH81" s="283">
        <f t="shared" si="104"/>
        <v>0</v>
      </c>
      <c r="BI81" s="138">
        <f t="shared" si="225"/>
        <v>31</v>
      </c>
    </row>
    <row r="82" spans="1:61" ht="30" customHeight="1" x14ac:dyDescent="0.25">
      <c r="A82" s="531"/>
      <c r="B82" s="517"/>
      <c r="C82" s="530"/>
      <c r="D82" s="532"/>
      <c r="E82" s="509"/>
      <c r="F82" s="503"/>
      <c r="G82" s="500"/>
      <c r="H82" s="500" t="s">
        <v>86</v>
      </c>
      <c r="I82" s="26" t="s">
        <v>82</v>
      </c>
      <c r="J82" s="281">
        <v>0</v>
      </c>
      <c r="K82" s="281">
        <v>0</v>
      </c>
      <c r="L82" s="281">
        <v>0</v>
      </c>
      <c r="M82" s="138">
        <f t="shared" si="226"/>
        <v>0</v>
      </c>
      <c r="N82" s="283">
        <v>0</v>
      </c>
      <c r="O82" s="283">
        <v>0</v>
      </c>
      <c r="P82" s="283">
        <v>0</v>
      </c>
      <c r="Q82" s="138">
        <f t="shared" si="214"/>
        <v>0</v>
      </c>
      <c r="R82" s="283">
        <v>17</v>
      </c>
      <c r="S82" s="283">
        <v>1</v>
      </c>
      <c r="T82" s="283">
        <v>0</v>
      </c>
      <c r="U82" s="138">
        <f t="shared" si="215"/>
        <v>18</v>
      </c>
      <c r="V82" s="283">
        <v>26</v>
      </c>
      <c r="W82" s="283">
        <v>0</v>
      </c>
      <c r="X82" s="283">
        <v>0</v>
      </c>
      <c r="Y82" s="138">
        <f t="shared" si="216"/>
        <v>26</v>
      </c>
      <c r="Z82" s="283">
        <v>3</v>
      </c>
      <c r="AA82" s="283">
        <v>0</v>
      </c>
      <c r="AB82" s="283">
        <v>0</v>
      </c>
      <c r="AC82" s="138">
        <f t="shared" si="217"/>
        <v>3</v>
      </c>
      <c r="AD82" s="283">
        <v>8</v>
      </c>
      <c r="AE82" s="283">
        <v>0</v>
      </c>
      <c r="AF82" s="283">
        <v>0</v>
      </c>
      <c r="AG82" s="138">
        <f t="shared" si="218"/>
        <v>8</v>
      </c>
      <c r="AH82" s="283">
        <v>5</v>
      </c>
      <c r="AI82" s="283">
        <v>3</v>
      </c>
      <c r="AJ82" s="283">
        <v>0</v>
      </c>
      <c r="AK82" s="138">
        <f t="shared" si="219"/>
        <v>8</v>
      </c>
      <c r="AL82" s="283">
        <v>14</v>
      </c>
      <c r="AM82" s="283">
        <v>1</v>
      </c>
      <c r="AN82" s="283">
        <v>0</v>
      </c>
      <c r="AO82" s="138">
        <f t="shared" si="220"/>
        <v>15</v>
      </c>
      <c r="AP82" s="283">
        <v>3</v>
      </c>
      <c r="AQ82" s="283">
        <v>1</v>
      </c>
      <c r="AR82" s="283">
        <v>0</v>
      </c>
      <c r="AS82" s="138">
        <f t="shared" si="221"/>
        <v>4</v>
      </c>
      <c r="AT82" s="283">
        <v>8</v>
      </c>
      <c r="AU82" s="283">
        <v>2</v>
      </c>
      <c r="AV82" s="283">
        <v>0</v>
      </c>
      <c r="AW82" s="138">
        <f t="shared" si="222"/>
        <v>10</v>
      </c>
      <c r="AX82" s="283">
        <v>3</v>
      </c>
      <c r="AY82" s="283">
        <v>1</v>
      </c>
      <c r="AZ82" s="283">
        <v>0</v>
      </c>
      <c r="BA82" s="138">
        <f t="shared" si="223"/>
        <v>4</v>
      </c>
      <c r="BB82" s="283">
        <v>1</v>
      </c>
      <c r="BC82" s="283">
        <v>0</v>
      </c>
      <c r="BD82" s="283">
        <v>0</v>
      </c>
      <c r="BE82" s="138">
        <f t="shared" si="224"/>
        <v>1</v>
      </c>
      <c r="BF82" s="283">
        <f t="shared" si="102"/>
        <v>88</v>
      </c>
      <c r="BG82" s="283">
        <f t="shared" si="103"/>
        <v>9</v>
      </c>
      <c r="BH82" s="283">
        <f t="shared" si="104"/>
        <v>0</v>
      </c>
      <c r="BI82" s="138">
        <f t="shared" si="225"/>
        <v>97</v>
      </c>
    </row>
    <row r="83" spans="1:61" ht="30" customHeight="1" thickBot="1" x14ac:dyDescent="0.3">
      <c r="A83" s="531"/>
      <c r="B83" s="517"/>
      <c r="C83" s="530"/>
      <c r="D83" s="532"/>
      <c r="E83" s="510"/>
      <c r="F83" s="504"/>
      <c r="G83" s="501"/>
      <c r="H83" s="501"/>
      <c r="I83" s="49" t="s">
        <v>83</v>
      </c>
      <c r="J83" s="282">
        <v>6</v>
      </c>
      <c r="K83" s="282">
        <v>0</v>
      </c>
      <c r="L83" s="282">
        <v>0</v>
      </c>
      <c r="M83" s="141">
        <f t="shared" si="226"/>
        <v>6</v>
      </c>
      <c r="N83" s="284">
        <v>0</v>
      </c>
      <c r="O83" s="284">
        <v>0</v>
      </c>
      <c r="P83" s="284">
        <v>0</v>
      </c>
      <c r="Q83" s="141">
        <f t="shared" si="214"/>
        <v>0</v>
      </c>
      <c r="R83" s="284">
        <v>4</v>
      </c>
      <c r="S83" s="284">
        <v>0</v>
      </c>
      <c r="T83" s="284">
        <v>0</v>
      </c>
      <c r="U83" s="141">
        <f t="shared" si="215"/>
        <v>4</v>
      </c>
      <c r="V83" s="284">
        <v>0</v>
      </c>
      <c r="W83" s="284">
        <v>0</v>
      </c>
      <c r="X83" s="284">
        <v>0</v>
      </c>
      <c r="Y83" s="141">
        <f t="shared" si="216"/>
        <v>0</v>
      </c>
      <c r="Z83" s="284">
        <v>0</v>
      </c>
      <c r="AA83" s="284">
        <v>0</v>
      </c>
      <c r="AB83" s="284">
        <v>0</v>
      </c>
      <c r="AC83" s="141">
        <f t="shared" si="217"/>
        <v>0</v>
      </c>
      <c r="AD83" s="284">
        <v>0</v>
      </c>
      <c r="AE83" s="284">
        <v>0</v>
      </c>
      <c r="AF83" s="284">
        <v>0</v>
      </c>
      <c r="AG83" s="141">
        <f t="shared" si="218"/>
        <v>0</v>
      </c>
      <c r="AH83" s="284">
        <v>1</v>
      </c>
      <c r="AI83" s="284">
        <v>2</v>
      </c>
      <c r="AJ83" s="284">
        <v>0</v>
      </c>
      <c r="AK83" s="141">
        <f t="shared" si="219"/>
        <v>3</v>
      </c>
      <c r="AL83" s="284">
        <v>2</v>
      </c>
      <c r="AM83" s="284">
        <v>3</v>
      </c>
      <c r="AN83" s="284">
        <v>0</v>
      </c>
      <c r="AO83" s="141">
        <f t="shared" si="220"/>
        <v>5</v>
      </c>
      <c r="AP83" s="284">
        <v>0</v>
      </c>
      <c r="AQ83" s="284">
        <v>4</v>
      </c>
      <c r="AR83" s="284">
        <v>0</v>
      </c>
      <c r="AS83" s="141">
        <f t="shared" si="221"/>
        <v>4</v>
      </c>
      <c r="AT83" s="284">
        <v>2</v>
      </c>
      <c r="AU83" s="284">
        <v>0</v>
      </c>
      <c r="AV83" s="284">
        <v>0</v>
      </c>
      <c r="AW83" s="141">
        <f t="shared" si="222"/>
        <v>2</v>
      </c>
      <c r="AX83" s="284">
        <v>5</v>
      </c>
      <c r="AY83" s="284">
        <v>7</v>
      </c>
      <c r="AZ83" s="284">
        <v>0</v>
      </c>
      <c r="BA83" s="141">
        <f t="shared" si="223"/>
        <v>12</v>
      </c>
      <c r="BB83" s="284">
        <v>3</v>
      </c>
      <c r="BC83" s="284">
        <v>2</v>
      </c>
      <c r="BD83" s="284">
        <v>0</v>
      </c>
      <c r="BE83" s="141">
        <f t="shared" si="224"/>
        <v>5</v>
      </c>
      <c r="BF83" s="284">
        <f t="shared" si="102"/>
        <v>23</v>
      </c>
      <c r="BG83" s="284">
        <f t="shared" si="103"/>
        <v>18</v>
      </c>
      <c r="BH83" s="284">
        <f t="shared" si="104"/>
        <v>0</v>
      </c>
      <c r="BI83" s="141">
        <f t="shared" si="225"/>
        <v>41</v>
      </c>
    </row>
    <row r="84" spans="1:61" ht="30" customHeight="1" x14ac:dyDescent="0.25">
      <c r="A84" s="531"/>
      <c r="B84" s="517"/>
      <c r="C84" s="530"/>
      <c r="D84" s="532"/>
      <c r="E84" s="508" t="s">
        <v>122</v>
      </c>
      <c r="F84" s="502" t="s">
        <v>123</v>
      </c>
      <c r="G84" s="505" t="s">
        <v>134</v>
      </c>
      <c r="H84" s="462" t="s">
        <v>84</v>
      </c>
      <c r="I84" s="64" t="s">
        <v>74</v>
      </c>
      <c r="J84" s="71">
        <v>0</v>
      </c>
      <c r="K84" s="71">
        <v>0</v>
      </c>
      <c r="L84" s="71">
        <v>0</v>
      </c>
      <c r="M84" s="140">
        <f>SUM(J84:L84)</f>
        <v>0</v>
      </c>
      <c r="N84" s="72">
        <v>0</v>
      </c>
      <c r="O84" s="72">
        <v>0</v>
      </c>
      <c r="P84" s="72">
        <v>0</v>
      </c>
      <c r="Q84" s="140">
        <f t="shared" si="214"/>
        <v>0</v>
      </c>
      <c r="R84" s="51">
        <v>0</v>
      </c>
      <c r="S84" s="74">
        <v>0</v>
      </c>
      <c r="T84" s="75">
        <v>0</v>
      </c>
      <c r="U84" s="140">
        <f t="shared" si="215"/>
        <v>0</v>
      </c>
      <c r="V84" s="51">
        <v>0</v>
      </c>
      <c r="W84" s="51">
        <v>0</v>
      </c>
      <c r="X84" s="51">
        <v>0</v>
      </c>
      <c r="Y84" s="140">
        <f t="shared" si="216"/>
        <v>0</v>
      </c>
      <c r="Z84" s="75">
        <v>0</v>
      </c>
      <c r="AA84" s="75">
        <v>0</v>
      </c>
      <c r="AB84" s="75">
        <v>0</v>
      </c>
      <c r="AC84" s="140">
        <f t="shared" si="217"/>
        <v>0</v>
      </c>
      <c r="AD84" s="75">
        <v>0</v>
      </c>
      <c r="AE84" s="75">
        <v>0</v>
      </c>
      <c r="AF84" s="75">
        <v>0</v>
      </c>
      <c r="AG84" s="140">
        <f t="shared" si="218"/>
        <v>0</v>
      </c>
      <c r="AH84" s="75">
        <v>0</v>
      </c>
      <c r="AI84" s="75">
        <v>1</v>
      </c>
      <c r="AJ84" s="75">
        <v>0</v>
      </c>
      <c r="AK84" s="140">
        <f t="shared" si="219"/>
        <v>1</v>
      </c>
      <c r="AL84" s="75">
        <v>0</v>
      </c>
      <c r="AM84" s="75">
        <v>0</v>
      </c>
      <c r="AN84" s="75">
        <v>0</v>
      </c>
      <c r="AO84" s="140">
        <f t="shared" si="220"/>
        <v>0</v>
      </c>
      <c r="AP84" s="75">
        <v>0</v>
      </c>
      <c r="AQ84" s="75">
        <v>0</v>
      </c>
      <c r="AR84" s="75">
        <v>0</v>
      </c>
      <c r="AS84" s="140">
        <f t="shared" si="221"/>
        <v>0</v>
      </c>
      <c r="AT84" s="75">
        <v>0</v>
      </c>
      <c r="AU84" s="75">
        <v>0</v>
      </c>
      <c r="AV84" s="75">
        <v>0</v>
      </c>
      <c r="AW84" s="140">
        <f t="shared" si="222"/>
        <v>0</v>
      </c>
      <c r="AX84" s="75">
        <v>0</v>
      </c>
      <c r="AY84" s="75">
        <v>0</v>
      </c>
      <c r="AZ84" s="75">
        <v>0</v>
      </c>
      <c r="BA84" s="140">
        <f t="shared" si="223"/>
        <v>0</v>
      </c>
      <c r="BB84" s="75">
        <v>0</v>
      </c>
      <c r="BC84" s="75">
        <v>0</v>
      </c>
      <c r="BD84" s="75">
        <v>0</v>
      </c>
      <c r="BE84" s="140">
        <f t="shared" si="224"/>
        <v>0</v>
      </c>
      <c r="BF84" s="75">
        <f t="shared" si="102"/>
        <v>0</v>
      </c>
      <c r="BG84" s="75">
        <f t="shared" si="103"/>
        <v>1</v>
      </c>
      <c r="BH84" s="75">
        <f t="shared" si="104"/>
        <v>0</v>
      </c>
      <c r="BI84" s="140">
        <f t="shared" si="225"/>
        <v>1</v>
      </c>
    </row>
    <row r="85" spans="1:61" ht="30" customHeight="1" x14ac:dyDescent="0.25">
      <c r="A85" s="531"/>
      <c r="B85" s="517"/>
      <c r="C85" s="530"/>
      <c r="D85" s="532"/>
      <c r="E85" s="509"/>
      <c r="F85" s="503"/>
      <c r="G85" s="500"/>
      <c r="H85" s="463"/>
      <c r="I85" s="26" t="s">
        <v>75</v>
      </c>
      <c r="J85" s="52">
        <v>0</v>
      </c>
      <c r="K85" s="52">
        <v>0</v>
      </c>
      <c r="L85" s="52">
        <v>0</v>
      </c>
      <c r="M85" s="138">
        <f t="shared" ref="M85:M88" si="227">SUM(J85:L85)</f>
        <v>0</v>
      </c>
      <c r="N85" s="73">
        <v>0</v>
      </c>
      <c r="O85" s="73">
        <v>0</v>
      </c>
      <c r="P85" s="73">
        <v>0</v>
      </c>
      <c r="Q85" s="138">
        <f t="shared" si="214"/>
        <v>0</v>
      </c>
      <c r="R85" s="73">
        <v>0</v>
      </c>
      <c r="S85" s="73">
        <v>0</v>
      </c>
      <c r="T85" s="73">
        <v>0</v>
      </c>
      <c r="U85" s="138">
        <f t="shared" si="215"/>
        <v>0</v>
      </c>
      <c r="V85" s="73">
        <v>0</v>
      </c>
      <c r="W85" s="73">
        <v>0</v>
      </c>
      <c r="X85" s="73">
        <v>0</v>
      </c>
      <c r="Y85" s="138">
        <f t="shared" si="216"/>
        <v>0</v>
      </c>
      <c r="Z85" s="73">
        <v>0</v>
      </c>
      <c r="AA85" s="73">
        <v>2</v>
      </c>
      <c r="AB85" s="73">
        <v>0</v>
      </c>
      <c r="AC85" s="138">
        <f t="shared" si="217"/>
        <v>2</v>
      </c>
      <c r="AD85" s="73">
        <v>0</v>
      </c>
      <c r="AE85" s="73">
        <v>2</v>
      </c>
      <c r="AF85" s="73">
        <v>0</v>
      </c>
      <c r="AG85" s="138">
        <f t="shared" si="218"/>
        <v>2</v>
      </c>
      <c r="AH85" s="73">
        <v>1</v>
      </c>
      <c r="AI85" s="73">
        <v>3</v>
      </c>
      <c r="AJ85" s="73">
        <v>0</v>
      </c>
      <c r="AK85" s="138">
        <f t="shared" si="219"/>
        <v>4</v>
      </c>
      <c r="AL85" s="73">
        <v>0</v>
      </c>
      <c r="AM85" s="73">
        <v>1</v>
      </c>
      <c r="AN85" s="73">
        <v>0</v>
      </c>
      <c r="AO85" s="138">
        <f t="shared" si="220"/>
        <v>1</v>
      </c>
      <c r="AP85" s="73">
        <v>0</v>
      </c>
      <c r="AQ85" s="73">
        <v>1</v>
      </c>
      <c r="AR85" s="73">
        <v>0</v>
      </c>
      <c r="AS85" s="138">
        <f t="shared" si="221"/>
        <v>1</v>
      </c>
      <c r="AT85" s="73">
        <v>0</v>
      </c>
      <c r="AU85" s="73">
        <v>2</v>
      </c>
      <c r="AV85" s="73">
        <v>0</v>
      </c>
      <c r="AW85" s="138">
        <f t="shared" si="222"/>
        <v>2</v>
      </c>
      <c r="AX85" s="73">
        <v>1</v>
      </c>
      <c r="AY85" s="73">
        <v>3</v>
      </c>
      <c r="AZ85" s="73">
        <v>0</v>
      </c>
      <c r="BA85" s="138">
        <f t="shared" si="223"/>
        <v>4</v>
      </c>
      <c r="BB85" s="73">
        <v>0</v>
      </c>
      <c r="BC85" s="73">
        <v>3</v>
      </c>
      <c r="BD85" s="73">
        <v>0</v>
      </c>
      <c r="BE85" s="138">
        <f t="shared" si="224"/>
        <v>3</v>
      </c>
      <c r="BF85" s="73">
        <f t="shared" si="102"/>
        <v>2</v>
      </c>
      <c r="BG85" s="73">
        <f t="shared" si="103"/>
        <v>17</v>
      </c>
      <c r="BH85" s="73">
        <f t="shared" si="104"/>
        <v>0</v>
      </c>
      <c r="BI85" s="138">
        <f t="shared" si="225"/>
        <v>19</v>
      </c>
    </row>
    <row r="86" spans="1:61" ht="30" customHeight="1" x14ac:dyDescent="0.25">
      <c r="A86" s="531"/>
      <c r="B86" s="517"/>
      <c r="C86" s="530"/>
      <c r="D86" s="532"/>
      <c r="E86" s="509"/>
      <c r="F86" s="503"/>
      <c r="G86" s="500"/>
      <c r="H86" s="463"/>
      <c r="I86" s="26" t="s">
        <v>76</v>
      </c>
      <c r="J86" s="52">
        <v>20</v>
      </c>
      <c r="K86" s="52">
        <v>11</v>
      </c>
      <c r="L86" s="52">
        <v>0</v>
      </c>
      <c r="M86" s="138">
        <f t="shared" si="227"/>
        <v>31</v>
      </c>
      <c r="N86" s="73">
        <v>62</v>
      </c>
      <c r="O86" s="73">
        <v>47</v>
      </c>
      <c r="P86" s="73">
        <v>0</v>
      </c>
      <c r="Q86" s="138">
        <f t="shared" si="214"/>
        <v>109</v>
      </c>
      <c r="R86" s="73">
        <v>66</v>
      </c>
      <c r="S86" s="73">
        <v>78</v>
      </c>
      <c r="T86" s="73">
        <v>0</v>
      </c>
      <c r="U86" s="138">
        <f t="shared" si="215"/>
        <v>144</v>
      </c>
      <c r="V86" s="73">
        <v>17</v>
      </c>
      <c r="W86" s="73">
        <v>10</v>
      </c>
      <c r="X86" s="73">
        <v>0</v>
      </c>
      <c r="Y86" s="138">
        <f t="shared" si="216"/>
        <v>27</v>
      </c>
      <c r="Z86" s="73">
        <v>48</v>
      </c>
      <c r="AA86" s="73">
        <v>25</v>
      </c>
      <c r="AB86" s="73">
        <v>0</v>
      </c>
      <c r="AC86" s="138">
        <f t="shared" si="217"/>
        <v>73</v>
      </c>
      <c r="AD86" s="73">
        <v>10</v>
      </c>
      <c r="AE86" s="73">
        <v>6</v>
      </c>
      <c r="AF86" s="73">
        <v>0</v>
      </c>
      <c r="AG86" s="138">
        <f t="shared" si="218"/>
        <v>16</v>
      </c>
      <c r="AH86" s="73">
        <v>25</v>
      </c>
      <c r="AI86" s="73">
        <v>24</v>
      </c>
      <c r="AJ86" s="73">
        <v>0</v>
      </c>
      <c r="AK86" s="138">
        <f t="shared" si="219"/>
        <v>49</v>
      </c>
      <c r="AL86" s="73">
        <v>37</v>
      </c>
      <c r="AM86" s="73">
        <v>23</v>
      </c>
      <c r="AN86" s="73">
        <v>0</v>
      </c>
      <c r="AO86" s="138">
        <f t="shared" si="220"/>
        <v>60</v>
      </c>
      <c r="AP86" s="73">
        <v>32</v>
      </c>
      <c r="AQ86" s="73">
        <v>27</v>
      </c>
      <c r="AR86" s="73">
        <v>0</v>
      </c>
      <c r="AS86" s="138">
        <f t="shared" si="221"/>
        <v>59</v>
      </c>
      <c r="AT86" s="73">
        <v>58</v>
      </c>
      <c r="AU86" s="73">
        <v>38</v>
      </c>
      <c r="AV86" s="73">
        <v>0</v>
      </c>
      <c r="AW86" s="138">
        <f t="shared" si="222"/>
        <v>96</v>
      </c>
      <c r="AX86" s="73">
        <v>60</v>
      </c>
      <c r="AY86" s="73">
        <v>33</v>
      </c>
      <c r="AZ86" s="73">
        <v>0</v>
      </c>
      <c r="BA86" s="138">
        <f t="shared" si="223"/>
        <v>93</v>
      </c>
      <c r="BB86" s="73">
        <v>128</v>
      </c>
      <c r="BC86" s="73">
        <v>65</v>
      </c>
      <c r="BD86" s="73">
        <v>0</v>
      </c>
      <c r="BE86" s="138">
        <f t="shared" si="224"/>
        <v>193</v>
      </c>
      <c r="BF86" s="73">
        <f t="shared" si="102"/>
        <v>563</v>
      </c>
      <c r="BG86" s="73">
        <f t="shared" si="103"/>
        <v>387</v>
      </c>
      <c r="BH86" s="73">
        <f t="shared" si="104"/>
        <v>0</v>
      </c>
      <c r="BI86" s="138">
        <f t="shared" si="225"/>
        <v>950</v>
      </c>
    </row>
    <row r="87" spans="1:61" ht="30" customHeight="1" x14ac:dyDescent="0.25">
      <c r="A87" s="531"/>
      <c r="B87" s="517"/>
      <c r="C87" s="530"/>
      <c r="D87" s="532"/>
      <c r="E87" s="509"/>
      <c r="F87" s="503"/>
      <c r="G87" s="500"/>
      <c r="H87" s="463"/>
      <c r="I87" s="26" t="s">
        <v>77</v>
      </c>
      <c r="J87" s="52">
        <v>51</v>
      </c>
      <c r="K87" s="52">
        <v>20</v>
      </c>
      <c r="L87" s="52">
        <v>0</v>
      </c>
      <c r="M87" s="138">
        <f t="shared" si="227"/>
        <v>71</v>
      </c>
      <c r="N87" s="73">
        <v>104</v>
      </c>
      <c r="O87" s="73">
        <v>77</v>
      </c>
      <c r="P87" s="73">
        <v>0</v>
      </c>
      <c r="Q87" s="138">
        <f t="shared" si="214"/>
        <v>181</v>
      </c>
      <c r="R87" s="73">
        <v>130</v>
      </c>
      <c r="S87" s="73">
        <v>62</v>
      </c>
      <c r="T87" s="73">
        <v>0</v>
      </c>
      <c r="U87" s="138">
        <f t="shared" si="215"/>
        <v>192</v>
      </c>
      <c r="V87" s="73">
        <v>66</v>
      </c>
      <c r="W87" s="73">
        <v>20</v>
      </c>
      <c r="X87" s="73">
        <v>0</v>
      </c>
      <c r="Y87" s="138">
        <f t="shared" si="216"/>
        <v>86</v>
      </c>
      <c r="Z87" s="73">
        <v>107</v>
      </c>
      <c r="AA87" s="73">
        <v>77</v>
      </c>
      <c r="AB87" s="73">
        <v>0</v>
      </c>
      <c r="AC87" s="138">
        <f t="shared" si="217"/>
        <v>184</v>
      </c>
      <c r="AD87" s="73">
        <v>59</v>
      </c>
      <c r="AE87" s="73">
        <v>18</v>
      </c>
      <c r="AF87" s="73">
        <v>0</v>
      </c>
      <c r="AG87" s="138">
        <f t="shared" si="218"/>
        <v>77</v>
      </c>
      <c r="AH87" s="73">
        <v>120</v>
      </c>
      <c r="AI87" s="73">
        <v>44</v>
      </c>
      <c r="AJ87" s="73">
        <v>0</v>
      </c>
      <c r="AK87" s="138">
        <f t="shared" si="219"/>
        <v>164</v>
      </c>
      <c r="AL87" s="73">
        <v>94</v>
      </c>
      <c r="AM87" s="73">
        <v>37</v>
      </c>
      <c r="AN87" s="73">
        <v>0</v>
      </c>
      <c r="AO87" s="138">
        <f t="shared" si="220"/>
        <v>131</v>
      </c>
      <c r="AP87" s="73">
        <v>112</v>
      </c>
      <c r="AQ87" s="73">
        <v>47</v>
      </c>
      <c r="AR87" s="73">
        <v>0</v>
      </c>
      <c r="AS87" s="138">
        <f t="shared" si="221"/>
        <v>159</v>
      </c>
      <c r="AT87" s="73">
        <v>201</v>
      </c>
      <c r="AU87" s="73">
        <v>80</v>
      </c>
      <c r="AV87" s="73">
        <v>0</v>
      </c>
      <c r="AW87" s="138">
        <f t="shared" si="222"/>
        <v>281</v>
      </c>
      <c r="AX87" s="73">
        <v>204</v>
      </c>
      <c r="AY87" s="73">
        <v>103</v>
      </c>
      <c r="AZ87" s="73">
        <v>0</v>
      </c>
      <c r="BA87" s="138">
        <f t="shared" si="223"/>
        <v>307</v>
      </c>
      <c r="BB87" s="73">
        <v>187</v>
      </c>
      <c r="BC87" s="73">
        <v>76</v>
      </c>
      <c r="BD87" s="73">
        <v>0</v>
      </c>
      <c r="BE87" s="138">
        <f t="shared" si="224"/>
        <v>263</v>
      </c>
      <c r="BF87" s="73">
        <f t="shared" si="102"/>
        <v>1435</v>
      </c>
      <c r="BG87" s="73">
        <f t="shared" si="103"/>
        <v>661</v>
      </c>
      <c r="BH87" s="73">
        <f t="shared" si="104"/>
        <v>0</v>
      </c>
      <c r="BI87" s="138">
        <f t="shared" si="225"/>
        <v>2096</v>
      </c>
    </row>
    <row r="88" spans="1:61" ht="30" customHeight="1" x14ac:dyDescent="0.25">
      <c r="A88" s="531"/>
      <c r="B88" s="517"/>
      <c r="C88" s="530"/>
      <c r="D88" s="532"/>
      <c r="E88" s="509"/>
      <c r="F88" s="503"/>
      <c r="G88" s="500"/>
      <c r="H88" s="463"/>
      <c r="I88" s="26" t="s">
        <v>78</v>
      </c>
      <c r="J88" s="52">
        <v>20</v>
      </c>
      <c r="K88" s="52">
        <v>7</v>
      </c>
      <c r="L88" s="52">
        <v>0</v>
      </c>
      <c r="M88" s="138">
        <f t="shared" si="227"/>
        <v>27</v>
      </c>
      <c r="N88" s="73">
        <v>49</v>
      </c>
      <c r="O88" s="73">
        <v>36</v>
      </c>
      <c r="P88" s="73">
        <v>0</v>
      </c>
      <c r="Q88" s="138">
        <f t="shared" si="214"/>
        <v>85</v>
      </c>
      <c r="R88" s="73">
        <v>80</v>
      </c>
      <c r="S88" s="73">
        <v>60</v>
      </c>
      <c r="T88" s="73">
        <v>0</v>
      </c>
      <c r="U88" s="138">
        <f t="shared" si="215"/>
        <v>140</v>
      </c>
      <c r="V88" s="73">
        <v>16</v>
      </c>
      <c r="W88" s="73">
        <v>9</v>
      </c>
      <c r="X88" s="73">
        <v>0</v>
      </c>
      <c r="Y88" s="138">
        <f t="shared" si="216"/>
        <v>25</v>
      </c>
      <c r="Z88" s="73">
        <v>44</v>
      </c>
      <c r="AA88" s="73">
        <v>34</v>
      </c>
      <c r="AB88" s="73">
        <v>0</v>
      </c>
      <c r="AC88" s="138">
        <f t="shared" si="217"/>
        <v>78</v>
      </c>
      <c r="AD88" s="73">
        <v>19</v>
      </c>
      <c r="AE88" s="73">
        <v>14</v>
      </c>
      <c r="AF88" s="73">
        <v>0</v>
      </c>
      <c r="AG88" s="138">
        <f t="shared" si="218"/>
        <v>33</v>
      </c>
      <c r="AH88" s="73">
        <v>28</v>
      </c>
      <c r="AI88" s="73">
        <v>11</v>
      </c>
      <c r="AJ88" s="73">
        <v>0</v>
      </c>
      <c r="AK88" s="138">
        <f t="shared" si="219"/>
        <v>39</v>
      </c>
      <c r="AL88" s="73">
        <v>19</v>
      </c>
      <c r="AM88" s="73">
        <v>12</v>
      </c>
      <c r="AN88" s="73">
        <v>0</v>
      </c>
      <c r="AO88" s="138">
        <f t="shared" si="220"/>
        <v>31</v>
      </c>
      <c r="AP88" s="73">
        <v>27</v>
      </c>
      <c r="AQ88" s="73">
        <v>20</v>
      </c>
      <c r="AR88" s="73">
        <v>0</v>
      </c>
      <c r="AS88" s="138">
        <f t="shared" si="221"/>
        <v>47</v>
      </c>
      <c r="AT88" s="73">
        <v>74</v>
      </c>
      <c r="AU88" s="73">
        <v>40</v>
      </c>
      <c r="AV88" s="73">
        <v>0</v>
      </c>
      <c r="AW88" s="138">
        <f t="shared" si="222"/>
        <v>114</v>
      </c>
      <c r="AX88" s="73">
        <v>93</v>
      </c>
      <c r="AY88" s="73">
        <v>49</v>
      </c>
      <c r="AZ88" s="73">
        <v>0</v>
      </c>
      <c r="BA88" s="138">
        <f t="shared" si="223"/>
        <v>142</v>
      </c>
      <c r="BB88" s="73">
        <v>98</v>
      </c>
      <c r="BC88" s="73">
        <v>73</v>
      </c>
      <c r="BD88" s="73">
        <v>0</v>
      </c>
      <c r="BE88" s="138">
        <f t="shared" si="224"/>
        <v>171</v>
      </c>
      <c r="BF88" s="73">
        <f t="shared" si="102"/>
        <v>567</v>
      </c>
      <c r="BG88" s="73">
        <f t="shared" si="103"/>
        <v>365</v>
      </c>
      <c r="BH88" s="73">
        <f t="shared" si="104"/>
        <v>0</v>
      </c>
      <c r="BI88" s="138">
        <f t="shared" si="225"/>
        <v>932</v>
      </c>
    </row>
    <row r="89" spans="1:61" ht="30" customHeight="1" x14ac:dyDescent="0.25">
      <c r="A89" s="531"/>
      <c r="B89" s="517"/>
      <c r="C89" s="530"/>
      <c r="D89" s="532"/>
      <c r="E89" s="509"/>
      <c r="F89" s="503"/>
      <c r="G89" s="500"/>
      <c r="H89" s="464"/>
      <c r="I89" s="27" t="s">
        <v>79</v>
      </c>
      <c r="J89" s="139">
        <f>SUM(J84:J88)</f>
        <v>91</v>
      </c>
      <c r="K89" s="139">
        <f t="shared" ref="K89:L89" si="228">SUM(K84:K88)</f>
        <v>38</v>
      </c>
      <c r="L89" s="139">
        <f t="shared" si="228"/>
        <v>0</v>
      </c>
      <c r="M89" s="138">
        <f>SUM(M84:M88)</f>
        <v>129</v>
      </c>
      <c r="N89" s="139">
        <f>SUM(N84:N88)</f>
        <v>215</v>
      </c>
      <c r="O89" s="139">
        <f t="shared" ref="O89:P89" si="229">SUM(O84:O88)</f>
        <v>160</v>
      </c>
      <c r="P89" s="139">
        <f t="shared" si="229"/>
        <v>0</v>
      </c>
      <c r="Q89" s="138">
        <f>SUM(Q84:Q88)</f>
        <v>375</v>
      </c>
      <c r="R89" s="139">
        <f>SUM(R84:R88)</f>
        <v>276</v>
      </c>
      <c r="S89" s="139">
        <f t="shared" ref="S89:T89" si="230">SUM(S84:S88)</f>
        <v>200</v>
      </c>
      <c r="T89" s="139">
        <f t="shared" si="230"/>
        <v>0</v>
      </c>
      <c r="U89" s="138">
        <f>SUM(U84:U88)</f>
        <v>476</v>
      </c>
      <c r="V89" s="139">
        <f>SUM(V84:V88)</f>
        <v>99</v>
      </c>
      <c r="W89" s="139">
        <f t="shared" ref="W89:X89" si="231">SUM(W84:W88)</f>
        <v>39</v>
      </c>
      <c r="X89" s="139">
        <f t="shared" si="231"/>
        <v>0</v>
      </c>
      <c r="Y89" s="138">
        <f>SUM(Y84:Y88)</f>
        <v>138</v>
      </c>
      <c r="Z89" s="139">
        <f>SUM(Z84:Z88)</f>
        <v>199</v>
      </c>
      <c r="AA89" s="139">
        <f t="shared" ref="AA89:AB89" si="232">SUM(AA84:AA88)</f>
        <v>138</v>
      </c>
      <c r="AB89" s="139">
        <f t="shared" si="232"/>
        <v>0</v>
      </c>
      <c r="AC89" s="138">
        <f>SUM(AC84:AC88)</f>
        <v>337</v>
      </c>
      <c r="AD89" s="139">
        <f>SUM(AD84:AD88)</f>
        <v>88</v>
      </c>
      <c r="AE89" s="139">
        <f t="shared" ref="AE89:AF89" si="233">SUM(AE84:AE88)</f>
        <v>40</v>
      </c>
      <c r="AF89" s="139">
        <f t="shared" si="233"/>
        <v>0</v>
      </c>
      <c r="AG89" s="138">
        <f>SUM(AG84:AG88)</f>
        <v>128</v>
      </c>
      <c r="AH89" s="139">
        <f>SUM(AH84:AH88)</f>
        <v>174</v>
      </c>
      <c r="AI89" s="139">
        <f t="shared" ref="AI89:AJ89" si="234">SUM(AI84:AI88)</f>
        <v>83</v>
      </c>
      <c r="AJ89" s="139">
        <f t="shared" si="234"/>
        <v>0</v>
      </c>
      <c r="AK89" s="138">
        <f>SUM(AK84:AK88)</f>
        <v>257</v>
      </c>
      <c r="AL89" s="139">
        <f>SUM(AL84:AL88)</f>
        <v>150</v>
      </c>
      <c r="AM89" s="139">
        <f t="shared" ref="AM89:AN89" si="235">SUM(AM84:AM88)</f>
        <v>73</v>
      </c>
      <c r="AN89" s="139">
        <f t="shared" si="235"/>
        <v>0</v>
      </c>
      <c r="AO89" s="138">
        <f>SUM(AO84:AO88)</f>
        <v>223</v>
      </c>
      <c r="AP89" s="139">
        <f>SUM(AP84:AP88)</f>
        <v>171</v>
      </c>
      <c r="AQ89" s="139">
        <f t="shared" ref="AQ89:AR89" si="236">SUM(AQ84:AQ88)</f>
        <v>95</v>
      </c>
      <c r="AR89" s="139">
        <f t="shared" si="236"/>
        <v>0</v>
      </c>
      <c r="AS89" s="138">
        <f>SUM(AS84:AS88)</f>
        <v>266</v>
      </c>
      <c r="AT89" s="139">
        <f>SUM(AT84:AT88)</f>
        <v>333</v>
      </c>
      <c r="AU89" s="139">
        <f t="shared" ref="AU89:AV89" si="237">SUM(AU84:AU88)</f>
        <v>160</v>
      </c>
      <c r="AV89" s="139">
        <f t="shared" si="237"/>
        <v>0</v>
      </c>
      <c r="AW89" s="138">
        <f>SUM(AW84:AW88)</f>
        <v>493</v>
      </c>
      <c r="AX89" s="139">
        <f>SUM(AX84:AX88)</f>
        <v>358</v>
      </c>
      <c r="AY89" s="139">
        <f t="shared" ref="AY89:AZ89" si="238">SUM(AY84:AY88)</f>
        <v>188</v>
      </c>
      <c r="AZ89" s="139">
        <f t="shared" si="238"/>
        <v>0</v>
      </c>
      <c r="BA89" s="138">
        <f>SUM(BA84:BA88)</f>
        <v>546</v>
      </c>
      <c r="BB89" s="139">
        <f>SUM(BB84:BB88)</f>
        <v>413</v>
      </c>
      <c r="BC89" s="139">
        <f t="shared" ref="BC89:BD89" si="239">SUM(BC84:BC88)</f>
        <v>217</v>
      </c>
      <c r="BD89" s="139">
        <f t="shared" si="239"/>
        <v>0</v>
      </c>
      <c r="BE89" s="138">
        <f>SUM(BE84:BE88)</f>
        <v>630</v>
      </c>
      <c r="BF89" s="139">
        <f>SUM(BF84:BF88)</f>
        <v>2567</v>
      </c>
      <c r="BG89" s="139">
        <f t="shared" ref="BG89" si="240">SUM(BG84:BG88)</f>
        <v>1431</v>
      </c>
      <c r="BH89" s="139">
        <f t="shared" ref="BH89" si="241">SUM(BH84:BH88)</f>
        <v>0</v>
      </c>
      <c r="BI89" s="138">
        <f t="shared" ref="BI89" si="242">SUM(BI84:BI88)</f>
        <v>3998</v>
      </c>
    </row>
    <row r="90" spans="1:61" ht="30" customHeight="1" x14ac:dyDescent="0.25">
      <c r="A90" s="531"/>
      <c r="B90" s="517"/>
      <c r="C90" s="530"/>
      <c r="D90" s="532"/>
      <c r="E90" s="509"/>
      <c r="F90" s="503"/>
      <c r="G90" s="500"/>
      <c r="H90" s="500" t="s">
        <v>146</v>
      </c>
      <c r="I90" s="26" t="s">
        <v>80</v>
      </c>
      <c r="J90" s="52">
        <v>84</v>
      </c>
      <c r="K90" s="52">
        <v>38</v>
      </c>
      <c r="L90" s="52">
        <v>0</v>
      </c>
      <c r="M90" s="138">
        <f>SUM(J90:L90)</f>
        <v>122</v>
      </c>
      <c r="N90" s="73">
        <v>147</v>
      </c>
      <c r="O90" s="73">
        <v>123</v>
      </c>
      <c r="P90" s="73">
        <v>0</v>
      </c>
      <c r="Q90" s="424">
        <f t="shared" ref="Q90:Q93" si="243">SUM(N90:P90)</f>
        <v>270</v>
      </c>
      <c r="R90" s="73">
        <v>253</v>
      </c>
      <c r="S90" s="73">
        <v>162</v>
      </c>
      <c r="T90" s="73">
        <v>0</v>
      </c>
      <c r="U90" s="138">
        <f t="shared" ref="U90:U93" si="244">SUM(R90:T90)</f>
        <v>415</v>
      </c>
      <c r="V90" s="73">
        <v>96</v>
      </c>
      <c r="W90" s="73">
        <v>35</v>
      </c>
      <c r="X90" s="73">
        <v>0</v>
      </c>
      <c r="Y90" s="138">
        <f t="shared" ref="Y90:Y93" si="245">SUM(V90:X90)</f>
        <v>131</v>
      </c>
      <c r="Z90" s="73">
        <v>178</v>
      </c>
      <c r="AA90" s="73">
        <v>115</v>
      </c>
      <c r="AB90" s="73">
        <v>0</v>
      </c>
      <c r="AC90" s="138">
        <f t="shared" ref="AC90:AC93" si="246">SUM(Z90:AB90)</f>
        <v>293</v>
      </c>
      <c r="AD90" s="73">
        <v>86</v>
      </c>
      <c r="AE90" s="73">
        <v>39</v>
      </c>
      <c r="AF90" s="73">
        <v>0</v>
      </c>
      <c r="AG90" s="138">
        <f t="shared" ref="AG90:AG93" si="247">SUM(AD90:AF90)</f>
        <v>125</v>
      </c>
      <c r="AH90" s="73">
        <v>167</v>
      </c>
      <c r="AI90" s="73">
        <v>73</v>
      </c>
      <c r="AJ90" s="73">
        <v>0</v>
      </c>
      <c r="AK90" s="138">
        <f t="shared" ref="AK90:AK93" si="248">SUM(AH90:AJ90)</f>
        <v>240</v>
      </c>
      <c r="AL90" s="73">
        <v>128</v>
      </c>
      <c r="AM90" s="73">
        <v>64</v>
      </c>
      <c r="AN90" s="73">
        <v>0</v>
      </c>
      <c r="AO90" s="138">
        <f t="shared" ref="AO90:AO93" si="249">SUM(AL90:AN90)</f>
        <v>192</v>
      </c>
      <c r="AP90" s="73">
        <v>110</v>
      </c>
      <c r="AQ90" s="73">
        <v>52</v>
      </c>
      <c r="AR90" s="73">
        <v>0</v>
      </c>
      <c r="AS90" s="138">
        <f t="shared" ref="AS90:AS93" si="250">SUM(AP90:AR90)</f>
        <v>162</v>
      </c>
      <c r="AT90" s="73">
        <v>275</v>
      </c>
      <c r="AU90" s="73">
        <v>96</v>
      </c>
      <c r="AV90" s="73">
        <v>0</v>
      </c>
      <c r="AW90" s="138">
        <f t="shared" ref="AW90:AW93" si="251">SUM(AT90:AV90)</f>
        <v>371</v>
      </c>
      <c r="AX90" s="73">
        <v>302</v>
      </c>
      <c r="AY90" s="73">
        <v>159</v>
      </c>
      <c r="AZ90" s="73">
        <v>0</v>
      </c>
      <c r="BA90" s="138">
        <f t="shared" ref="BA90:BA93" si="252">SUM(AX90:AZ90)</f>
        <v>461</v>
      </c>
      <c r="BB90" s="73">
        <v>308</v>
      </c>
      <c r="BC90" s="73">
        <v>162</v>
      </c>
      <c r="BD90" s="73">
        <v>0</v>
      </c>
      <c r="BE90" s="138">
        <f t="shared" ref="BE90:BE93" si="253">SUM(BB90:BD90)</f>
        <v>470</v>
      </c>
      <c r="BF90" s="73">
        <f t="shared" si="102"/>
        <v>2134</v>
      </c>
      <c r="BG90" s="73">
        <f t="shared" si="103"/>
        <v>1118</v>
      </c>
      <c r="BH90" s="73">
        <f t="shared" si="104"/>
        <v>0</v>
      </c>
      <c r="BI90" s="138">
        <f t="shared" ref="BI90:BI93" si="254">SUM(BF90:BH90)</f>
        <v>3252</v>
      </c>
    </row>
    <row r="91" spans="1:61" ht="30" customHeight="1" x14ac:dyDescent="0.25">
      <c r="A91" s="531"/>
      <c r="B91" s="517"/>
      <c r="C91" s="530"/>
      <c r="D91" s="532"/>
      <c r="E91" s="509"/>
      <c r="F91" s="503"/>
      <c r="G91" s="500"/>
      <c r="H91" s="500"/>
      <c r="I91" s="26" t="s">
        <v>81</v>
      </c>
      <c r="J91" s="52">
        <v>7</v>
      </c>
      <c r="K91" s="52">
        <v>0</v>
      </c>
      <c r="L91" s="52">
        <v>0</v>
      </c>
      <c r="M91" s="138">
        <f t="shared" ref="M91:M92" si="255">SUM(J91:L91)</f>
        <v>7</v>
      </c>
      <c r="N91" s="73">
        <v>24</v>
      </c>
      <c r="O91" s="73">
        <v>27</v>
      </c>
      <c r="P91" s="73">
        <v>0</v>
      </c>
      <c r="Q91" s="424">
        <f t="shared" si="243"/>
        <v>51</v>
      </c>
      <c r="R91" s="73">
        <v>23</v>
      </c>
      <c r="S91" s="73">
        <v>38</v>
      </c>
      <c r="T91" s="73">
        <v>0</v>
      </c>
      <c r="U91" s="138">
        <f t="shared" si="244"/>
        <v>61</v>
      </c>
      <c r="V91" s="73">
        <v>3</v>
      </c>
      <c r="W91" s="73">
        <v>4</v>
      </c>
      <c r="X91" s="73">
        <v>0</v>
      </c>
      <c r="Y91" s="138">
        <f t="shared" si="245"/>
        <v>7</v>
      </c>
      <c r="Z91" s="73">
        <v>21</v>
      </c>
      <c r="AA91" s="73">
        <v>23</v>
      </c>
      <c r="AB91" s="73">
        <v>0</v>
      </c>
      <c r="AC91" s="138">
        <f t="shared" si="246"/>
        <v>44</v>
      </c>
      <c r="AD91" s="73">
        <v>2</v>
      </c>
      <c r="AE91" s="73">
        <v>1</v>
      </c>
      <c r="AF91" s="73">
        <v>0</v>
      </c>
      <c r="AG91" s="138">
        <f t="shared" si="247"/>
        <v>3</v>
      </c>
      <c r="AH91" s="73">
        <v>7</v>
      </c>
      <c r="AI91" s="73">
        <v>10</v>
      </c>
      <c r="AJ91" s="73">
        <v>0</v>
      </c>
      <c r="AK91" s="138">
        <f t="shared" si="248"/>
        <v>17</v>
      </c>
      <c r="AL91" s="73">
        <v>22</v>
      </c>
      <c r="AM91" s="73">
        <v>9</v>
      </c>
      <c r="AN91" s="73">
        <v>0</v>
      </c>
      <c r="AO91" s="138">
        <f t="shared" si="249"/>
        <v>31</v>
      </c>
      <c r="AP91" s="73">
        <v>65</v>
      </c>
      <c r="AQ91" s="73">
        <v>39</v>
      </c>
      <c r="AR91" s="73">
        <v>0</v>
      </c>
      <c r="AS91" s="138">
        <f t="shared" si="250"/>
        <v>104</v>
      </c>
      <c r="AT91" s="73">
        <v>79</v>
      </c>
      <c r="AU91" s="73">
        <v>43</v>
      </c>
      <c r="AV91" s="73">
        <v>0</v>
      </c>
      <c r="AW91" s="138">
        <f t="shared" si="251"/>
        <v>122</v>
      </c>
      <c r="AX91" s="73">
        <v>56</v>
      </c>
      <c r="AY91" s="73">
        <v>29</v>
      </c>
      <c r="AZ91" s="73">
        <v>0</v>
      </c>
      <c r="BA91" s="138">
        <f t="shared" si="252"/>
        <v>85</v>
      </c>
      <c r="BB91" s="73">
        <v>104</v>
      </c>
      <c r="BC91" s="73">
        <v>56</v>
      </c>
      <c r="BD91" s="73">
        <v>0</v>
      </c>
      <c r="BE91" s="138">
        <f t="shared" si="253"/>
        <v>160</v>
      </c>
      <c r="BF91" s="73">
        <f t="shared" si="102"/>
        <v>413</v>
      </c>
      <c r="BG91" s="73">
        <f t="shared" si="103"/>
        <v>279</v>
      </c>
      <c r="BH91" s="73">
        <f t="shared" si="104"/>
        <v>0</v>
      </c>
      <c r="BI91" s="138">
        <f t="shared" si="254"/>
        <v>692</v>
      </c>
    </row>
    <row r="92" spans="1:61" ht="30" customHeight="1" x14ac:dyDescent="0.25">
      <c r="A92" s="531"/>
      <c r="B92" s="517"/>
      <c r="C92" s="530"/>
      <c r="D92" s="532"/>
      <c r="E92" s="509"/>
      <c r="F92" s="503"/>
      <c r="G92" s="500"/>
      <c r="H92" s="500" t="s">
        <v>86</v>
      </c>
      <c r="I92" s="26" t="s">
        <v>82</v>
      </c>
      <c r="J92" s="52">
        <v>2</v>
      </c>
      <c r="K92" s="52">
        <v>0</v>
      </c>
      <c r="L92" s="52">
        <v>0</v>
      </c>
      <c r="M92" s="138">
        <f t="shared" si="255"/>
        <v>2</v>
      </c>
      <c r="N92" s="73">
        <v>4</v>
      </c>
      <c r="O92" s="73">
        <v>1</v>
      </c>
      <c r="P92" s="73">
        <v>0</v>
      </c>
      <c r="Q92" s="138">
        <f t="shared" si="243"/>
        <v>5</v>
      </c>
      <c r="R92" s="73">
        <v>4</v>
      </c>
      <c r="S92" s="73">
        <v>1</v>
      </c>
      <c r="T92" s="73">
        <v>0</v>
      </c>
      <c r="U92" s="138">
        <f t="shared" si="244"/>
        <v>5</v>
      </c>
      <c r="V92" s="73">
        <v>4</v>
      </c>
      <c r="W92" s="73">
        <v>3</v>
      </c>
      <c r="X92" s="73">
        <v>0</v>
      </c>
      <c r="Y92" s="138">
        <f t="shared" si="245"/>
        <v>7</v>
      </c>
      <c r="Z92" s="73">
        <v>2</v>
      </c>
      <c r="AA92" s="73">
        <v>3</v>
      </c>
      <c r="AB92" s="73">
        <v>0</v>
      </c>
      <c r="AC92" s="138">
        <f t="shared" si="246"/>
        <v>5</v>
      </c>
      <c r="AD92" s="73">
        <v>2</v>
      </c>
      <c r="AE92" s="73">
        <v>3</v>
      </c>
      <c r="AF92" s="73">
        <v>0</v>
      </c>
      <c r="AG92" s="138">
        <f t="shared" si="247"/>
        <v>5</v>
      </c>
      <c r="AH92" s="73">
        <v>2</v>
      </c>
      <c r="AI92" s="73">
        <v>4</v>
      </c>
      <c r="AJ92" s="73">
        <v>0</v>
      </c>
      <c r="AK92" s="138">
        <f t="shared" si="248"/>
        <v>6</v>
      </c>
      <c r="AL92" s="73">
        <v>2</v>
      </c>
      <c r="AM92" s="73">
        <v>5</v>
      </c>
      <c r="AN92" s="73">
        <v>0</v>
      </c>
      <c r="AO92" s="138">
        <f t="shared" si="249"/>
        <v>7</v>
      </c>
      <c r="AP92" s="73">
        <v>10</v>
      </c>
      <c r="AQ92" s="73">
        <v>4</v>
      </c>
      <c r="AR92" s="73">
        <v>0</v>
      </c>
      <c r="AS92" s="138">
        <f t="shared" si="250"/>
        <v>14</v>
      </c>
      <c r="AT92" s="73">
        <v>9</v>
      </c>
      <c r="AU92" s="73">
        <v>9</v>
      </c>
      <c r="AV92" s="73">
        <v>0</v>
      </c>
      <c r="AW92" s="138">
        <f t="shared" si="251"/>
        <v>18</v>
      </c>
      <c r="AX92" s="73">
        <v>4</v>
      </c>
      <c r="AY92" s="73">
        <v>7</v>
      </c>
      <c r="AZ92" s="73">
        <v>0</v>
      </c>
      <c r="BA92" s="138">
        <f t="shared" si="252"/>
        <v>11</v>
      </c>
      <c r="BB92" s="73">
        <v>4</v>
      </c>
      <c r="BC92" s="73">
        <v>4</v>
      </c>
      <c r="BD92" s="73">
        <v>0</v>
      </c>
      <c r="BE92" s="138">
        <f t="shared" si="253"/>
        <v>8</v>
      </c>
      <c r="BF92" s="73">
        <f t="shared" si="102"/>
        <v>49</v>
      </c>
      <c r="BG92" s="73">
        <f t="shared" si="103"/>
        <v>44</v>
      </c>
      <c r="BH92" s="73">
        <f t="shared" si="104"/>
        <v>0</v>
      </c>
      <c r="BI92" s="138">
        <f t="shared" si="254"/>
        <v>93</v>
      </c>
    </row>
    <row r="93" spans="1:61" ht="30" customHeight="1" thickBot="1" x14ac:dyDescent="0.3">
      <c r="A93" s="531"/>
      <c r="B93" s="517"/>
      <c r="C93" s="530"/>
      <c r="D93" s="532"/>
      <c r="E93" s="510"/>
      <c r="F93" s="504"/>
      <c r="G93" s="501"/>
      <c r="H93" s="501"/>
      <c r="I93" s="49" t="s">
        <v>83</v>
      </c>
      <c r="J93" s="279">
        <v>7</v>
      </c>
      <c r="K93" s="279">
        <v>3</v>
      </c>
      <c r="L93" s="279">
        <v>0</v>
      </c>
      <c r="M93" s="141">
        <f>SUM(J93:L93)</f>
        <v>10</v>
      </c>
      <c r="N93" s="280">
        <v>9</v>
      </c>
      <c r="O93" s="280">
        <v>13</v>
      </c>
      <c r="P93" s="280">
        <v>0</v>
      </c>
      <c r="Q93" s="141">
        <f t="shared" si="243"/>
        <v>22</v>
      </c>
      <c r="R93" s="280">
        <v>22</v>
      </c>
      <c r="S93" s="280">
        <v>17</v>
      </c>
      <c r="T93" s="280">
        <v>0</v>
      </c>
      <c r="U93" s="141">
        <f t="shared" si="244"/>
        <v>39</v>
      </c>
      <c r="V93" s="280">
        <v>8</v>
      </c>
      <c r="W93" s="280">
        <v>7</v>
      </c>
      <c r="X93" s="280">
        <v>0</v>
      </c>
      <c r="Y93" s="141">
        <f t="shared" si="245"/>
        <v>15</v>
      </c>
      <c r="Z93" s="280">
        <v>34</v>
      </c>
      <c r="AA93" s="280">
        <v>21</v>
      </c>
      <c r="AB93" s="280">
        <v>0</v>
      </c>
      <c r="AC93" s="141">
        <f t="shared" si="246"/>
        <v>55</v>
      </c>
      <c r="AD93" s="280">
        <v>7</v>
      </c>
      <c r="AE93" s="280">
        <v>11</v>
      </c>
      <c r="AF93" s="280">
        <v>0</v>
      </c>
      <c r="AG93" s="141">
        <f t="shared" si="247"/>
        <v>18</v>
      </c>
      <c r="AH93" s="280">
        <v>24</v>
      </c>
      <c r="AI93" s="280">
        <v>21</v>
      </c>
      <c r="AJ93" s="280">
        <v>0</v>
      </c>
      <c r="AK93" s="141">
        <f t="shared" si="248"/>
        <v>45</v>
      </c>
      <c r="AL93" s="280">
        <v>20</v>
      </c>
      <c r="AM93" s="280">
        <v>15</v>
      </c>
      <c r="AN93" s="280">
        <v>0</v>
      </c>
      <c r="AO93" s="141">
        <f t="shared" si="249"/>
        <v>35</v>
      </c>
      <c r="AP93" s="280">
        <v>45</v>
      </c>
      <c r="AQ93" s="280">
        <v>36</v>
      </c>
      <c r="AR93" s="280">
        <v>0</v>
      </c>
      <c r="AS93" s="141">
        <f t="shared" si="250"/>
        <v>81</v>
      </c>
      <c r="AT93" s="280">
        <v>54</v>
      </c>
      <c r="AU93" s="280">
        <v>33</v>
      </c>
      <c r="AV93" s="280">
        <v>0</v>
      </c>
      <c r="AW93" s="141">
        <f t="shared" si="251"/>
        <v>87</v>
      </c>
      <c r="AX93" s="280">
        <v>65</v>
      </c>
      <c r="AY93" s="280">
        <v>37</v>
      </c>
      <c r="AZ93" s="280">
        <v>0</v>
      </c>
      <c r="BA93" s="141">
        <f t="shared" si="252"/>
        <v>102</v>
      </c>
      <c r="BB93" s="280">
        <v>90</v>
      </c>
      <c r="BC93" s="280">
        <v>64</v>
      </c>
      <c r="BD93" s="280">
        <v>0</v>
      </c>
      <c r="BE93" s="141">
        <f t="shared" si="253"/>
        <v>154</v>
      </c>
      <c r="BF93" s="280">
        <f t="shared" si="102"/>
        <v>385</v>
      </c>
      <c r="BG93" s="280">
        <f t="shared" si="103"/>
        <v>278</v>
      </c>
      <c r="BH93" s="280">
        <f t="shared" si="104"/>
        <v>0</v>
      </c>
      <c r="BI93" s="141">
        <f t="shared" si="254"/>
        <v>663</v>
      </c>
    </row>
    <row r="96" spans="1:61" x14ac:dyDescent="0.25">
      <c r="BF96" s="356"/>
      <c r="BG96" s="356"/>
      <c r="BH96" s="356"/>
    </row>
    <row r="141" spans="13:61" x14ac:dyDescent="0.25">
      <c r="M141" s="356">
        <f>SUM(M20:M21)</f>
        <v>78</v>
      </c>
      <c r="Q141" s="356">
        <f>SUM(Q20:Q21)</f>
        <v>66</v>
      </c>
      <c r="U141" s="356">
        <f>SUM(U20:U21)</f>
        <v>77</v>
      </c>
      <c r="Y141" s="356">
        <f>SUM(Y20:Y21)</f>
        <v>167</v>
      </c>
      <c r="AC141" s="356">
        <f>SUM(AC20:AC21)</f>
        <v>149</v>
      </c>
      <c r="AG141" s="356">
        <f>SUM(AG20:AG21)</f>
        <v>131</v>
      </c>
      <c r="AK141" s="356">
        <f>SUM(AK20:AK21)</f>
        <v>164</v>
      </c>
      <c r="AO141" s="356">
        <f>SUM(AO20:AO21)</f>
        <v>176</v>
      </c>
      <c r="AS141" s="356">
        <f>SUM(AS20:AS21)</f>
        <v>185</v>
      </c>
      <c r="AW141" s="356">
        <f>SUM(AW20:AW21)</f>
        <v>189</v>
      </c>
      <c r="BA141" s="356">
        <f>SUM(BA20:BA21)</f>
        <v>215</v>
      </c>
      <c r="BE141" s="356">
        <f>SUM(BE20:BE21)</f>
        <v>192</v>
      </c>
      <c r="BI141" s="356">
        <f>SUM(BI20:BI21)</f>
        <v>149.08333333333334</v>
      </c>
    </row>
    <row r="142" spans="13:61" x14ac:dyDescent="0.25">
      <c r="M142" s="356">
        <f>SUM(M30:M31)</f>
        <v>71</v>
      </c>
      <c r="Q142" s="356">
        <f>SUM(Q30:Q31)</f>
        <v>339</v>
      </c>
      <c r="U142" s="356">
        <f>SUM(U30:U31)</f>
        <v>120</v>
      </c>
      <c r="Y142" s="356">
        <f>SUM(Y30:Y31)</f>
        <v>491</v>
      </c>
      <c r="AC142" s="356">
        <f>SUM(AC30:AC31)</f>
        <v>370</v>
      </c>
      <c r="AG142" s="356">
        <f>SUM(AG30:AG31)</f>
        <v>547</v>
      </c>
      <c r="AK142" s="356">
        <f>SUM(AK30:AK31)</f>
        <v>474</v>
      </c>
      <c r="AO142" s="356">
        <f>SUM(AO30:AO31)</f>
        <v>418</v>
      </c>
      <c r="AS142" s="356">
        <f>SUM(AS30:AS31)</f>
        <v>201</v>
      </c>
      <c r="AW142" s="356">
        <f>SUM(AW30:AW31)</f>
        <v>374</v>
      </c>
      <c r="BA142" s="356">
        <f>SUM(BA30:BA31)</f>
        <v>660</v>
      </c>
      <c r="BE142" s="356">
        <f>SUM(BE30:BE31)</f>
        <v>375</v>
      </c>
      <c r="BI142" s="356">
        <f>SUM(BI30:BI31)</f>
        <v>4440</v>
      </c>
    </row>
    <row r="143" spans="13:61" x14ac:dyDescent="0.25">
      <c r="M143" s="356">
        <f>SUM(M40:M41)</f>
        <v>0</v>
      </c>
      <c r="Q143" s="356">
        <f>SUM(Q40:Q41)</f>
        <v>0</v>
      </c>
      <c r="U143" s="356">
        <f>SUM(U40:U41)</f>
        <v>0</v>
      </c>
      <c r="Y143" s="356">
        <f>SUM(Y40:Y41)</f>
        <v>41</v>
      </c>
      <c r="AC143" s="356">
        <f>SUM(AC40:AC41)</f>
        <v>42</v>
      </c>
      <c r="AG143" s="356">
        <f>SUM(AG40:AG41)</f>
        <v>43</v>
      </c>
      <c r="AK143" s="356">
        <f>SUM(AK40:AK41)</f>
        <v>51</v>
      </c>
      <c r="AO143" s="356">
        <f>SUM(AO40:AO41)</f>
        <v>70</v>
      </c>
      <c r="AS143" s="356">
        <f>SUM(AS40:AS41)</f>
        <v>74</v>
      </c>
      <c r="AW143" s="356">
        <f>SUM(AW40:AW41)</f>
        <v>79</v>
      </c>
      <c r="BA143" s="356">
        <f>SUM(BA40:BA41)</f>
        <v>91</v>
      </c>
      <c r="BE143" s="356">
        <f>SUM(BE40:BE41)</f>
        <v>91</v>
      </c>
      <c r="BI143" s="356">
        <f>SUM(BI40:BI41)</f>
        <v>64.666666666666671</v>
      </c>
    </row>
    <row r="144" spans="13:61" x14ac:dyDescent="0.25">
      <c r="M144" s="356">
        <f>SUM(M50:M51)</f>
        <v>97</v>
      </c>
      <c r="Q144" s="356">
        <f>SUM(Q50:Q51)</f>
        <v>131</v>
      </c>
      <c r="U144" s="356">
        <f>SUM(U50:U51)</f>
        <v>78</v>
      </c>
      <c r="Y144" s="356">
        <f>SUM(Y50:Y51)</f>
        <v>241</v>
      </c>
      <c r="AC144" s="356">
        <f>SUM(AC50:AC51)</f>
        <v>402</v>
      </c>
      <c r="AG144" s="356">
        <f>SUM(AG50:AG51)</f>
        <v>191</v>
      </c>
      <c r="AK144" s="356">
        <f>SUM(AK50:AK51)</f>
        <v>148</v>
      </c>
      <c r="AO144" s="356">
        <f>SUM(AO50:AO51)</f>
        <v>70</v>
      </c>
      <c r="AS144" s="356">
        <f>SUM(AS50:AS51)</f>
        <v>168</v>
      </c>
      <c r="AW144" s="356">
        <f>SUM(AW50:AW51)</f>
        <v>173</v>
      </c>
      <c r="BA144" s="356">
        <f>SUM(BA50:BA51)</f>
        <v>313</v>
      </c>
      <c r="BE144" s="356">
        <f>SUM(BE50:BE51)</f>
        <v>254</v>
      </c>
      <c r="BI144" s="356">
        <f>SUM(BI50:BI51)</f>
        <v>2266</v>
      </c>
    </row>
    <row r="145" spans="13:61" x14ac:dyDescent="0.25">
      <c r="M145" s="356">
        <f>SUM(M60:M61)</f>
        <v>272</v>
      </c>
      <c r="Q145" s="356">
        <f>SUM(Q60:Q61)</f>
        <v>573</v>
      </c>
      <c r="U145" s="356">
        <f>SUM(U60:U61)</f>
        <v>603</v>
      </c>
      <c r="Y145" s="356">
        <f>SUM(Y60:Y61)</f>
        <v>255</v>
      </c>
      <c r="AC145" s="356">
        <f>SUM(AC60:AC61)</f>
        <v>365</v>
      </c>
      <c r="AG145" s="356">
        <f>SUM(AG60:AG61)</f>
        <v>292</v>
      </c>
      <c r="AK145" s="356">
        <f>SUM(AK60:AK61)</f>
        <v>57</v>
      </c>
      <c r="AO145" s="356">
        <f>SUM(AO60:AO61)</f>
        <v>644</v>
      </c>
      <c r="AS145" s="356">
        <f>SUM(AS60:AS61)</f>
        <v>5</v>
      </c>
      <c r="AW145" s="356">
        <f>SUM(AW60:AW61)</f>
        <v>39</v>
      </c>
      <c r="BA145" s="356">
        <f>SUM(BA60:BA61)</f>
        <v>77</v>
      </c>
      <c r="BE145" s="356">
        <f>SUM(BE60:BE61)</f>
        <v>22</v>
      </c>
      <c r="BI145" s="356">
        <f>SUM(BI60:BI61)</f>
        <v>3204</v>
      </c>
    </row>
    <row r="146" spans="13:61" x14ac:dyDescent="0.25">
      <c r="M146" s="356">
        <f>SUM(M70:M71)</f>
        <v>32</v>
      </c>
      <c r="Q146" s="356">
        <f>SUM(Q70:Q71)</f>
        <v>33</v>
      </c>
      <c r="U146" s="356">
        <f>SUM(U70:U71)</f>
        <v>34</v>
      </c>
      <c r="Y146" s="356">
        <f>SUM(Y70:Y71)</f>
        <v>32</v>
      </c>
      <c r="AC146" s="356">
        <f>SUM(AC70:AC71)</f>
        <v>33</v>
      </c>
      <c r="AG146" s="356">
        <f>SUM(AG70:AG71)</f>
        <v>30</v>
      </c>
      <c r="AK146" s="356">
        <f>SUM(AK70:AK71)</f>
        <v>30</v>
      </c>
      <c r="AO146" s="356">
        <f>SUM(AO70:AO71)</f>
        <v>23</v>
      </c>
      <c r="AS146" s="356">
        <f>SUM(AS70:AS71)</f>
        <v>25</v>
      </c>
      <c r="AW146" s="356">
        <f>SUM(AW70:AW71)</f>
        <v>33</v>
      </c>
      <c r="BA146" s="356">
        <f>SUM(BA70:BA71)</f>
        <v>35</v>
      </c>
      <c r="BE146" s="356">
        <f>SUM(BE70:BE71)</f>
        <v>35</v>
      </c>
      <c r="BI146" s="356">
        <f>SUM(BI70:BI71)</f>
        <v>31.25</v>
      </c>
    </row>
    <row r="147" spans="13:61" x14ac:dyDescent="0.25">
      <c r="M147" s="356">
        <f>SUM(M80:M81)</f>
        <v>167</v>
      </c>
      <c r="Q147" s="356">
        <f>SUM(Q80:Q81)</f>
        <v>131</v>
      </c>
      <c r="U147" s="356">
        <f>SUM(U80:U81)</f>
        <v>179</v>
      </c>
      <c r="Y147" s="356">
        <f>SUM(Y80:Y81)</f>
        <v>222</v>
      </c>
      <c r="AC147" s="356">
        <f>SUM(AC80:AC81)</f>
        <v>205</v>
      </c>
      <c r="AG147" s="356">
        <f>SUM(AG80:AG81)</f>
        <v>233</v>
      </c>
      <c r="AK147" s="356">
        <f>SUM(AK80:AK81)</f>
        <v>305</v>
      </c>
      <c r="AO147" s="356">
        <f>SUM(AO80:AO81)</f>
        <v>211</v>
      </c>
      <c r="AS147" s="356">
        <f>SUM(AS80:AS81)</f>
        <v>211</v>
      </c>
      <c r="AW147" s="356">
        <f>SUM(AW80:AW81)</f>
        <v>360</v>
      </c>
      <c r="BA147" s="356">
        <f>SUM(BA80:BA81)</f>
        <v>370</v>
      </c>
      <c r="BE147" s="356">
        <f>SUM(BE80:BE81)</f>
        <v>303</v>
      </c>
      <c r="BI147" s="356">
        <f>SUM(BI80:BI81)</f>
        <v>2897</v>
      </c>
    </row>
    <row r="148" spans="13:61" x14ac:dyDescent="0.25">
      <c r="M148" s="356">
        <f>SUM(M90:M91)</f>
        <v>129</v>
      </c>
      <c r="Q148" s="356">
        <f>SUM(Q90:Q91)</f>
        <v>321</v>
      </c>
      <c r="U148" s="356">
        <f>SUM(U90:U91)</f>
        <v>476</v>
      </c>
      <c r="Y148" s="356">
        <f>SUM(Y90:Y91)</f>
        <v>138</v>
      </c>
      <c r="AC148" s="356">
        <f>SUM(AC90:AC91)</f>
        <v>337</v>
      </c>
      <c r="AG148" s="356">
        <f>SUM(AG90:AG91)</f>
        <v>128</v>
      </c>
      <c r="AK148" s="356">
        <f>SUM(AK90:AK91)</f>
        <v>257</v>
      </c>
      <c r="AO148" s="356">
        <f>SUM(AO90:AO91)</f>
        <v>223</v>
      </c>
      <c r="AS148" s="356">
        <f>SUM(AS90:AS91)</f>
        <v>266</v>
      </c>
      <c r="AW148" s="356">
        <f>SUM(AW90:AW91)</f>
        <v>493</v>
      </c>
      <c r="BA148" s="356">
        <f>SUM(BA90:BA91)</f>
        <v>546</v>
      </c>
      <c r="BE148" s="356">
        <f>SUM(BE90:BE91)</f>
        <v>630</v>
      </c>
      <c r="BI148" s="356">
        <f>SUM(BI90:BI91)</f>
        <v>3944</v>
      </c>
    </row>
  </sheetData>
  <sheetProtection formatCells="0" formatColumns="0" formatRows="0"/>
  <protectedRanges>
    <protectedRange sqref="J40:L43 G14:G93 J34:L38 N34:P38 N40:P43" name="Rango1"/>
    <protectedRange sqref="R14:T18" name="Rango2"/>
    <protectedRange sqref="J14:L18 N14:P18 R14:T18" name="Rango1_1"/>
    <protectedRange sqref="J20:L23" name="Rango1_2"/>
    <protectedRange sqref="N20:P23" name="Rango1_3"/>
    <protectedRange sqref="R20:T23" name="Rango2_1"/>
    <protectedRange sqref="J24:L28" name="Rango1_4"/>
    <protectedRange sqref="N24:P28" name="Rango1_5"/>
    <protectedRange sqref="R24:T28" name="Rango2_2"/>
    <protectedRange sqref="J30:L33" name="Rango1_6"/>
    <protectedRange sqref="N30:P33" name="Rango1_7"/>
    <protectedRange sqref="R30:T33" name="Rango2_3"/>
    <protectedRange sqref="J44:L48" name="Rango1_8"/>
    <protectedRange sqref="N44:P48" name="Rango1_9"/>
    <protectedRange sqref="R44:T48" name="Rango2_4"/>
    <protectedRange sqref="J50:L53" name="Rango1_10"/>
    <protectedRange sqref="N50:P53" name="Rango1_11"/>
    <protectedRange sqref="R50:T53" name="Rango2_5"/>
    <protectedRange sqref="J54:L58" name="Rango1_12"/>
    <protectedRange sqref="N54:P58" name="Rango1_13"/>
    <protectedRange sqref="R54:T58" name="Rango2_6"/>
    <protectedRange sqref="J60:L63" name="Rango1_14"/>
    <protectedRange sqref="N60:P63" name="Rango1_15"/>
    <protectedRange sqref="R60:T63" name="Rango2_7"/>
    <protectedRange sqref="J64:L68" name="Rango1_16"/>
    <protectedRange sqref="N64:P68" name="Rango1_17"/>
    <protectedRange sqref="R64:T68" name="Rango2_8"/>
    <protectedRange sqref="J70:L73" name="Rango1_18"/>
    <protectedRange sqref="N70:P73" name="Rango1_19"/>
    <protectedRange sqref="R70:T73" name="Rango2_9"/>
    <protectedRange sqref="J74:L78" name="Rango1_20"/>
    <protectedRange sqref="J80:L83" name="Rango1_21"/>
    <protectedRange sqref="N80:P83" name="Rango1_22"/>
    <protectedRange sqref="R80:T83" name="Rango2_10"/>
    <protectedRange sqref="J84:L88" name="Rango1_23"/>
    <protectedRange sqref="N84:P88" name="Rango1_24"/>
    <protectedRange sqref="R84:T88" name="Rango2_11"/>
    <protectedRange sqref="J90:L93" name="Rango1_25"/>
    <protectedRange sqref="N90:P93" name="Rango1_26"/>
    <protectedRange sqref="R90:T93" name="Rango2_12"/>
    <protectedRange sqref="N74:P78" name="Rango1_27"/>
    <protectedRange sqref="R74:T78" name="Rango2_13"/>
  </protectedRanges>
  <mergeCells count="109">
    <mergeCell ref="AX12:BA12"/>
    <mergeCell ref="BB12:BE12"/>
    <mergeCell ref="H11:H13"/>
    <mergeCell ref="I11:I13"/>
    <mergeCell ref="AD12:AG12"/>
    <mergeCell ref="AH12:AK12"/>
    <mergeCell ref="Z11:AC11"/>
    <mergeCell ref="AD11:AG11"/>
    <mergeCell ref="AH11:AK11"/>
    <mergeCell ref="AL12:AO12"/>
    <mergeCell ref="AP12:AS12"/>
    <mergeCell ref="AT12:AW12"/>
    <mergeCell ref="J12:M12"/>
    <mergeCell ref="N12:Q12"/>
    <mergeCell ref="R12:U12"/>
    <mergeCell ref="V12:Y12"/>
    <mergeCell ref="Z12:AC12"/>
    <mergeCell ref="A1:BE1"/>
    <mergeCell ref="A2:BE2"/>
    <mergeCell ref="A3:BE3"/>
    <mergeCell ref="A6:D6"/>
    <mergeCell ref="B7:C7"/>
    <mergeCell ref="B8:C8"/>
    <mergeCell ref="U9:BE9"/>
    <mergeCell ref="A10:BE10"/>
    <mergeCell ref="A11:A13"/>
    <mergeCell ref="B11:B13"/>
    <mergeCell ref="C11:C13"/>
    <mergeCell ref="D11:D13"/>
    <mergeCell ref="E11:E13"/>
    <mergeCell ref="F11:F13"/>
    <mergeCell ref="G11:G13"/>
    <mergeCell ref="AX11:BA11"/>
    <mergeCell ref="BB11:BE11"/>
    <mergeCell ref="AL11:AO11"/>
    <mergeCell ref="AP11:AS11"/>
    <mergeCell ref="AT11:AW11"/>
    <mergeCell ref="J11:M11"/>
    <mergeCell ref="N11:Q11"/>
    <mergeCell ref="R11:U11"/>
    <mergeCell ref="V11:Y11"/>
    <mergeCell ref="C24:C33"/>
    <mergeCell ref="B24:B33"/>
    <mergeCell ref="A24:A33"/>
    <mergeCell ref="G14:G23"/>
    <mergeCell ref="H14:H19"/>
    <mergeCell ref="H20:H21"/>
    <mergeCell ref="H22:H23"/>
    <mergeCell ref="D24:D33"/>
    <mergeCell ref="E14:E23"/>
    <mergeCell ref="E24:E33"/>
    <mergeCell ref="G24:G33"/>
    <mergeCell ref="H24:H29"/>
    <mergeCell ref="H30:H31"/>
    <mergeCell ref="H32:H33"/>
    <mergeCell ref="F24:F33"/>
    <mergeCell ref="A14:A23"/>
    <mergeCell ref="B14:B23"/>
    <mergeCell ref="C14:C23"/>
    <mergeCell ref="D14:D23"/>
    <mergeCell ref="F14:F23"/>
    <mergeCell ref="C34:C53"/>
    <mergeCell ref="B34:B53"/>
    <mergeCell ref="A34:A53"/>
    <mergeCell ref="F34:F43"/>
    <mergeCell ref="G34:G43"/>
    <mergeCell ref="H34:H39"/>
    <mergeCell ref="H40:H41"/>
    <mergeCell ref="H42:H43"/>
    <mergeCell ref="G44:G53"/>
    <mergeCell ref="H44:H49"/>
    <mergeCell ref="H50:H51"/>
    <mergeCell ref="H52:H53"/>
    <mergeCell ref="D34:D53"/>
    <mergeCell ref="F44:F53"/>
    <mergeCell ref="G84:G93"/>
    <mergeCell ref="H84:H89"/>
    <mergeCell ref="H90:H91"/>
    <mergeCell ref="H92:H93"/>
    <mergeCell ref="E34:E43"/>
    <mergeCell ref="E44:E53"/>
    <mergeCell ref="E54:E63"/>
    <mergeCell ref="E64:E73"/>
    <mergeCell ref="E74:E83"/>
    <mergeCell ref="E84:E93"/>
    <mergeCell ref="BF11:BI11"/>
    <mergeCell ref="BF12:BI12"/>
    <mergeCell ref="J34:J35"/>
    <mergeCell ref="J40:J41"/>
    <mergeCell ref="C54:C93"/>
    <mergeCell ref="B54:B93"/>
    <mergeCell ref="A54:A93"/>
    <mergeCell ref="F54:F63"/>
    <mergeCell ref="G54:G63"/>
    <mergeCell ref="H54:H59"/>
    <mergeCell ref="H60:H61"/>
    <mergeCell ref="H62:H63"/>
    <mergeCell ref="G64:G73"/>
    <mergeCell ref="H64:H69"/>
    <mergeCell ref="H70:H71"/>
    <mergeCell ref="H72:H73"/>
    <mergeCell ref="F74:F83"/>
    <mergeCell ref="G74:G83"/>
    <mergeCell ref="H74:H79"/>
    <mergeCell ref="F64:F73"/>
    <mergeCell ref="H80:H81"/>
    <mergeCell ref="H82:H83"/>
    <mergeCell ref="D54:D93"/>
    <mergeCell ref="F84:F93"/>
  </mergeCells>
  <conditionalFormatting sqref="M19">
    <cfRule type="cellIs" dxfId="229" priority="104" operator="notEqual">
      <formula>$M$141</formula>
    </cfRule>
  </conditionalFormatting>
  <conditionalFormatting sqref="M29">
    <cfRule type="cellIs" dxfId="228" priority="103" operator="notEqual">
      <formula>$M$142</formula>
    </cfRule>
  </conditionalFormatting>
  <conditionalFormatting sqref="M39">
    <cfRule type="cellIs" dxfId="227" priority="102" operator="notEqual">
      <formula>$M$143</formula>
    </cfRule>
  </conditionalFormatting>
  <conditionalFormatting sqref="M49">
    <cfRule type="cellIs" dxfId="226" priority="101" operator="notEqual">
      <formula>$M$144</formula>
    </cfRule>
  </conditionalFormatting>
  <conditionalFormatting sqref="M59">
    <cfRule type="cellIs" dxfId="225" priority="100" operator="notEqual">
      <formula>$M$145</formula>
    </cfRule>
  </conditionalFormatting>
  <conditionalFormatting sqref="M69">
    <cfRule type="cellIs" dxfId="224" priority="99" operator="notEqual">
      <formula>$M$146</formula>
    </cfRule>
  </conditionalFormatting>
  <conditionalFormatting sqref="M79">
    <cfRule type="cellIs" dxfId="223" priority="98" operator="notEqual">
      <formula>$M$147</formula>
    </cfRule>
  </conditionalFormatting>
  <conditionalFormatting sqref="M89">
    <cfRule type="cellIs" dxfId="222" priority="97" operator="notEqual">
      <formula>$M$148</formula>
    </cfRule>
  </conditionalFormatting>
  <conditionalFormatting sqref="Q29">
    <cfRule type="cellIs" dxfId="221" priority="96" operator="notEqual">
      <formula>$Q$142</formula>
    </cfRule>
  </conditionalFormatting>
  <conditionalFormatting sqref="Q19">
    <cfRule type="cellIs" dxfId="220" priority="95" operator="notEqual">
      <formula>$Q$141</formula>
    </cfRule>
  </conditionalFormatting>
  <conditionalFormatting sqref="Q39">
    <cfRule type="cellIs" dxfId="219" priority="94" operator="notEqual">
      <formula>$Q$143</formula>
    </cfRule>
  </conditionalFormatting>
  <conditionalFormatting sqref="Q49">
    <cfRule type="cellIs" dxfId="218" priority="93" operator="notEqual">
      <formula>$Q$144</formula>
    </cfRule>
  </conditionalFormatting>
  <conditionalFormatting sqref="Q59">
    <cfRule type="cellIs" dxfId="217" priority="92" operator="notEqual">
      <formula>$Q$145</formula>
    </cfRule>
  </conditionalFormatting>
  <conditionalFormatting sqref="Q69">
    <cfRule type="cellIs" dxfId="216" priority="91" operator="notEqual">
      <formula>$Q$146</formula>
    </cfRule>
  </conditionalFormatting>
  <conditionalFormatting sqref="Q79">
    <cfRule type="cellIs" dxfId="215" priority="90" operator="notEqual">
      <formula>$Q$147</formula>
    </cfRule>
  </conditionalFormatting>
  <conditionalFormatting sqref="Q89">
    <cfRule type="cellIs" dxfId="214" priority="89" operator="notEqual">
      <formula>$Q$148</formula>
    </cfRule>
  </conditionalFormatting>
  <conditionalFormatting sqref="U19">
    <cfRule type="cellIs" dxfId="213" priority="88" operator="notEqual">
      <formula>$U$141</formula>
    </cfRule>
  </conditionalFormatting>
  <conditionalFormatting sqref="U29">
    <cfRule type="cellIs" dxfId="212" priority="87" operator="notEqual">
      <formula>$U$142</formula>
    </cfRule>
  </conditionalFormatting>
  <conditionalFormatting sqref="U39">
    <cfRule type="cellIs" dxfId="211" priority="86" operator="notEqual">
      <formula>$U$143</formula>
    </cfRule>
  </conditionalFormatting>
  <conditionalFormatting sqref="U49">
    <cfRule type="cellIs" dxfId="210" priority="85" operator="notEqual">
      <formula>$U$144</formula>
    </cfRule>
  </conditionalFormatting>
  <conditionalFormatting sqref="U59">
    <cfRule type="cellIs" dxfId="209" priority="84" operator="notEqual">
      <formula>$U$145</formula>
    </cfRule>
  </conditionalFormatting>
  <conditionalFormatting sqref="U69">
    <cfRule type="cellIs" dxfId="208" priority="83" operator="notEqual">
      <formula>$U$146</formula>
    </cfRule>
  </conditionalFormatting>
  <conditionalFormatting sqref="U79">
    <cfRule type="cellIs" dxfId="207" priority="82" operator="notEqual">
      <formula>$U$147</formula>
    </cfRule>
  </conditionalFormatting>
  <conditionalFormatting sqref="U89">
    <cfRule type="cellIs" dxfId="206" priority="81" operator="notEqual">
      <formula>$U$148</formula>
    </cfRule>
  </conditionalFormatting>
  <conditionalFormatting sqref="Y19">
    <cfRule type="cellIs" dxfId="205" priority="80" operator="notEqual">
      <formula>$Y$141</formula>
    </cfRule>
  </conditionalFormatting>
  <conditionalFormatting sqref="Y29">
    <cfRule type="cellIs" dxfId="204" priority="79" operator="notEqual">
      <formula>$Y$142</formula>
    </cfRule>
  </conditionalFormatting>
  <conditionalFormatting sqref="Y39">
    <cfRule type="cellIs" dxfId="203" priority="78" operator="notEqual">
      <formula>$Y$143</formula>
    </cfRule>
  </conditionalFormatting>
  <conditionalFormatting sqref="Y49">
    <cfRule type="cellIs" dxfId="202" priority="77" operator="notEqual">
      <formula>$Y$144</formula>
    </cfRule>
  </conditionalFormatting>
  <conditionalFormatting sqref="Y59">
    <cfRule type="cellIs" dxfId="201" priority="76" operator="notEqual">
      <formula>$Y$145</formula>
    </cfRule>
  </conditionalFormatting>
  <conditionalFormatting sqref="Y69">
    <cfRule type="cellIs" dxfId="200" priority="75" operator="notEqual">
      <formula>$Y$146</formula>
    </cfRule>
  </conditionalFormatting>
  <conditionalFormatting sqref="Y79">
    <cfRule type="cellIs" dxfId="199" priority="74" operator="notEqual">
      <formula>$Y$147</formula>
    </cfRule>
  </conditionalFormatting>
  <conditionalFormatting sqref="Y89">
    <cfRule type="cellIs" dxfId="198" priority="73" operator="notEqual">
      <formula>$Y$148</formula>
    </cfRule>
  </conditionalFormatting>
  <conditionalFormatting sqref="AC19">
    <cfRule type="cellIs" dxfId="197" priority="72" operator="notEqual">
      <formula>$AC$141</formula>
    </cfRule>
  </conditionalFormatting>
  <conditionalFormatting sqref="AC29">
    <cfRule type="cellIs" dxfId="196" priority="71" operator="notEqual">
      <formula>$AC$142</formula>
    </cfRule>
  </conditionalFormatting>
  <conditionalFormatting sqref="AC39">
    <cfRule type="cellIs" dxfId="195" priority="70" operator="notEqual">
      <formula>$AC$143</formula>
    </cfRule>
  </conditionalFormatting>
  <conditionalFormatting sqref="AC49">
    <cfRule type="cellIs" dxfId="194" priority="69" operator="notEqual">
      <formula>$AC$144</formula>
    </cfRule>
  </conditionalFormatting>
  <conditionalFormatting sqref="AC59">
    <cfRule type="cellIs" dxfId="193" priority="68" operator="notEqual">
      <formula>$AC$145</formula>
    </cfRule>
  </conditionalFormatting>
  <conditionalFormatting sqref="AC69">
    <cfRule type="cellIs" dxfId="192" priority="67" operator="notEqual">
      <formula>$AC$146</formula>
    </cfRule>
  </conditionalFormatting>
  <conditionalFormatting sqref="AC79">
    <cfRule type="cellIs" dxfId="191" priority="66" operator="notEqual">
      <formula>$AC$147</formula>
    </cfRule>
  </conditionalFormatting>
  <conditionalFormatting sqref="AC89">
    <cfRule type="cellIs" dxfId="190" priority="65" operator="notEqual">
      <formula>$AC$148</formula>
    </cfRule>
  </conditionalFormatting>
  <conditionalFormatting sqref="AG19">
    <cfRule type="cellIs" dxfId="189" priority="64" operator="notEqual">
      <formula>$AG$141</formula>
    </cfRule>
  </conditionalFormatting>
  <conditionalFormatting sqref="AG29">
    <cfRule type="cellIs" dxfId="188" priority="63" operator="notEqual">
      <formula>$AG$142</formula>
    </cfRule>
  </conditionalFormatting>
  <conditionalFormatting sqref="AG39">
    <cfRule type="cellIs" dxfId="187" priority="62" operator="notEqual">
      <formula>$AG$143</formula>
    </cfRule>
  </conditionalFormatting>
  <conditionalFormatting sqref="AG49">
    <cfRule type="cellIs" dxfId="186" priority="61" operator="notEqual">
      <formula>$AG$144</formula>
    </cfRule>
  </conditionalFormatting>
  <conditionalFormatting sqref="AG59">
    <cfRule type="cellIs" dxfId="185" priority="60" operator="notEqual">
      <formula>$AG$145</formula>
    </cfRule>
  </conditionalFormatting>
  <conditionalFormatting sqref="AG69">
    <cfRule type="cellIs" dxfId="184" priority="59" operator="notEqual">
      <formula>$AG$146</formula>
    </cfRule>
  </conditionalFormatting>
  <conditionalFormatting sqref="AG79">
    <cfRule type="cellIs" dxfId="183" priority="58" operator="notEqual">
      <formula>$AG$147</formula>
    </cfRule>
  </conditionalFormatting>
  <conditionalFormatting sqref="AG89">
    <cfRule type="cellIs" dxfId="182" priority="57" operator="notEqual">
      <formula>$AG$148</formula>
    </cfRule>
  </conditionalFormatting>
  <conditionalFormatting sqref="AK19">
    <cfRule type="cellIs" dxfId="181" priority="56" operator="notEqual">
      <formula>$AK$141</formula>
    </cfRule>
  </conditionalFormatting>
  <conditionalFormatting sqref="AK29">
    <cfRule type="cellIs" dxfId="180" priority="55" operator="notEqual">
      <formula>$AK$142</formula>
    </cfRule>
  </conditionalFormatting>
  <conditionalFormatting sqref="AK39">
    <cfRule type="cellIs" dxfId="179" priority="54" operator="notEqual">
      <formula>$AK$143</formula>
    </cfRule>
  </conditionalFormatting>
  <conditionalFormatting sqref="AO19">
    <cfRule type="cellIs" dxfId="178" priority="53" operator="notEqual">
      <formula>$AO$141</formula>
    </cfRule>
  </conditionalFormatting>
  <conditionalFormatting sqref="AO29">
    <cfRule type="cellIs" dxfId="177" priority="52" operator="notEqual">
      <formula>$AO$142</formula>
    </cfRule>
  </conditionalFormatting>
  <conditionalFormatting sqref="AO39">
    <cfRule type="cellIs" dxfId="176" priority="51" operator="notEqual">
      <formula>$AO$143</formula>
    </cfRule>
  </conditionalFormatting>
  <conditionalFormatting sqref="AO49">
    <cfRule type="cellIs" dxfId="175" priority="50" operator="notEqual">
      <formula>$AO$144</formula>
    </cfRule>
  </conditionalFormatting>
  <conditionalFormatting sqref="AO59">
    <cfRule type="cellIs" dxfId="174" priority="49" operator="notEqual">
      <formula>$AO$145</formula>
    </cfRule>
  </conditionalFormatting>
  <conditionalFormatting sqref="AO69">
    <cfRule type="cellIs" dxfId="173" priority="48" operator="notEqual">
      <formula>$AO$146</formula>
    </cfRule>
  </conditionalFormatting>
  <conditionalFormatting sqref="AO79">
    <cfRule type="cellIs" dxfId="172" priority="47" operator="notEqual">
      <formula>$AO$147</formula>
    </cfRule>
  </conditionalFormatting>
  <conditionalFormatting sqref="AO89">
    <cfRule type="cellIs" dxfId="171" priority="46" operator="notEqual">
      <formula>$AO$148</formula>
    </cfRule>
  </conditionalFormatting>
  <conditionalFormatting sqref="AS19">
    <cfRule type="cellIs" dxfId="170" priority="45" operator="notEqual">
      <formula>$AS$141</formula>
    </cfRule>
  </conditionalFormatting>
  <conditionalFormatting sqref="AS29">
    <cfRule type="cellIs" dxfId="169" priority="44" operator="notEqual">
      <formula>$AS$142</formula>
    </cfRule>
  </conditionalFormatting>
  <conditionalFormatting sqref="AK49">
    <cfRule type="cellIs" dxfId="168" priority="43" operator="notEqual">
      <formula>$AK$144</formula>
    </cfRule>
  </conditionalFormatting>
  <conditionalFormatting sqref="AK59">
    <cfRule type="cellIs" dxfId="167" priority="42" operator="notEqual">
      <formula>$AK$145</formula>
    </cfRule>
  </conditionalFormatting>
  <conditionalFormatting sqref="AK69">
    <cfRule type="cellIs" dxfId="166" priority="41" operator="notEqual">
      <formula>$AK$146</formula>
    </cfRule>
  </conditionalFormatting>
  <conditionalFormatting sqref="AK79">
    <cfRule type="cellIs" dxfId="165" priority="40" operator="notEqual">
      <formula>$AK$147</formula>
    </cfRule>
  </conditionalFormatting>
  <conditionalFormatting sqref="AK89">
    <cfRule type="cellIs" dxfId="164" priority="39" operator="notEqual">
      <formula>$AK$148</formula>
    </cfRule>
  </conditionalFormatting>
  <conditionalFormatting sqref="AS39">
    <cfRule type="cellIs" dxfId="163" priority="38" operator="notEqual">
      <formula>$AS$143</formula>
    </cfRule>
  </conditionalFormatting>
  <conditionalFormatting sqref="AS49">
    <cfRule type="cellIs" dxfId="162" priority="37" operator="notEqual">
      <formula>$AS$144</formula>
    </cfRule>
  </conditionalFormatting>
  <conditionalFormatting sqref="AS59">
    <cfRule type="cellIs" dxfId="161" priority="36" operator="notEqual">
      <formula>$AS$145</formula>
    </cfRule>
  </conditionalFormatting>
  <conditionalFormatting sqref="AS69">
    <cfRule type="cellIs" dxfId="160" priority="35" operator="notEqual">
      <formula>$AS$146</formula>
    </cfRule>
  </conditionalFormatting>
  <conditionalFormatting sqref="AS79">
    <cfRule type="cellIs" dxfId="159" priority="34" operator="notEqual">
      <formula>$AS$147</formula>
    </cfRule>
  </conditionalFormatting>
  <conditionalFormatting sqref="AS89">
    <cfRule type="cellIs" dxfId="158" priority="33" operator="notEqual">
      <formula>$AS$148</formula>
    </cfRule>
  </conditionalFormatting>
  <conditionalFormatting sqref="AW19">
    <cfRule type="cellIs" dxfId="157" priority="32" operator="notEqual">
      <formula>$AW$141</formula>
    </cfRule>
  </conditionalFormatting>
  <conditionalFormatting sqref="AW29">
    <cfRule type="cellIs" dxfId="156" priority="31" operator="notEqual">
      <formula>$AW$142</formula>
    </cfRule>
  </conditionalFormatting>
  <conditionalFormatting sqref="AW39">
    <cfRule type="cellIs" dxfId="155" priority="30" operator="notEqual">
      <formula>$AW$143</formula>
    </cfRule>
  </conditionalFormatting>
  <conditionalFormatting sqref="AW49">
    <cfRule type="cellIs" dxfId="154" priority="29" operator="notEqual">
      <formula>$AW$144</formula>
    </cfRule>
  </conditionalFormatting>
  <conditionalFormatting sqref="AW59">
    <cfRule type="cellIs" dxfId="153" priority="28" operator="notEqual">
      <formula>$AW$145</formula>
    </cfRule>
  </conditionalFormatting>
  <conditionalFormatting sqref="AW69">
    <cfRule type="cellIs" dxfId="152" priority="27" operator="notEqual">
      <formula>$AW$146</formula>
    </cfRule>
  </conditionalFormatting>
  <conditionalFormatting sqref="AW79">
    <cfRule type="cellIs" dxfId="151" priority="26" operator="notEqual">
      <formula>$AW$147</formula>
    </cfRule>
  </conditionalFormatting>
  <conditionalFormatting sqref="AW89">
    <cfRule type="cellIs" dxfId="150" priority="25" operator="notEqual">
      <formula>$AW$148</formula>
    </cfRule>
  </conditionalFormatting>
  <conditionalFormatting sqref="BA19">
    <cfRule type="cellIs" dxfId="149" priority="24" operator="notEqual">
      <formula>$BA$141</formula>
    </cfRule>
  </conditionalFormatting>
  <conditionalFormatting sqref="BA29">
    <cfRule type="cellIs" dxfId="148" priority="23" operator="notEqual">
      <formula>$BA$142</formula>
    </cfRule>
  </conditionalFormatting>
  <conditionalFormatting sqref="BA39">
    <cfRule type="cellIs" dxfId="147" priority="22" operator="notEqual">
      <formula>$BA$143</formula>
    </cfRule>
  </conditionalFormatting>
  <conditionalFormatting sqref="BA49">
    <cfRule type="cellIs" dxfId="146" priority="21" operator="notEqual">
      <formula>$BA$144</formula>
    </cfRule>
  </conditionalFormatting>
  <conditionalFormatting sqref="BA59">
    <cfRule type="cellIs" dxfId="145" priority="20" operator="notEqual">
      <formula>$BA$145</formula>
    </cfRule>
  </conditionalFormatting>
  <conditionalFormatting sqref="BA69">
    <cfRule type="cellIs" dxfId="144" priority="19" operator="notEqual">
      <formula>$BA$146</formula>
    </cfRule>
  </conditionalFormatting>
  <conditionalFormatting sqref="BA79">
    <cfRule type="cellIs" dxfId="143" priority="18" operator="notEqual">
      <formula>$BA$147</formula>
    </cfRule>
  </conditionalFormatting>
  <conditionalFormatting sqref="BA89">
    <cfRule type="cellIs" dxfId="142" priority="17" operator="notEqual">
      <formula>$BA$148</formula>
    </cfRule>
  </conditionalFormatting>
  <conditionalFormatting sqref="BE19">
    <cfRule type="cellIs" dxfId="141" priority="16" operator="notEqual">
      <formula>$BE$141</formula>
    </cfRule>
  </conditionalFormatting>
  <conditionalFormatting sqref="BE29">
    <cfRule type="cellIs" dxfId="140" priority="15" operator="notEqual">
      <formula>$BE$142</formula>
    </cfRule>
  </conditionalFormatting>
  <conditionalFormatting sqref="BE39">
    <cfRule type="cellIs" dxfId="139" priority="14" operator="notEqual">
      <formula>$BE$143</formula>
    </cfRule>
  </conditionalFormatting>
  <conditionalFormatting sqref="BE49">
    <cfRule type="cellIs" dxfId="138" priority="13" operator="notEqual">
      <formula>$BE$144</formula>
    </cfRule>
  </conditionalFormatting>
  <conditionalFormatting sqref="BE59">
    <cfRule type="cellIs" dxfId="137" priority="12" operator="notEqual">
      <formula>$BE$145</formula>
    </cfRule>
  </conditionalFormatting>
  <conditionalFormatting sqref="BE69">
    <cfRule type="cellIs" dxfId="136" priority="11" operator="notEqual">
      <formula>$BE$146</formula>
    </cfRule>
  </conditionalFormatting>
  <conditionalFormatting sqref="BE79">
    <cfRule type="cellIs" dxfId="135" priority="10" operator="notEqual">
      <formula>$BE$147</formula>
    </cfRule>
  </conditionalFormatting>
  <conditionalFormatting sqref="BE89">
    <cfRule type="cellIs" dxfId="134" priority="9" operator="notEqual">
      <formula>$BE$148</formula>
    </cfRule>
  </conditionalFormatting>
  <conditionalFormatting sqref="BI19">
    <cfRule type="cellIs" dxfId="133" priority="8" operator="notEqual">
      <formula>$BI$141</formula>
    </cfRule>
  </conditionalFormatting>
  <conditionalFormatting sqref="BI29">
    <cfRule type="cellIs" dxfId="132" priority="7" operator="notEqual">
      <formula>$BI$142</formula>
    </cfRule>
  </conditionalFormatting>
  <conditionalFormatting sqref="BI39">
    <cfRule type="cellIs" dxfId="131" priority="6" operator="notEqual">
      <formula>$BI$143</formula>
    </cfRule>
  </conditionalFormatting>
  <conditionalFormatting sqref="BI49">
    <cfRule type="cellIs" dxfId="130" priority="5" operator="notEqual">
      <formula>$BI$144</formula>
    </cfRule>
  </conditionalFormatting>
  <conditionalFormatting sqref="BI59">
    <cfRule type="cellIs" dxfId="129" priority="4" operator="notEqual">
      <formula>$BI$145</formula>
    </cfRule>
  </conditionalFormatting>
  <conditionalFormatting sqref="BI69">
    <cfRule type="cellIs" dxfId="128" priority="3" operator="notEqual">
      <formula>$BI$146</formula>
    </cfRule>
  </conditionalFormatting>
  <conditionalFormatting sqref="BI79">
    <cfRule type="cellIs" dxfId="127" priority="2" operator="notEqual">
      <formula>$BI$147</formula>
    </cfRule>
  </conditionalFormatting>
  <conditionalFormatting sqref="BI89">
    <cfRule type="cellIs" dxfId="126" priority="1" operator="notEqual">
      <formula>$BI$148</formula>
    </cfRule>
  </conditionalFormatting>
  <pageMargins left="0.7" right="0.7" top="0.75" bottom="0.75" header="0.3" footer="0.3"/>
  <pageSetup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BORDAMOS</vt:lpstr>
      <vt:lpstr>GRÁFICAS BORDAMOS</vt:lpstr>
      <vt:lpstr>CENDIS</vt:lpstr>
      <vt:lpstr>GRÁFICAS CENDIS</vt:lpstr>
      <vt:lpstr>DISCAPACIDAD</vt:lpstr>
      <vt:lpstr>GRÁFICAS DISCAPACIDAD</vt:lpstr>
      <vt:lpstr>JURÍDICO</vt:lpstr>
      <vt:lpstr>GRÁFICAS JURÍDICO</vt:lpstr>
      <vt:lpstr>NUTRICIÓN</vt:lpstr>
      <vt:lpstr>GRÁFICAS NUTRICIÓN</vt:lpstr>
      <vt:lpstr>PSICOLOGÍA</vt:lpstr>
      <vt:lpstr>GRÁFICAS PSICOLOGÍA</vt:lpstr>
      <vt:lpstr>TRABAJO SOCIAL</vt:lpstr>
      <vt:lpstr>GRÁFICAS TRABAJO SOCIAL</vt:lpstr>
      <vt:lpstr>PERSONAS MAYORES</vt:lpstr>
      <vt:lpstr>GRÁFICAS PERSONAS MAYORES</vt:lpstr>
      <vt:lpstr>TOTALES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Gorocica Ruiz Gabriel Alejandro</dc:creator>
  <cp:lastModifiedBy>López Valladares José Rodolfo</cp:lastModifiedBy>
  <cp:lastPrinted>2021-07-08T15:12:20Z</cp:lastPrinted>
  <dcterms:created xsi:type="dcterms:W3CDTF">2019-04-01T20:34:47Z</dcterms:created>
  <dcterms:modified xsi:type="dcterms:W3CDTF">2022-01-10T18:50:27Z</dcterms:modified>
</cp:coreProperties>
</file>