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gilberto.chale\Desktop\MARZO24\"/>
    </mc:Choice>
  </mc:AlternateContent>
  <xr:revisionPtr revIDLastSave="0" documentId="13_ncr:1_{7AA4D13B-46C7-4154-997C-B7ECB29CED1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<sst xmlns="http://schemas.openxmlformats.org/spreadsheetml/2006/main" count="32" uniqueCount="32">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</sst>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6"/>
  <sheetViews>
    <sheetView showGridLines="0" tabSelected="1" topLeftCell="A28" zoomScale="115" zoomScaleNormal="115" zoomScaleSheetLayoutView="100" workbookViewId="0">
      <selection activeCell="G54" sqref="G54:G56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73" t="s">
        <v>6</v>
      </c>
      <c r="F10" s="73"/>
      <c r="G10" s="73"/>
      <c r="H10" s="67">
        <f>H12+H28</f>
        <v>16856070793.769999</v>
      </c>
      <c r="I10" s="68"/>
      <c r="J10" s="27"/>
      <c r="K10" s="56">
        <f>K12+K28</f>
        <v>161312145584.78</v>
      </c>
      <c r="L10" s="68"/>
      <c r="M10" s="67">
        <f>M12+M28</f>
        <v>160604547602.89001</v>
      </c>
      <c r="N10" s="56"/>
      <c r="O10" s="56"/>
      <c r="P10" s="68"/>
      <c r="Q10" s="67">
        <f>Q12+Q28</f>
        <v>17563668775.659969</v>
      </c>
      <c r="R10" s="68"/>
      <c r="S10" s="67">
        <f>S12+S28</f>
        <v>707597981.88997042</v>
      </c>
      <c r="T10" s="56"/>
      <c r="U10" s="56"/>
      <c r="V10" s="26"/>
      <c r="W10" s="56"/>
      <c r="X10" s="56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73" t="s">
        <v>7</v>
      </c>
      <c r="F12" s="73"/>
      <c r="G12" s="73"/>
      <c r="H12" s="67">
        <f>H14+H16+H18+H22-H24</f>
        <v>1735379679.8999999</v>
      </c>
      <c r="I12" s="68"/>
      <c r="J12" s="27"/>
      <c r="K12" s="56">
        <f>K14+K16+K18+K22+K24</f>
        <v>160382119631.42999</v>
      </c>
      <c r="L12" s="68"/>
      <c r="M12" s="67">
        <f>M14+M16+M18+M22</f>
        <v>159841735914.03003</v>
      </c>
      <c r="N12" s="56"/>
      <c r="O12" s="56"/>
      <c r="P12" s="68"/>
      <c r="Q12" s="67">
        <f>Q14+Q16+Q18+Q22-Q24</f>
        <v>2275763397.2999706</v>
      </c>
      <c r="R12" s="68"/>
      <c r="S12" s="67">
        <f>S14+S16+S18+S22-S24</f>
        <v>540383717.39997065</v>
      </c>
      <c r="T12" s="56"/>
      <c r="U12" s="56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72" t="s">
        <v>8</v>
      </c>
      <c r="F14" s="72"/>
      <c r="G14" s="72"/>
      <c r="H14" s="69">
        <v>1587278586.8</v>
      </c>
      <c r="I14" s="71"/>
      <c r="J14" s="27"/>
      <c r="K14" s="70">
        <v>157596682819.23999</v>
      </c>
      <c r="L14" s="71"/>
      <c r="M14" s="69">
        <v>156996547874.07001</v>
      </c>
      <c r="N14" s="70"/>
      <c r="O14" s="70"/>
      <c r="P14" s="71"/>
      <c r="Q14" s="69">
        <f>+H14+K14-M14</f>
        <v>2187413531.9699707</v>
      </c>
      <c r="R14" s="70"/>
      <c r="S14" s="69">
        <f>Q14-H14</f>
        <v>600134945.16997075</v>
      </c>
      <c r="T14" s="70"/>
      <c r="U14" s="70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72" t="s">
        <v>9</v>
      </c>
      <c r="F16" s="72"/>
      <c r="G16" s="72"/>
      <c r="H16" s="69">
        <v>10939966.390000001</v>
      </c>
      <c r="I16" s="71"/>
      <c r="J16" s="27"/>
      <c r="K16" s="70">
        <v>2763039810.3600001</v>
      </c>
      <c r="L16" s="71"/>
      <c r="M16" s="69">
        <v>2767784295.8400002</v>
      </c>
      <c r="N16" s="70"/>
      <c r="O16" s="70"/>
      <c r="P16" s="71"/>
      <c r="Q16" s="69">
        <f>+H16+K16-M16</f>
        <v>6195480.9099998474</v>
      </c>
      <c r="R16" s="71"/>
      <c r="S16" s="69">
        <f>Q16-H16</f>
        <v>-4744485.4800001532</v>
      </c>
      <c r="T16" s="70"/>
      <c r="U16" s="70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72" t="s">
        <v>10</v>
      </c>
      <c r="F18" s="72"/>
      <c r="G18" s="72"/>
      <c r="H18" s="69">
        <v>132418184.84999999</v>
      </c>
      <c r="I18" s="71"/>
      <c r="J18" s="27"/>
      <c r="K18" s="70">
        <v>19854426.699999999</v>
      </c>
      <c r="L18" s="71"/>
      <c r="M18" s="69">
        <v>74851804.730000004</v>
      </c>
      <c r="N18" s="70"/>
      <c r="O18" s="70"/>
      <c r="P18" s="71"/>
      <c r="Q18" s="69">
        <f>+H18+K18-M18</f>
        <v>77420806.819999978</v>
      </c>
      <c r="R18" s="71"/>
      <c r="S18" s="69">
        <f>Q18-H18</f>
        <v>-54997378.030000016</v>
      </c>
      <c r="T18" s="70"/>
      <c r="U18" s="70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72" t="s">
        <v>12</v>
      </c>
      <c r="F22" s="72"/>
      <c r="G22" s="72"/>
      <c r="H22" s="69">
        <v>4742941.8600000003</v>
      </c>
      <c r="I22" s="71"/>
      <c r="J22" s="27"/>
      <c r="K22" s="70">
        <v>2542575.13</v>
      </c>
      <c r="L22" s="71"/>
      <c r="M22" s="69">
        <v>2551939.39</v>
      </c>
      <c r="N22" s="70"/>
      <c r="O22" s="70"/>
      <c r="P22" s="71"/>
      <c r="Q22" s="69">
        <f>H22+K22-M22</f>
        <v>4733577.5999999996</v>
      </c>
      <c r="R22" s="71"/>
      <c r="S22" s="69">
        <f>Q22-H22</f>
        <v>-9364.2600000007078</v>
      </c>
      <c r="T22" s="70"/>
      <c r="U22" s="70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73" t="s">
        <v>15</v>
      </c>
      <c r="F28" s="73"/>
      <c r="G28" s="73"/>
      <c r="H28" s="67">
        <f>H30+H32+H34+H36+H38+H40+H44</f>
        <v>15120691113.869999</v>
      </c>
      <c r="I28" s="68"/>
      <c r="J28" s="27"/>
      <c r="K28" s="56">
        <f>K30+K32+K34+K36+K38+K40+K44</f>
        <v>930025953.35000002</v>
      </c>
      <c r="L28" s="68"/>
      <c r="M28" s="67">
        <f>M30+M32+M34+M36+M38+M40+M44</f>
        <v>762811688.86000001</v>
      </c>
      <c r="N28" s="56"/>
      <c r="O28" s="56"/>
      <c r="P28" s="68"/>
      <c r="Q28" s="67">
        <f>Q30+Q32+Q34+Q36+Q38+Q40+Q44</f>
        <v>15287905378.359999</v>
      </c>
      <c r="R28" s="68"/>
      <c r="S28" s="79">
        <f>S30+S32+S34+S36+S38+S40-S44</f>
        <v>167214264.48999974</v>
      </c>
      <c r="T28" s="57"/>
      <c r="U28" s="57"/>
      <c r="V28" s="3"/>
      <c r="W28" s="57"/>
      <c r="X28" s="57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72" t="s">
        <v>25</v>
      </c>
      <c r="F30" s="72"/>
      <c r="G30" s="72"/>
      <c r="H30" s="69">
        <v>1306065369.3399999</v>
      </c>
      <c r="I30" s="71"/>
      <c r="J30" s="27"/>
      <c r="K30" s="70">
        <v>457333969.50999999</v>
      </c>
      <c r="L30" s="71"/>
      <c r="M30" s="69">
        <v>455892939.86000001</v>
      </c>
      <c r="N30" s="70"/>
      <c r="O30" s="70"/>
      <c r="P30" s="71"/>
      <c r="Q30" s="69">
        <f>+H30+K30-M30</f>
        <v>1307506398.9899998</v>
      </c>
      <c r="R30" s="71"/>
      <c r="S30" s="74">
        <f>Q30-H30</f>
        <v>1441029.6499998569</v>
      </c>
      <c r="T30" s="75"/>
      <c r="U30" s="75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72" t="s">
        <v>16</v>
      </c>
      <c r="F32" s="72"/>
      <c r="G32" s="72"/>
      <c r="H32" s="69">
        <v>84045734.189999998</v>
      </c>
      <c r="I32" s="71"/>
      <c r="J32" s="27"/>
      <c r="K32" s="70">
        <v>2419454.46</v>
      </c>
      <c r="L32" s="71"/>
      <c r="M32" s="69">
        <v>4694850.5599999996</v>
      </c>
      <c r="N32" s="70"/>
      <c r="O32" s="70"/>
      <c r="P32" s="71"/>
      <c r="Q32" s="69">
        <f>+H32+K32-M32</f>
        <v>81770338.089999989</v>
      </c>
      <c r="R32" s="71"/>
      <c r="S32" s="74">
        <f>Q32-H32</f>
        <v>-2275396.1000000089</v>
      </c>
      <c r="T32" s="75"/>
      <c r="U32" s="75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72" t="s">
        <v>17</v>
      </c>
      <c r="F34" s="72"/>
      <c r="G34" s="72"/>
      <c r="H34" s="69">
        <v>13369938629.709999</v>
      </c>
      <c r="I34" s="71"/>
      <c r="J34" s="27"/>
      <c r="K34" s="70">
        <v>393620088.88</v>
      </c>
      <c r="L34" s="71"/>
      <c r="M34" s="69">
        <v>262210494.97</v>
      </c>
      <c r="N34" s="70"/>
      <c r="O34" s="70"/>
      <c r="P34" s="71"/>
      <c r="Q34" s="69">
        <f>+H34+K34-M34</f>
        <v>13501348223.619999</v>
      </c>
      <c r="R34" s="71"/>
      <c r="S34" s="74">
        <f>Q34-H34</f>
        <v>131409593.90999985</v>
      </c>
      <c r="T34" s="75"/>
      <c r="U34" s="75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72" t="s">
        <v>18</v>
      </c>
      <c r="F36" s="72"/>
      <c r="G36" s="72"/>
      <c r="H36" s="69">
        <v>1021844866.79</v>
      </c>
      <c r="I36" s="71"/>
      <c r="J36" s="27"/>
      <c r="K36" s="70">
        <v>74094707.930000007</v>
      </c>
      <c r="L36" s="71"/>
      <c r="M36" s="69">
        <v>11103749.98</v>
      </c>
      <c r="N36" s="70"/>
      <c r="O36" s="70"/>
      <c r="P36" s="71"/>
      <c r="Q36" s="69">
        <f>+H36+K36-M36</f>
        <v>1084835824.74</v>
      </c>
      <c r="R36" s="71"/>
      <c r="S36" s="74">
        <f>Q36-H36</f>
        <v>62990957.950000048</v>
      </c>
      <c r="T36" s="75"/>
      <c r="U36" s="75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>
        <v>1820393.31</v>
      </c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72" t="s">
        <v>19</v>
      </c>
      <c r="F38" s="72"/>
      <c r="G38" s="72"/>
      <c r="H38" s="69">
        <v>58561227.509999998</v>
      </c>
      <c r="I38" s="71"/>
      <c r="J38" s="27"/>
      <c r="K38" s="70">
        <v>2178280.48</v>
      </c>
      <c r="L38" s="71"/>
      <c r="M38" s="69">
        <v>1924266</v>
      </c>
      <c r="N38" s="70"/>
      <c r="O38" s="70"/>
      <c r="P38" s="71"/>
      <c r="Q38" s="69">
        <f>+H38+K38-M38</f>
        <v>58815241.989999995</v>
      </c>
      <c r="R38" s="71"/>
      <c r="S38" s="74">
        <f>Q38-H38</f>
        <v>254014.47999999672</v>
      </c>
      <c r="T38" s="75"/>
      <c r="U38" s="75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72" t="s">
        <v>20</v>
      </c>
      <c r="F40" s="72"/>
      <c r="G40" s="72"/>
      <c r="H40" s="76">
        <v>-719048146.87</v>
      </c>
      <c r="I40" s="77"/>
      <c r="J40" s="27"/>
      <c r="K40" s="70">
        <v>379452.09</v>
      </c>
      <c r="L40" s="71"/>
      <c r="M40" s="69">
        <v>26985387.489999998</v>
      </c>
      <c r="N40" s="70"/>
      <c r="O40" s="70"/>
      <c r="P40" s="71"/>
      <c r="Q40" s="76">
        <f>+H40+K40-M40</f>
        <v>-745654082.26999998</v>
      </c>
      <c r="R40" s="77"/>
      <c r="S40" s="76">
        <f>Q40-H40</f>
        <v>-26605935.399999976</v>
      </c>
      <c r="T40" s="80"/>
      <c r="U40" s="80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72" t="s">
        <v>22</v>
      </c>
      <c r="F44" s="72"/>
      <c r="G44" s="72"/>
      <c r="H44" s="76">
        <v>-716566.8</v>
      </c>
      <c r="I44" s="77"/>
      <c r="J44" s="27"/>
      <c r="K44" s="70">
        <v>0</v>
      </c>
      <c r="L44" s="71"/>
      <c r="M44" s="69">
        <v>0</v>
      </c>
      <c r="N44" s="70"/>
      <c r="O44" s="70"/>
      <c r="P44" s="71"/>
      <c r="Q44" s="76">
        <f>+H44+K44-M44</f>
        <v>-716566.8</v>
      </c>
      <c r="R44" s="77"/>
      <c r="S44" s="69">
        <f>-Q44+H44</f>
        <v>0</v>
      </c>
      <c r="T44" s="70"/>
      <c r="U44" s="70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82" t="s">
        <v>29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81" t="s">
        <v>30</v>
      </c>
      <c r="H54" s="32"/>
      <c r="I54" s="81" t="s">
        <v>28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.19685039370078741"/>
  <pageSetup paperSize="119" scale="85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Chalé Cuytun Gilberto</cp:lastModifiedBy>
  <cp:lastPrinted>2024-02-06T22:38:43Z</cp:lastPrinted>
  <dcterms:created xsi:type="dcterms:W3CDTF">2016-09-07T15:45:13Z</dcterms:created>
  <dcterms:modified xsi:type="dcterms:W3CDTF">2024-04-03T17:31:04Z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