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simon\Documents\0 - 2023\LHyLI2024\10-Formatos p publicar\"/>
    </mc:Choice>
  </mc:AlternateContent>
  <xr:revisionPtr revIDLastSave="0" documentId="13_ncr:1_{F847000E-4E31-4AA0-ACDD-5E4EE7D7D7F7}" xr6:coauthVersionLast="47" xr6:coauthVersionMax="47" xr10:uidLastSave="{00000000-0000-0000-0000-000000000000}"/>
  <bookViews>
    <workbookView xWindow="-108" yWindow="-108" windowWidth="23256" windowHeight="12456" xr2:uid="{05C7D433-91F9-4E87-9328-41584E33E3EB}"/>
  </bookViews>
  <sheets>
    <sheet name="Mensual" sheetId="1" r:id="rId1"/>
  </sheets>
  <externalReferences>
    <externalReference r:id="rId2"/>
    <externalReference r:id="rId3"/>
    <externalReference r:id="rId4"/>
  </externalReferences>
  <definedNames>
    <definedName name="___sm2005">[1]parametros!$C$3</definedName>
    <definedName name="__sm2005">#REF!</definedName>
    <definedName name="_sm2005">#REF!</definedName>
    <definedName name="_xlnm.Print_Area" localSheetId="0">Mensual!$A$1:$T$46</definedName>
    <definedName name="fog">'[2]2010'!#REF!</definedName>
    <definedName name="FOGEN">#REF!</definedName>
    <definedName name="INDICADORSEGING">#REF!</definedName>
    <definedName name="ingresos_2005">#REF!</definedName>
    <definedName name="Predial">'[3]LIM Anual'!$E$15</definedName>
    <definedName name="salariominimo05">[1]parametros!$C$3</definedName>
    <definedName name="_xlnm.Print_Titles" localSheetId="0">Mensual!$1:$4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7" i="1" l="1"/>
  <c r="H8" i="1"/>
  <c r="H9" i="1"/>
  <c r="H10" i="1"/>
  <c r="H19" i="1"/>
  <c r="H20" i="1"/>
  <c r="H21" i="1"/>
  <c r="H22" i="1"/>
  <c r="J44" i="1" l="1"/>
  <c r="K44" i="1"/>
  <c r="L44" i="1"/>
  <c r="M44" i="1"/>
  <c r="N44" i="1"/>
  <c r="O44" i="1"/>
  <c r="P44" i="1"/>
  <c r="Q44" i="1"/>
  <c r="R44" i="1"/>
  <c r="S44" i="1"/>
  <c r="T44" i="1"/>
  <c r="I44" i="1"/>
  <c r="J40" i="1"/>
  <c r="K40" i="1"/>
  <c r="L40" i="1"/>
  <c r="M40" i="1"/>
  <c r="N40" i="1"/>
  <c r="O40" i="1"/>
  <c r="P40" i="1"/>
  <c r="Q40" i="1"/>
  <c r="R40" i="1"/>
  <c r="S40" i="1"/>
  <c r="T40" i="1"/>
  <c r="I40" i="1"/>
  <c r="H40" i="1" s="1"/>
  <c r="J35" i="1"/>
  <c r="K35" i="1"/>
  <c r="L35" i="1"/>
  <c r="M35" i="1"/>
  <c r="N35" i="1"/>
  <c r="O35" i="1"/>
  <c r="P35" i="1"/>
  <c r="Q35" i="1"/>
  <c r="R35" i="1"/>
  <c r="S35" i="1"/>
  <c r="T35" i="1"/>
  <c r="I35" i="1"/>
  <c r="J32" i="1"/>
  <c r="J27" i="1" s="1"/>
  <c r="K32" i="1"/>
  <c r="K27" i="1" s="1"/>
  <c r="L32" i="1"/>
  <c r="L27" i="1" s="1"/>
  <c r="M32" i="1"/>
  <c r="M27" i="1" s="1"/>
  <c r="N32" i="1"/>
  <c r="N27" i="1" s="1"/>
  <c r="O32" i="1"/>
  <c r="O27" i="1" s="1"/>
  <c r="P32" i="1"/>
  <c r="P27" i="1" s="1"/>
  <c r="Q32" i="1"/>
  <c r="Q27" i="1" s="1"/>
  <c r="R32" i="1"/>
  <c r="R27" i="1" s="1"/>
  <c r="S32" i="1"/>
  <c r="S27" i="1" s="1"/>
  <c r="T32" i="1"/>
  <c r="T27" i="1" s="1"/>
  <c r="I32" i="1"/>
  <c r="I27" i="1" s="1"/>
  <c r="J24" i="1"/>
  <c r="K24" i="1"/>
  <c r="L24" i="1"/>
  <c r="M24" i="1"/>
  <c r="N24" i="1"/>
  <c r="O24" i="1"/>
  <c r="P24" i="1"/>
  <c r="Q24" i="1"/>
  <c r="R24" i="1"/>
  <c r="S24" i="1"/>
  <c r="T24" i="1"/>
  <c r="I24" i="1"/>
  <c r="J18" i="1"/>
  <c r="K18" i="1"/>
  <c r="L18" i="1"/>
  <c r="M18" i="1"/>
  <c r="N18" i="1"/>
  <c r="O18" i="1"/>
  <c r="P18" i="1"/>
  <c r="Q18" i="1"/>
  <c r="R18" i="1"/>
  <c r="S18" i="1"/>
  <c r="T18" i="1"/>
  <c r="I18" i="1"/>
  <c r="I6" i="1"/>
  <c r="J6" i="1"/>
  <c r="K6" i="1"/>
  <c r="L6" i="1"/>
  <c r="M6" i="1"/>
  <c r="N6" i="1"/>
  <c r="N5" i="1" s="1"/>
  <c r="O6" i="1"/>
  <c r="P6" i="1"/>
  <c r="P5" i="1" s="1"/>
  <c r="Q6" i="1"/>
  <c r="Q5" i="1" s="1"/>
  <c r="R6" i="1"/>
  <c r="R5" i="1" s="1"/>
  <c r="S6" i="1"/>
  <c r="T6" i="1"/>
  <c r="H12" i="1"/>
  <c r="H11" i="1"/>
  <c r="H17" i="1"/>
  <c r="H16" i="1"/>
  <c r="H26" i="1"/>
  <c r="H31" i="1"/>
  <c r="H46" i="1"/>
  <c r="H45" i="1"/>
  <c r="H43" i="1"/>
  <c r="H42" i="1"/>
  <c r="H41" i="1"/>
  <c r="H39" i="1"/>
  <c r="H38" i="1"/>
  <c r="H37" i="1"/>
  <c r="H36" i="1"/>
  <c r="H34" i="1"/>
  <c r="H33" i="1"/>
  <c r="H28" i="1"/>
  <c r="H25" i="1"/>
  <c r="T5" i="1" l="1"/>
  <c r="K5" i="1"/>
  <c r="S5" i="1"/>
  <c r="O5" i="1"/>
  <c r="L5" i="1"/>
  <c r="J5" i="1"/>
  <c r="M5" i="1"/>
  <c r="I5" i="1"/>
  <c r="H44" i="1"/>
  <c r="H27" i="1"/>
  <c r="H29" i="1"/>
  <c r="H24" i="1"/>
  <c r="H35" i="1"/>
  <c r="H32" i="1"/>
  <c r="H18" i="1"/>
  <c r="H6" i="1"/>
  <c r="H5" i="1" l="1"/>
</calcChain>
</file>

<file path=xl/sharedStrings.xml><?xml version="1.0" encoding="utf-8"?>
<sst xmlns="http://schemas.openxmlformats.org/spreadsheetml/2006/main" count="83" uniqueCount="58">
  <si>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</si>
  <si>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</si>
  <si>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</si>
  <si>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</si>
  <si>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</si>
  <si>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</si>
  <si>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</si>
  <si>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</si>
  <si>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</si>
  <si>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</si>
  <si>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</si>
  <si>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</si>
  <si>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</si>
  <si>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(1+3+4+5+6+8+9+0)</t>
  </si>
  <si>
    <t>Impuestos</t>
  </si>
  <si>
    <t>Otros Impuestos</t>
  </si>
  <si>
    <t>-</t>
  </si>
  <si>
    <t>Derechos</t>
  </si>
  <si>
    <t>Otros Derechos</t>
  </si>
  <si>
    <t>Productos</t>
  </si>
  <si>
    <t xml:space="preserve">Productos </t>
  </si>
  <si>
    <t>Aprovechamientos</t>
  </si>
  <si>
    <t xml:space="preserve">Aprovechamientos </t>
  </si>
  <si>
    <t>Aprovechamientos Patrimoniales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</si>
  <si>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</si>
  <si>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</si>
  <si>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</si>
  <si>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</si>
  <si>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</si>
  <si>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</si>
  <si>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Transferencias, Asignaciones, Subsidios y Subvenciones, y Pensiones y Jubilaciones</t>
  </si>
  <si>
    <t xml:space="preserve">Transferencias y Asignaciones </t>
  </si>
  <si>
    <t>Subsidios y Subvenciones</t>
  </si>
  <si>
    <t xml:space="preserve">Pensiones y Jubilaciones </t>
  </si>
  <si>
    <t>Financiamiento Interno</t>
  </si>
  <si>
    <t>Municipio de Mérida, Yucatán</t>
  </si>
  <si>
    <t>Accesorios de Impuestos</t>
  </si>
  <si>
    <t>Impuestos Sobre los Ingresos</t>
  </si>
  <si>
    <t>Impuestos Sobre el Patrimonio</t>
  </si>
  <si>
    <t>Impuestos Sobre la Producción, el Consumo y las Transacciones</t>
  </si>
  <si>
    <t>Cuotas y Aportaciones de Seguridad Social</t>
  </si>
  <si>
    <t>Aportaciones para Fondos de Vivienda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</si>
  <si>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</si>
  <si>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</si>
  <si>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</si>
  <si>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</si>
  <si>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r>
      <t>Derechos por Prestación de Servicios</t>
    </r>
    <r>
      <rPr>
        <b/>
        <sz val="8"/>
        <color theme="1"/>
        <rFont val="Arial"/>
        <family val="2"/>
      </rPr>
      <t xml:space="preserve"> </t>
    </r>
  </si>
  <si>
    <t>Accesorios de Derechos</t>
  </si>
  <si>
    <t xml:space="preserve">Ingresos por Venta de Bienes, Prestación de Servicios y Otros Ingresos </t>
  </si>
  <si>
    <t>Ingresos por Venta de Bienes y Prestación de Servicios de Entidades Paraestatales y Fideicomisos No Empresariales y No Financieros</t>
  </si>
  <si>
    <t>Ingresos Derivados de Financiamientos</t>
  </si>
  <si>
    <t>Endeudamiento Interno</t>
  </si>
  <si>
    <t>Impuestos no Comprendidos, en la Ley de Ingresos Vigente Causados en Ejercicios Fiscales Anteriores Pendientes de Liquidación o Pago</t>
  </si>
  <si>
    <t>Derechos no Comprendidos, en la Ley de Ingresos Vigente Causados en Ejercicios Fiscales Anteriores Pendientes de Liquidación o Pago</t>
  </si>
  <si>
    <t>Productos no comprendidos, en la Ley de Ingresos Vigente Causados en Ejercicios Fiscales Anteriores Pendientes de Liquidación o Pago</t>
  </si>
  <si>
    <t>Aprovechamientos no Comprendidos, en la Ley de Ingresos Vigente Causados en Ejercicios Fiscales Anteriores Pendientes de Liquidación o Pago</t>
  </si>
  <si>
    <t>Accesorios de Aprovechamientos</t>
  </si>
  <si>
    <t xml:space="preserve"> Calendario de Ingresos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</si>
</sst>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2" borderId="0" xfId="2" applyFont="1" applyFill="1" applyAlignment="1">
      <alignment horizontal="center"/>
    </xf>
    <xf numFmtId="44" fontId="2" fillId="2" borderId="0" xfId="1" applyFont="1" applyFill="1" applyAlignment="1">
      <alignment vertical="center"/>
    </xf>
    <xf numFmtId="0" fontId="2" fillId="2" borderId="0" xfId="2" applyFont="1" applyFill="1" applyBorder="1"/>
    <xf numFmtId="0" fontId="2" fillId="2" borderId="0" xfId="2" applyFont="1" applyFill="1"/>
    <xf numFmtId="0" fontId="2" fillId="2" borderId="0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44" fontId="8" fillId="2" borderId="0" xfId="1" applyFont="1" applyFill="1" applyAlignment="1">
      <alignment vertical="center"/>
    </xf>
    <xf numFmtId="0" fontId="8" fillId="2" borderId="0" xfId="2" applyFont="1" applyFill="1" applyBorder="1" applyAlignment="1">
      <alignment horizontal="justify" vertical="center" wrapText="1"/>
    </xf>
    <xf numFmtId="0" fontId="8" fillId="2" borderId="0" xfId="2" applyFont="1" applyFill="1" applyAlignment="1">
      <alignment vertical="center"/>
    </xf>
    <xf numFmtId="0" fontId="9" fillId="2" borderId="14" xfId="2" applyFont="1" applyFill="1" applyBorder="1" applyAlignment="1">
      <alignment horizontal="center" vertical="center"/>
    </xf>
    <xf numFmtId="0" fontId="9" fillId="2" borderId="15" xfId="2" applyFont="1" applyFill="1" applyBorder="1" applyAlignment="1">
      <alignment horizontal="center" vertical="center"/>
    </xf>
    <xf numFmtId="0" fontId="9" fillId="2" borderId="16" xfId="2" applyFont="1" applyFill="1" applyBorder="1" applyAlignment="1">
      <alignment horizontal="left" vertical="center" wrapText="1"/>
    </xf>
    <xf numFmtId="4" fontId="10" fillId="2" borderId="18" xfId="2" applyNumberFormat="1" applyFont="1" applyFill="1" applyBorder="1" applyAlignment="1">
      <alignment vertical="center" wrapText="1"/>
    </xf>
    <xf numFmtId="4" fontId="10" fillId="2" borderId="19" xfId="2" applyNumberFormat="1" applyFont="1" applyFill="1" applyBorder="1" applyAlignment="1">
      <alignment vertical="center" wrapText="1"/>
    </xf>
    <xf numFmtId="44" fontId="9" fillId="2" borderId="0" xfId="1" applyFont="1" applyFill="1" applyAlignment="1">
      <alignment vertical="center"/>
    </xf>
    <xf numFmtId="0" fontId="9" fillId="2" borderId="0" xfId="2" applyFont="1" applyFill="1" applyBorder="1" applyAlignment="1">
      <alignment horizontal="left" vertical="center" wrapText="1"/>
    </xf>
    <xf numFmtId="0" fontId="9" fillId="2" borderId="0" xfId="2" applyFont="1" applyFill="1" applyAlignment="1">
      <alignment vertical="center"/>
    </xf>
    <xf numFmtId="4" fontId="10" fillId="0" borderId="22" xfId="2" applyNumberFormat="1" applyFont="1" applyFill="1" applyBorder="1" applyAlignment="1">
      <alignment vertical="center" wrapText="1"/>
    </xf>
    <xf numFmtId="4" fontId="10" fillId="2" borderId="22" xfId="2" applyNumberFormat="1" applyFont="1" applyFill="1" applyBorder="1" applyAlignment="1">
      <alignment vertical="center" wrapText="1"/>
    </xf>
    <xf numFmtId="4" fontId="10" fillId="2" borderId="23" xfId="2" applyNumberFormat="1" applyFont="1" applyFill="1" applyBorder="1" applyAlignment="1">
      <alignment vertical="center" wrapText="1"/>
    </xf>
    <xf numFmtId="4" fontId="10" fillId="2" borderId="18" xfId="2" applyNumberFormat="1" applyFont="1" applyFill="1" applyBorder="1" applyAlignment="1">
      <alignment horizontal="right" vertical="center" wrapText="1"/>
    </xf>
    <xf numFmtId="4" fontId="10" fillId="2" borderId="19" xfId="2" applyNumberFormat="1" applyFont="1" applyFill="1" applyBorder="1" applyAlignment="1">
      <alignment horizontal="right" vertical="center" wrapText="1"/>
    </xf>
    <xf numFmtId="0" fontId="9" fillId="2" borderId="0" xfId="2" applyFont="1" applyFill="1" applyBorder="1" applyAlignment="1">
      <alignment horizontal="justify" vertical="center" wrapText="1"/>
    </xf>
    <xf numFmtId="4" fontId="9" fillId="2" borderId="0" xfId="2" applyNumberFormat="1" applyFont="1" applyFill="1" applyBorder="1" applyAlignment="1">
      <alignment horizontal="left" vertical="center" wrapText="1"/>
    </xf>
    <xf numFmtId="0" fontId="9" fillId="2" borderId="0" xfId="2" applyFont="1" applyFill="1" applyBorder="1" applyAlignment="1">
      <alignment horizontal="left" vertical="center" wrapText="1" indent="4"/>
    </xf>
    <xf numFmtId="0" fontId="6" fillId="2" borderId="0" xfId="2" applyFont="1" applyFill="1" applyBorder="1" applyAlignment="1">
      <alignment horizontal="justify" vertical="center" wrapText="1"/>
    </xf>
    <xf numFmtId="0" fontId="8" fillId="2" borderId="0" xfId="2" applyFont="1" applyFill="1" applyBorder="1" applyAlignment="1">
      <alignment horizontal="left" vertical="center" wrapText="1" indent="2"/>
    </xf>
    <xf numFmtId="4" fontId="2" fillId="2" borderId="0" xfId="2" applyNumberFormat="1" applyFont="1" applyFill="1"/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4" fontId="7" fillId="3" borderId="4" xfId="2" applyNumberFormat="1" applyFont="1" applyFill="1" applyBorder="1" applyAlignment="1">
      <alignment vertical="center" wrapText="1"/>
    </xf>
    <xf numFmtId="0" fontId="2" fillId="4" borderId="0" xfId="2" applyFont="1" applyFill="1" applyAlignment="1">
      <alignment horizontal="center"/>
    </xf>
    <xf numFmtId="0" fontId="8" fillId="4" borderId="9" xfId="2" applyFont="1" applyFill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4" fontId="7" fillId="4" borderId="12" xfId="2" applyNumberFormat="1" applyFont="1" applyFill="1" applyBorder="1" applyAlignment="1">
      <alignment vertical="center" wrapText="1"/>
    </xf>
    <xf numFmtId="4" fontId="7" fillId="4" borderId="13" xfId="2" applyNumberFormat="1" applyFont="1" applyFill="1" applyBorder="1" applyAlignment="1">
      <alignment vertical="center" wrapText="1"/>
    </xf>
    <xf numFmtId="4" fontId="7" fillId="4" borderId="12" xfId="2" applyNumberFormat="1" applyFont="1" applyFill="1" applyBorder="1" applyAlignment="1">
      <alignment horizontal="right" vertical="center" wrapText="1"/>
    </xf>
    <xf numFmtId="4" fontId="7" fillId="4" borderId="13" xfId="2" applyNumberFormat="1" applyFont="1" applyFill="1" applyBorder="1" applyAlignment="1">
      <alignment horizontal="right" vertical="center" wrapText="1"/>
    </xf>
    <xf numFmtId="0" fontId="6" fillId="2" borderId="0" xfId="2" applyFont="1" applyFill="1" applyBorder="1" applyAlignment="1">
      <alignment horizontal="center" vertical="top"/>
    </xf>
    <xf numFmtId="44" fontId="6" fillId="2" borderId="0" xfId="1" applyFont="1" applyFill="1" applyBorder="1" applyAlignment="1">
      <alignment horizontal="center" vertical="top"/>
    </xf>
    <xf numFmtId="4" fontId="7" fillId="2" borderId="1" xfId="2" applyNumberFormat="1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left" vertical="center" wrapText="1"/>
    </xf>
    <xf numFmtId="0" fontId="9" fillId="2" borderId="16" xfId="2" applyFont="1" applyFill="1" applyBorder="1" applyAlignment="1">
      <alignment horizontal="left" vertical="center" wrapText="1"/>
    </xf>
    <xf numFmtId="0" fontId="9" fillId="2" borderId="17" xfId="2" applyFont="1" applyFill="1" applyBorder="1" applyAlignment="1">
      <alignment horizontal="left" vertical="center" wrapText="1"/>
    </xf>
    <xf numFmtId="0" fontId="8" fillId="4" borderId="11" xfId="2" applyFont="1" applyFill="1" applyBorder="1" applyAlignment="1">
      <alignment horizontal="left" vertical="center" wrapText="1"/>
    </xf>
    <xf numFmtId="0" fontId="8" fillId="4" borderId="12" xfId="2" applyFont="1" applyFill="1" applyBorder="1" applyAlignment="1">
      <alignment horizontal="left" vertical="center" wrapText="1"/>
    </xf>
    <xf numFmtId="0" fontId="9" fillId="2" borderId="20" xfId="2" applyFont="1" applyFill="1" applyBorder="1" applyAlignment="1">
      <alignment horizontal="left" vertical="center" wrapText="1"/>
    </xf>
    <xf numFmtId="0" fontId="9" fillId="2" borderId="21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" vertical="top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8" xfId="2" xr:uid="{38D51D23-8EE9-4896-8C56-F21A56DE03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23810</xdr:colOff>
      <xdr:row>0</xdr:row>
      <xdr:rowOff>11905</xdr:rowOff>
    </xdr:from>
    <xdr:to>
      <xdr:col>2</xdr:col>
      <xdr:colOff>127000</xdr:colOff>
      <xdr:row>2</xdr:row>
      <xdr:rowOff>174684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BD2EFB-4D61-4661-9A0E-9A218481B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0" y="11905"/>
          <a:ext cx="690565" cy="591404"/>
        </a:xfrm>
        <a:prstGeom prst="rect">
          <a:avLst/>
        </a:prstGeom>
      </xdr:spPr>
    </xdr:pic>
    <xdr:clientData/>
  </xdr:twoCellAnchor>
  <xdr:twoCellAnchor editAs="oneCell">
    <xdr:from>
      <xdr:col>19</xdr:col>
      <xdr:colOff>23813</xdr:colOff>
      <xdr:row>0</xdr:row>
      <xdr:rowOff>0</xdr:rowOff>
    </xdr:from>
    <xdr:to>
      <xdr:col>19</xdr:col>
      <xdr:colOff>1071563</xdr:colOff>
      <xdr:row>2</xdr:row>
      <xdr:rowOff>255686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18023D9-2AB4-4BD6-A78A-5ED4E83C9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42719" y="0"/>
          <a:ext cx="1047750" cy="684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subpolitica\carpeta%20compartida%20de%20derechos\LHM_LIM%202010\LIM%202010\proyecta%20participaciones%202010%20ver%201111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sabido/Documents/Malena/Sep-dic18/LIM%202019/Enviado%20Paty%2022112018/Anual%20y%20mensual/LIM%202019%20mensualizada%20con%20mod%20Alumb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mensualizado"/>
      <sheetName val="2010"/>
      <sheetName val="ESTADISTICAS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2009"/>
      <sheetName val="comision senadores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LIM"/>
      <sheetName val="LIM Anual_2015"/>
      <sheetName val="Anual"/>
      <sheetName val="Mensual"/>
      <sheetName val="impuestos"/>
      <sheetName val="Actualización-Impuestos"/>
      <sheetName val="recargos imptos "/>
      <sheetName val="Acc Multas imptos"/>
      <sheetName val="gts ejec imp"/>
      <sheetName val="Contraprestación"/>
      <sheetName val="Impuestos tendencias lineal"/>
      <sheetName val="ISAI 2017"/>
      <sheetName val="Derechos"/>
      <sheetName val="Actualización-Derechos"/>
      <sheetName val="Contr de mejoras"/>
      <sheetName val="Productos"/>
      <sheetName val="LIM Anual_esc 3 (2)"/>
      <sheetName val="LIM Anual_esc 3"/>
      <sheetName val="LIM Anual_esc a la baja"/>
      <sheetName val="LIM Anual"/>
      <sheetName val="LIM 2006 absolut"/>
      <sheetName val="INGRESOS REALES 2005"/>
      <sheetName val="Cierre 2009"/>
      <sheetName val="Recaudacion 2009"/>
      <sheetName val="contribuc tendenc"/>
      <sheetName val="arrendamiento"/>
      <sheetName val="bases y formas"/>
      <sheetName val="otros prod (antes cont mejo)"/>
      <sheetName val="INtereses"/>
      <sheetName val="iniciativa federal"/>
      <sheetName val="Aprovechamientos"/>
      <sheetName val="Multas y honorarios"/>
      <sheetName val="Aprov diversos"/>
      <sheetName val="recargos derechos"/>
      <sheetName val="Acc Multas derechos"/>
      <sheetName val="Multas Regl"/>
      <sheetName val="gts ej Interv cajas esp"/>
      <sheetName val="gts ejec der"/>
      <sheetName val="gts ej GLOBAL"/>
      <sheetName val="Global gts ejec"/>
      <sheetName val="participacion"/>
      <sheetName val="programa federal"/>
      <sheetName val="dist extr (2)"/>
      <sheetName val="tendencia ISAI"/>
      <sheetName val="Accs de las contribuciones"/>
      <sheetName val="original"/>
      <sheetName val="Participaciones"/>
      <sheetName val="Globales"/>
      <sheetName val="Participa constancia"/>
      <sheetName val="Participaciones2"/>
      <sheetName val="part.s.inic.estatal"/>
      <sheetName val="Aportaciones"/>
      <sheetName val="ing ext prestamo"/>
      <sheetName val="Participaciones 2005"/>
      <sheetName val="Base datos Estado"/>
      <sheetName val="Financiamiento x tipo de proyec"/>
      <sheetName val="IE Donat Financiamiento"/>
      <sheetName val="2000"/>
      <sheetName val="2001"/>
      <sheetName val="2002"/>
      <sheetName val="2003"/>
      <sheetName val="r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E15">
            <v>185719816.94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68C1-5750-4933-8D1A-29F0808441DC}">
  <sheetPr>
    <pageSetUpPr fitToPage="1"/>
  </sheetPr>
  <dimension ref="A1:V50"/>
  <sheetViews>
    <sheetView tabSelected="1" zoomScale="80" zoomScaleNormal="80" workbookViewId="0">
      <selection activeCell="E7" sqref="E7:G7"/>
    </sheetView>
  </sheetViews>
  <sheetFormatPr baseColWidth="10" defaultColWidth="11.44140625" defaultRowHeight="13.8" x14ac:dyDescent="0.25"/>
  <cols>
    <col min="1" max="1" width="2.88671875" style="1" customWidth="1"/>
    <col min="2" max="2" width="6" style="1" customWidth="1"/>
    <col min="3" max="3" width="2.6640625" style="1" customWidth="1"/>
    <col min="4" max="4" width="2.33203125" style="4" customWidth="1"/>
    <col min="5" max="6" width="3.6640625" style="4" customWidth="1"/>
    <col min="7" max="7" width="46.109375" style="4" customWidth="1"/>
    <col min="8" max="8" width="18.5546875" style="4" bestFit="1" customWidth="1"/>
    <col min="9" max="11" width="17.109375" style="4" bestFit="1" customWidth="1"/>
    <col min="12" max="12" width="16.33203125" style="4" bestFit="1" customWidth="1"/>
    <col min="13" max="14" width="17.109375" style="4" bestFit="1" customWidth="1"/>
    <col min="15" max="15" width="16.5546875" style="4" customWidth="1"/>
    <col min="16" max="16" width="16.88671875" style="4" customWidth="1"/>
    <col min="17" max="18" width="17.6640625" style="4" customWidth="1"/>
    <col min="19" max="19" width="17.44140625" style="4" customWidth="1"/>
    <col min="20" max="20" width="18.33203125" style="4" customWidth="1"/>
    <col min="21" max="21" width="15.44140625" style="2" bestFit="1" customWidth="1"/>
    <col min="22" max="22" width="22.44140625" style="3" customWidth="1"/>
    <col min="23" max="23" width="11.44140625" style="4"/>
    <col min="24" max="24" width="12.88671875" style="4" bestFit="1" customWidth="1"/>
    <col min="25" max="25" width="16.44140625" style="4" customWidth="1"/>
    <col min="26" max="16384" width="11.44140625" style="4"/>
  </cols>
  <sheetData>
    <row r="1" spans="1:22" ht="17.399999999999999" x14ac:dyDescent="0.25">
      <c r="A1" s="36"/>
      <c r="B1" s="36"/>
      <c r="D1" s="53" t="s">
        <v>35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"/>
    </row>
    <row r="2" spans="1:22" ht="15.6" x14ac:dyDescent="0.25">
      <c r="A2" s="36"/>
      <c r="B2" s="36"/>
      <c r="D2" s="54" t="s">
        <v>57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7"/>
    </row>
    <row r="3" spans="1:22" ht="28.5" customHeight="1" x14ac:dyDescent="0.25">
      <c r="D3" s="43"/>
      <c r="E3" s="43"/>
      <c r="F3" s="43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U3" s="7"/>
    </row>
    <row r="4" spans="1:22" s="6" customFormat="1" ht="18" customHeight="1" x14ac:dyDescent="0.3">
      <c r="A4" s="29"/>
      <c r="B4" s="30"/>
      <c r="C4" s="30"/>
      <c r="D4" s="55"/>
      <c r="E4" s="55"/>
      <c r="F4" s="55"/>
      <c r="G4" s="56"/>
      <c r="H4" s="31" t="s">
        <v>0</v>
      </c>
      <c r="I4" s="32" t="s">
        <v>1</v>
      </c>
      <c r="J4" s="32" t="s">
        <v>2</v>
      </c>
      <c r="K4" s="32" t="s">
        <v>3</v>
      </c>
      <c r="L4" s="32" t="s">
        <v>4</v>
      </c>
      <c r="M4" s="32" t="s">
        <v>5</v>
      </c>
      <c r="N4" s="32" t="s">
        <v>6</v>
      </c>
      <c r="O4" s="32" t="s">
        <v>7</v>
      </c>
      <c r="P4" s="32" t="s">
        <v>8</v>
      </c>
      <c r="Q4" s="32" t="s">
        <v>9</v>
      </c>
      <c r="R4" s="32" t="s">
        <v>10</v>
      </c>
      <c r="S4" s="32" t="s">
        <v>11</v>
      </c>
      <c r="T4" s="32" t="s">
        <v>12</v>
      </c>
      <c r="U4" s="7"/>
      <c r="V4" s="5"/>
    </row>
    <row r="5" spans="1:22" s="6" customFormat="1" ht="18" customHeight="1" x14ac:dyDescent="0.3">
      <c r="A5" s="33"/>
      <c r="B5" s="34"/>
      <c r="C5" s="34"/>
      <c r="D5" s="57" t="s">
        <v>13</v>
      </c>
      <c r="E5" s="57"/>
      <c r="F5" s="57"/>
      <c r="G5" s="58"/>
      <c r="H5" s="35">
        <f>SUM(I5:T5)</f>
        <v>5979145199</v>
      </c>
      <c r="I5" s="35">
        <f t="shared" ref="I5:T5" si="0">+I6+I15+I18+I24+I27+I35+I44</f>
        <v>944102785</v>
      </c>
      <c r="J5" s="35">
        <f t="shared" si="0"/>
        <v>481274897</v>
      </c>
      <c r="K5" s="35">
        <f t="shared" si="0"/>
        <v>492897234</v>
      </c>
      <c r="L5" s="35">
        <f t="shared" si="0"/>
        <v>411261772</v>
      </c>
      <c r="M5" s="35">
        <f t="shared" si="0"/>
        <v>477858447</v>
      </c>
      <c r="N5" s="35">
        <f t="shared" si="0"/>
        <v>476208862</v>
      </c>
      <c r="O5" s="35">
        <f t="shared" si="0"/>
        <v>467026816</v>
      </c>
      <c r="P5" s="35">
        <f t="shared" si="0"/>
        <v>444185791</v>
      </c>
      <c r="Q5" s="35">
        <f t="shared" si="0"/>
        <v>452071820</v>
      </c>
      <c r="R5" s="35">
        <f t="shared" si="0"/>
        <v>408485046</v>
      </c>
      <c r="S5" s="35">
        <f t="shared" si="0"/>
        <v>451681039</v>
      </c>
      <c r="T5" s="35">
        <f t="shared" si="0"/>
        <v>472090690</v>
      </c>
      <c r="U5" s="7"/>
      <c r="V5" s="5"/>
    </row>
    <row r="6" spans="1:22" s="9" customFormat="1" ht="25.5" customHeight="1" x14ac:dyDescent="0.3">
      <c r="A6" s="37">
        <v>1</v>
      </c>
      <c r="B6" s="38"/>
      <c r="C6" s="38"/>
      <c r="D6" s="49" t="s">
        <v>14</v>
      </c>
      <c r="E6" s="50"/>
      <c r="F6" s="50"/>
      <c r="G6" s="50"/>
      <c r="H6" s="39">
        <f>SUM(I6:T6)</f>
        <v>2459524164</v>
      </c>
      <c r="I6" s="39">
        <f t="shared" ref="I6:T6" si="1">+I7+I8+I9+I10+I11+I12</f>
        <v>763772489</v>
      </c>
      <c r="J6" s="39">
        <f t="shared" si="1"/>
        <v>185614922</v>
      </c>
      <c r="K6" s="39">
        <f t="shared" si="1"/>
        <v>175001184</v>
      </c>
      <c r="L6" s="39">
        <f t="shared" si="1"/>
        <v>134051890</v>
      </c>
      <c r="M6" s="39">
        <f t="shared" si="1"/>
        <v>148979083</v>
      </c>
      <c r="N6" s="39">
        <f t="shared" si="1"/>
        <v>159702628</v>
      </c>
      <c r="O6" s="39">
        <f t="shared" si="1"/>
        <v>155915531</v>
      </c>
      <c r="P6" s="39">
        <f t="shared" si="1"/>
        <v>146666905</v>
      </c>
      <c r="Q6" s="39">
        <f t="shared" si="1"/>
        <v>145010753</v>
      </c>
      <c r="R6" s="39">
        <f t="shared" si="1"/>
        <v>124074226</v>
      </c>
      <c r="S6" s="39">
        <f t="shared" si="1"/>
        <v>179334864</v>
      </c>
      <c r="T6" s="39">
        <f t="shared" si="1"/>
        <v>141399689</v>
      </c>
      <c r="U6" s="7"/>
      <c r="V6" s="8"/>
    </row>
    <row r="7" spans="1:22" s="17" customFormat="1" ht="22.5" customHeight="1" x14ac:dyDescent="0.3">
      <c r="A7" s="10"/>
      <c r="B7" s="11">
        <v>1.1100000000000001</v>
      </c>
      <c r="C7" s="11"/>
      <c r="D7" s="12"/>
      <c r="E7" s="47" t="s">
        <v>37</v>
      </c>
      <c r="F7" s="47"/>
      <c r="G7" s="48"/>
      <c r="H7" s="13">
        <f>SUM(I7:T7)</f>
        <v>9172997</v>
      </c>
      <c r="I7" s="13">
        <v>255091</v>
      </c>
      <c r="J7" s="13">
        <v>499194</v>
      </c>
      <c r="K7" s="13">
        <v>1039846</v>
      </c>
      <c r="L7" s="13">
        <v>596098</v>
      </c>
      <c r="M7" s="13">
        <v>1122573</v>
      </c>
      <c r="N7" s="13">
        <v>920235</v>
      </c>
      <c r="O7" s="13">
        <v>496708</v>
      </c>
      <c r="P7" s="13">
        <v>288967</v>
      </c>
      <c r="Q7" s="13">
        <v>656236</v>
      </c>
      <c r="R7" s="13">
        <v>1238868</v>
      </c>
      <c r="S7" s="13">
        <v>984216</v>
      </c>
      <c r="T7" s="14">
        <v>1074965</v>
      </c>
      <c r="U7" s="15"/>
      <c r="V7" s="16"/>
    </row>
    <row r="8" spans="1:22" s="17" customFormat="1" ht="22.5" customHeight="1" x14ac:dyDescent="0.3">
      <c r="A8" s="10"/>
      <c r="B8" s="11">
        <v>1.1200000000000001</v>
      </c>
      <c r="C8" s="11"/>
      <c r="D8" s="12"/>
      <c r="E8" s="47" t="s">
        <v>38</v>
      </c>
      <c r="F8" s="47"/>
      <c r="G8" s="48"/>
      <c r="H8" s="13">
        <f t="shared" ref="H8:H12" si="2">SUM(I8:T8)</f>
        <v>1190609800</v>
      </c>
      <c r="I8" s="19">
        <v>630457208</v>
      </c>
      <c r="J8" s="19">
        <v>98133005</v>
      </c>
      <c r="K8" s="19">
        <v>59900796</v>
      </c>
      <c r="L8" s="19">
        <v>46970332</v>
      </c>
      <c r="M8" s="19">
        <v>44236638</v>
      </c>
      <c r="N8" s="19">
        <v>42360500</v>
      </c>
      <c r="O8" s="19">
        <v>42397419</v>
      </c>
      <c r="P8" s="19">
        <v>37384459</v>
      </c>
      <c r="Q8" s="19">
        <v>41719392</v>
      </c>
      <c r="R8" s="19">
        <v>41408263</v>
      </c>
      <c r="S8" s="19">
        <v>67044277</v>
      </c>
      <c r="T8" s="20">
        <v>38597511</v>
      </c>
      <c r="U8" s="15"/>
      <c r="V8" s="16"/>
    </row>
    <row r="9" spans="1:22" s="17" customFormat="1" ht="34.5" customHeight="1" x14ac:dyDescent="0.3">
      <c r="A9" s="10"/>
      <c r="B9" s="11">
        <v>1.1299999999999999</v>
      </c>
      <c r="C9" s="11"/>
      <c r="D9" s="12"/>
      <c r="E9" s="47" t="s">
        <v>39</v>
      </c>
      <c r="F9" s="47"/>
      <c r="G9" s="48"/>
      <c r="H9" s="13">
        <f t="shared" si="2"/>
        <v>1167975623</v>
      </c>
      <c r="I9" s="19">
        <v>116718189</v>
      </c>
      <c r="J9" s="19">
        <v>78706184</v>
      </c>
      <c r="K9" s="19">
        <v>107681130</v>
      </c>
      <c r="L9" s="19">
        <v>79775704</v>
      </c>
      <c r="M9" s="19">
        <v>97800374</v>
      </c>
      <c r="N9" s="19">
        <v>110749674</v>
      </c>
      <c r="O9" s="19">
        <v>107597621</v>
      </c>
      <c r="P9" s="19">
        <v>103949835</v>
      </c>
      <c r="Q9" s="19">
        <v>96941976</v>
      </c>
      <c r="R9" s="19">
        <v>75657332</v>
      </c>
      <c r="S9" s="19">
        <v>98109952</v>
      </c>
      <c r="T9" s="20">
        <v>94287652</v>
      </c>
      <c r="U9" s="15"/>
      <c r="V9" s="16"/>
    </row>
    <row r="10" spans="1:22" s="17" customFormat="1" ht="22.5" customHeight="1" x14ac:dyDescent="0.3">
      <c r="A10" s="10"/>
      <c r="B10" s="11">
        <v>1.17</v>
      </c>
      <c r="C10" s="11"/>
      <c r="D10" s="12"/>
      <c r="E10" s="47" t="s">
        <v>36</v>
      </c>
      <c r="F10" s="47"/>
      <c r="G10" s="48"/>
      <c r="H10" s="13">
        <f t="shared" si="2"/>
        <v>91765744</v>
      </c>
      <c r="I10" s="19">
        <v>16342001</v>
      </c>
      <c r="J10" s="19">
        <v>8276539</v>
      </c>
      <c r="K10" s="19">
        <v>6379412</v>
      </c>
      <c r="L10" s="19">
        <v>6709756</v>
      </c>
      <c r="M10" s="19">
        <v>5819498</v>
      </c>
      <c r="N10" s="19">
        <v>5672219</v>
      </c>
      <c r="O10" s="19">
        <v>5423783</v>
      </c>
      <c r="P10" s="19">
        <v>5043644</v>
      </c>
      <c r="Q10" s="19">
        <v>5693149</v>
      </c>
      <c r="R10" s="19">
        <v>5769763</v>
      </c>
      <c r="S10" s="19">
        <v>13196419</v>
      </c>
      <c r="T10" s="20">
        <v>7439561</v>
      </c>
      <c r="U10" s="15"/>
      <c r="V10" s="16"/>
    </row>
    <row r="11" spans="1:22" s="17" customFormat="1" ht="22.5" customHeight="1" x14ac:dyDescent="0.3">
      <c r="A11" s="10"/>
      <c r="B11" s="11">
        <v>1.18</v>
      </c>
      <c r="C11" s="11"/>
      <c r="D11" s="12"/>
      <c r="E11" s="47" t="s">
        <v>15</v>
      </c>
      <c r="F11" s="47"/>
      <c r="G11" s="48"/>
      <c r="H11" s="13">
        <f t="shared" si="2"/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4">
        <v>0</v>
      </c>
      <c r="U11" s="15"/>
      <c r="V11" s="16"/>
    </row>
    <row r="12" spans="1:22" s="17" customFormat="1" ht="50.25" customHeight="1" x14ac:dyDescent="0.3">
      <c r="A12" s="10"/>
      <c r="B12" s="11">
        <v>1.19</v>
      </c>
      <c r="C12" s="11"/>
      <c r="D12" s="12"/>
      <c r="E12" s="47" t="s">
        <v>52</v>
      </c>
      <c r="F12" s="47"/>
      <c r="G12" s="48"/>
      <c r="H12" s="13">
        <f t="shared" si="2"/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4">
        <v>0</v>
      </c>
      <c r="U12" s="15"/>
      <c r="V12" s="16"/>
    </row>
    <row r="13" spans="1:22" s="9" customFormat="1" ht="25.5" customHeight="1" x14ac:dyDescent="0.3">
      <c r="A13" s="37">
        <v>2</v>
      </c>
      <c r="B13" s="38"/>
      <c r="C13" s="38"/>
      <c r="D13" s="49" t="s">
        <v>40</v>
      </c>
      <c r="E13" s="50"/>
      <c r="F13" s="50"/>
      <c r="G13" s="50"/>
      <c r="H13" s="41" t="s">
        <v>16</v>
      </c>
      <c r="I13" s="41" t="s">
        <v>16</v>
      </c>
      <c r="J13" s="41" t="s">
        <v>16</v>
      </c>
      <c r="K13" s="41" t="s">
        <v>16</v>
      </c>
      <c r="L13" s="41" t="s">
        <v>16</v>
      </c>
      <c r="M13" s="41" t="s">
        <v>16</v>
      </c>
      <c r="N13" s="41" t="s">
        <v>16</v>
      </c>
      <c r="O13" s="41" t="s">
        <v>16</v>
      </c>
      <c r="P13" s="41" t="s">
        <v>16</v>
      </c>
      <c r="Q13" s="41" t="s">
        <v>16</v>
      </c>
      <c r="R13" s="41" t="s">
        <v>16</v>
      </c>
      <c r="S13" s="41" t="s">
        <v>16</v>
      </c>
      <c r="T13" s="42" t="s">
        <v>16</v>
      </c>
      <c r="U13" s="7"/>
      <c r="V13" s="8"/>
    </row>
    <row r="14" spans="1:22" s="17" customFormat="1" ht="22.5" customHeight="1" x14ac:dyDescent="0.3">
      <c r="A14" s="10"/>
      <c r="B14" s="11">
        <v>2.21</v>
      </c>
      <c r="C14" s="11"/>
      <c r="D14" s="12"/>
      <c r="E14" s="47" t="s">
        <v>41</v>
      </c>
      <c r="F14" s="47"/>
      <c r="G14" s="48"/>
      <c r="H14" s="21" t="s">
        <v>16</v>
      </c>
      <c r="I14" s="21" t="s">
        <v>16</v>
      </c>
      <c r="J14" s="21" t="s">
        <v>16</v>
      </c>
      <c r="K14" s="21" t="s">
        <v>16</v>
      </c>
      <c r="L14" s="21" t="s">
        <v>16</v>
      </c>
      <c r="M14" s="21" t="s">
        <v>16</v>
      </c>
      <c r="N14" s="21" t="s">
        <v>16</v>
      </c>
      <c r="O14" s="21" t="s">
        <v>16</v>
      </c>
      <c r="P14" s="21" t="s">
        <v>16</v>
      </c>
      <c r="Q14" s="21" t="s">
        <v>16</v>
      </c>
      <c r="R14" s="21" t="s">
        <v>16</v>
      </c>
      <c r="S14" s="21" t="s">
        <v>16</v>
      </c>
      <c r="T14" s="22" t="s">
        <v>16</v>
      </c>
      <c r="U14" s="15"/>
      <c r="V14" s="23"/>
    </row>
    <row r="15" spans="1:22" s="9" customFormat="1" ht="25.5" customHeight="1" x14ac:dyDescent="0.3">
      <c r="A15" s="37">
        <v>3</v>
      </c>
      <c r="B15" s="38"/>
      <c r="C15" s="38"/>
      <c r="D15" s="49" t="s">
        <v>42</v>
      </c>
      <c r="E15" s="50"/>
      <c r="F15" s="50"/>
      <c r="G15" s="50"/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40">
        <v>0</v>
      </c>
      <c r="U15" s="7"/>
      <c r="V15" s="8"/>
    </row>
    <row r="16" spans="1:22" s="17" customFormat="1" ht="22.5" customHeight="1" x14ac:dyDescent="0.3">
      <c r="A16" s="10"/>
      <c r="B16" s="11">
        <v>3.31</v>
      </c>
      <c r="C16" s="11"/>
      <c r="D16" s="12"/>
      <c r="E16" s="47" t="s">
        <v>43</v>
      </c>
      <c r="F16" s="47"/>
      <c r="G16" s="48"/>
      <c r="H16" s="13">
        <f t="shared" ref="H16:H17" si="3">SUM(I16:T16)</f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4">
        <v>0</v>
      </c>
      <c r="U16" s="15"/>
      <c r="V16" s="16"/>
    </row>
    <row r="17" spans="1:22" s="17" customFormat="1" ht="48.75" customHeight="1" x14ac:dyDescent="0.3">
      <c r="A17" s="10"/>
      <c r="B17" s="11">
        <v>3.39</v>
      </c>
      <c r="C17" s="11"/>
      <c r="D17" s="12"/>
      <c r="E17" s="47" t="s">
        <v>44</v>
      </c>
      <c r="F17" s="47"/>
      <c r="G17" s="48"/>
      <c r="H17" s="13">
        <f t="shared" si="3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0">
        <v>0</v>
      </c>
      <c r="U17" s="15"/>
      <c r="V17" s="16"/>
    </row>
    <row r="18" spans="1:22" s="9" customFormat="1" ht="25.5" customHeight="1" x14ac:dyDescent="0.3">
      <c r="A18" s="37">
        <v>4</v>
      </c>
      <c r="B18" s="38"/>
      <c r="C18" s="38"/>
      <c r="D18" s="49" t="s">
        <v>17</v>
      </c>
      <c r="E18" s="50"/>
      <c r="F18" s="50"/>
      <c r="G18" s="50"/>
      <c r="H18" s="39">
        <f>SUM(I18:T18)</f>
        <v>328803781</v>
      </c>
      <c r="I18" s="39">
        <f>+I19+I20+I21+I22+I23</f>
        <v>28213791</v>
      </c>
      <c r="J18" s="39">
        <f t="shared" ref="J18:T18" si="4">+J19+J20+J21+J22+J23</f>
        <v>24563709</v>
      </c>
      <c r="K18" s="39">
        <f t="shared" si="4"/>
        <v>26398747</v>
      </c>
      <c r="L18" s="39">
        <f t="shared" si="4"/>
        <v>25792896</v>
      </c>
      <c r="M18" s="39">
        <f t="shared" si="4"/>
        <v>29650367</v>
      </c>
      <c r="N18" s="39">
        <f t="shared" si="4"/>
        <v>26271197</v>
      </c>
      <c r="O18" s="39">
        <f t="shared" si="4"/>
        <v>28307427</v>
      </c>
      <c r="P18" s="39">
        <f t="shared" si="4"/>
        <v>27422971</v>
      </c>
      <c r="Q18" s="39">
        <f t="shared" si="4"/>
        <v>29345210</v>
      </c>
      <c r="R18" s="39">
        <f t="shared" si="4"/>
        <v>29290485</v>
      </c>
      <c r="S18" s="39">
        <f t="shared" si="4"/>
        <v>26297512</v>
      </c>
      <c r="T18" s="39">
        <f t="shared" si="4"/>
        <v>27249469</v>
      </c>
      <c r="U18" s="7"/>
      <c r="V18" s="8"/>
    </row>
    <row r="19" spans="1:22" s="17" customFormat="1" ht="38.25" customHeight="1" x14ac:dyDescent="0.3">
      <c r="A19" s="10"/>
      <c r="B19" s="11">
        <v>4.41</v>
      </c>
      <c r="C19" s="11"/>
      <c r="D19" s="12"/>
      <c r="E19" s="47" t="s">
        <v>45</v>
      </c>
      <c r="F19" s="47"/>
      <c r="G19" s="48"/>
      <c r="H19" s="13">
        <f t="shared" ref="H19:H22" si="5">SUM(I19:T19)</f>
        <v>22701826</v>
      </c>
      <c r="I19" s="13">
        <v>2447982</v>
      </c>
      <c r="J19" s="13">
        <v>1754208</v>
      </c>
      <c r="K19" s="13">
        <v>1751838</v>
      </c>
      <c r="L19" s="13">
        <v>1555175</v>
      </c>
      <c r="M19" s="13">
        <v>1851166</v>
      </c>
      <c r="N19" s="13">
        <v>1414258</v>
      </c>
      <c r="O19" s="13">
        <v>1806852</v>
      </c>
      <c r="P19" s="13">
        <v>1708113</v>
      </c>
      <c r="Q19" s="13">
        <v>1882960</v>
      </c>
      <c r="R19" s="13">
        <v>1973756</v>
      </c>
      <c r="S19" s="13">
        <v>2338387</v>
      </c>
      <c r="T19" s="14">
        <v>2217131</v>
      </c>
      <c r="U19" s="15"/>
      <c r="V19" s="16"/>
    </row>
    <row r="20" spans="1:22" s="17" customFormat="1" ht="22.5" customHeight="1" x14ac:dyDescent="0.3">
      <c r="A20" s="10"/>
      <c r="B20" s="11">
        <v>4.43</v>
      </c>
      <c r="C20" s="11"/>
      <c r="D20" s="12"/>
      <c r="E20" s="47" t="s">
        <v>46</v>
      </c>
      <c r="F20" s="47"/>
      <c r="G20" s="48"/>
      <c r="H20" s="13">
        <f t="shared" si="5"/>
        <v>157314921</v>
      </c>
      <c r="I20" s="19">
        <v>13779860</v>
      </c>
      <c r="J20" s="19">
        <v>13162686</v>
      </c>
      <c r="K20" s="19">
        <v>13121386</v>
      </c>
      <c r="L20" s="19">
        <v>13073201</v>
      </c>
      <c r="M20" s="19">
        <v>13193376</v>
      </c>
      <c r="N20" s="19">
        <v>12726719</v>
      </c>
      <c r="O20" s="19">
        <v>13757122</v>
      </c>
      <c r="P20" s="19">
        <v>12610275</v>
      </c>
      <c r="Q20" s="19">
        <v>13403601</v>
      </c>
      <c r="R20" s="19">
        <v>13563682</v>
      </c>
      <c r="S20" s="19">
        <v>12515006</v>
      </c>
      <c r="T20" s="20">
        <v>12408007</v>
      </c>
      <c r="U20" s="15"/>
      <c r="V20" s="16"/>
    </row>
    <row r="21" spans="1:22" s="17" customFormat="1" ht="22.5" customHeight="1" x14ac:dyDescent="0.3">
      <c r="A21" s="10"/>
      <c r="B21" s="11">
        <v>4.4400000000000004</v>
      </c>
      <c r="C21" s="11"/>
      <c r="D21" s="12"/>
      <c r="E21" s="47" t="s">
        <v>18</v>
      </c>
      <c r="F21" s="47"/>
      <c r="G21" s="48"/>
      <c r="H21" s="13">
        <f t="shared" si="5"/>
        <v>142465993</v>
      </c>
      <c r="I21" s="19">
        <v>11388030</v>
      </c>
      <c r="J21" s="19">
        <v>9382622</v>
      </c>
      <c r="K21" s="19">
        <v>11137019</v>
      </c>
      <c r="L21" s="19">
        <v>10873801</v>
      </c>
      <c r="M21" s="19">
        <v>13957036</v>
      </c>
      <c r="N21" s="19">
        <v>11582995</v>
      </c>
      <c r="O21" s="19">
        <v>12173152</v>
      </c>
      <c r="P21" s="19">
        <v>12399218</v>
      </c>
      <c r="Q21" s="19">
        <v>13343653</v>
      </c>
      <c r="R21" s="19">
        <v>13038156</v>
      </c>
      <c r="S21" s="19">
        <v>10970698</v>
      </c>
      <c r="T21" s="20">
        <v>12219613</v>
      </c>
      <c r="U21" s="15"/>
      <c r="V21" s="16"/>
    </row>
    <row r="22" spans="1:22" s="17" customFormat="1" ht="22.5" customHeight="1" x14ac:dyDescent="0.3">
      <c r="A22" s="10"/>
      <c r="B22" s="11">
        <v>4.45</v>
      </c>
      <c r="C22" s="11"/>
      <c r="D22" s="12"/>
      <c r="E22" s="47" t="s">
        <v>47</v>
      </c>
      <c r="F22" s="47"/>
      <c r="G22" s="48"/>
      <c r="H22" s="13">
        <f t="shared" si="5"/>
        <v>6321041</v>
      </c>
      <c r="I22" s="19">
        <v>597919</v>
      </c>
      <c r="J22" s="19">
        <v>264193</v>
      </c>
      <c r="K22" s="19">
        <v>388504</v>
      </c>
      <c r="L22" s="19">
        <v>290719</v>
      </c>
      <c r="M22" s="19">
        <v>648789</v>
      </c>
      <c r="N22" s="19">
        <v>547225</v>
      </c>
      <c r="O22" s="19">
        <v>570301</v>
      </c>
      <c r="P22" s="19">
        <v>705365</v>
      </c>
      <c r="Q22" s="19">
        <v>714996</v>
      </c>
      <c r="R22" s="19">
        <v>714891</v>
      </c>
      <c r="S22" s="19">
        <v>473421</v>
      </c>
      <c r="T22" s="20">
        <v>404718</v>
      </c>
      <c r="U22" s="15"/>
      <c r="V22" s="16"/>
    </row>
    <row r="23" spans="1:22" s="17" customFormat="1" ht="39.75" customHeight="1" x14ac:dyDescent="0.3">
      <c r="A23" s="10"/>
      <c r="B23" s="11">
        <v>4.49</v>
      </c>
      <c r="C23" s="11"/>
      <c r="D23" s="12"/>
      <c r="E23" s="47" t="s">
        <v>53</v>
      </c>
      <c r="F23" s="47"/>
      <c r="G23" s="48"/>
      <c r="H23" s="18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0">
        <v>0</v>
      </c>
      <c r="U23" s="15"/>
      <c r="V23" s="16"/>
    </row>
    <row r="24" spans="1:22" s="9" customFormat="1" ht="27.75" customHeight="1" x14ac:dyDescent="0.3">
      <c r="A24" s="37">
        <v>5</v>
      </c>
      <c r="B24" s="38"/>
      <c r="C24" s="38"/>
      <c r="D24" s="49" t="s">
        <v>19</v>
      </c>
      <c r="E24" s="50"/>
      <c r="F24" s="50"/>
      <c r="G24" s="50"/>
      <c r="H24" s="39">
        <f>SUM(I24:T24)</f>
        <v>214736999</v>
      </c>
      <c r="I24" s="39">
        <f>+I25+I26</f>
        <v>17774063</v>
      </c>
      <c r="J24" s="39">
        <f t="shared" ref="J24:T24" si="6">+J25+J26</f>
        <v>17803075</v>
      </c>
      <c r="K24" s="39">
        <f t="shared" si="6"/>
        <v>18209430</v>
      </c>
      <c r="L24" s="39">
        <f t="shared" si="6"/>
        <v>17721795</v>
      </c>
      <c r="M24" s="39">
        <f t="shared" si="6"/>
        <v>17694908</v>
      </c>
      <c r="N24" s="39">
        <f t="shared" si="6"/>
        <v>17922332</v>
      </c>
      <c r="O24" s="39">
        <f t="shared" si="6"/>
        <v>18026601</v>
      </c>
      <c r="P24" s="39">
        <f t="shared" si="6"/>
        <v>17820391</v>
      </c>
      <c r="Q24" s="39">
        <f t="shared" si="6"/>
        <v>17920053</v>
      </c>
      <c r="R24" s="39">
        <f t="shared" si="6"/>
        <v>17870782</v>
      </c>
      <c r="S24" s="39">
        <f t="shared" si="6"/>
        <v>18058137</v>
      </c>
      <c r="T24" s="39">
        <f t="shared" si="6"/>
        <v>17915432</v>
      </c>
      <c r="U24" s="7"/>
      <c r="V24" s="8"/>
    </row>
    <row r="25" spans="1:22" s="17" customFormat="1" ht="22.5" customHeight="1" x14ac:dyDescent="0.3">
      <c r="A25" s="10"/>
      <c r="B25" s="11">
        <v>5.51</v>
      </c>
      <c r="C25" s="11"/>
      <c r="D25" s="12"/>
      <c r="E25" s="47" t="s">
        <v>20</v>
      </c>
      <c r="F25" s="47"/>
      <c r="G25" s="48"/>
      <c r="H25" s="13">
        <f t="shared" ref="H25:H26" si="7">SUM(I25:T25)</f>
        <v>214736999</v>
      </c>
      <c r="I25" s="13">
        <v>17774063</v>
      </c>
      <c r="J25" s="13">
        <v>17803075</v>
      </c>
      <c r="K25" s="13">
        <v>18209430</v>
      </c>
      <c r="L25" s="13">
        <v>17721795</v>
      </c>
      <c r="M25" s="13">
        <v>17694908</v>
      </c>
      <c r="N25" s="13">
        <v>17922332</v>
      </c>
      <c r="O25" s="13">
        <v>18026601</v>
      </c>
      <c r="P25" s="13">
        <v>17820391</v>
      </c>
      <c r="Q25" s="13">
        <v>17920053</v>
      </c>
      <c r="R25" s="13">
        <v>17870782</v>
      </c>
      <c r="S25" s="13">
        <v>18058137</v>
      </c>
      <c r="T25" s="14">
        <v>17915432</v>
      </c>
      <c r="U25" s="15"/>
      <c r="V25" s="16"/>
    </row>
    <row r="26" spans="1:22" s="17" customFormat="1" ht="45.75" customHeight="1" x14ac:dyDescent="0.3">
      <c r="A26" s="10"/>
      <c r="B26" s="11">
        <v>5.59</v>
      </c>
      <c r="C26" s="11"/>
      <c r="D26" s="12"/>
      <c r="E26" s="47" t="s">
        <v>54</v>
      </c>
      <c r="F26" s="47"/>
      <c r="G26" s="48"/>
      <c r="H26" s="13">
        <f t="shared" si="7"/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0">
        <v>0</v>
      </c>
      <c r="U26" s="15"/>
      <c r="V26" s="16"/>
    </row>
    <row r="27" spans="1:22" s="9" customFormat="1" ht="25.5" customHeight="1" x14ac:dyDescent="0.3">
      <c r="A27" s="37">
        <v>6</v>
      </c>
      <c r="B27" s="38"/>
      <c r="C27" s="38"/>
      <c r="D27" s="49" t="s">
        <v>21</v>
      </c>
      <c r="E27" s="50"/>
      <c r="F27" s="50"/>
      <c r="G27" s="50"/>
      <c r="H27" s="39">
        <f>SUM(I27:T27)</f>
        <v>17854005</v>
      </c>
      <c r="I27" s="39">
        <f>+I28+I29+I31+I30</f>
        <v>3285752</v>
      </c>
      <c r="J27" s="39">
        <f t="shared" ref="J27:T27" si="8">+J28+J29+J31+J30</f>
        <v>1185108</v>
      </c>
      <c r="K27" s="39">
        <f t="shared" si="8"/>
        <v>1563009</v>
      </c>
      <c r="L27" s="39">
        <f t="shared" si="8"/>
        <v>1325820</v>
      </c>
      <c r="M27" s="39">
        <f t="shared" si="8"/>
        <v>1179979</v>
      </c>
      <c r="N27" s="39">
        <f t="shared" si="8"/>
        <v>1259794</v>
      </c>
      <c r="O27" s="39">
        <f t="shared" si="8"/>
        <v>1532215</v>
      </c>
      <c r="P27" s="39">
        <f t="shared" si="8"/>
        <v>1387465</v>
      </c>
      <c r="Q27" s="39">
        <f t="shared" si="8"/>
        <v>1251836</v>
      </c>
      <c r="R27" s="39">
        <f t="shared" si="8"/>
        <v>1371340</v>
      </c>
      <c r="S27" s="39">
        <f t="shared" si="8"/>
        <v>1513205</v>
      </c>
      <c r="T27" s="39">
        <f t="shared" si="8"/>
        <v>998482</v>
      </c>
      <c r="U27" s="7"/>
      <c r="V27" s="8"/>
    </row>
    <row r="28" spans="1:22" s="17" customFormat="1" ht="22.5" customHeight="1" x14ac:dyDescent="0.3">
      <c r="A28" s="10"/>
      <c r="B28" s="11">
        <v>6.61</v>
      </c>
      <c r="C28" s="11"/>
      <c r="D28" s="12"/>
      <c r="E28" s="47" t="s">
        <v>22</v>
      </c>
      <c r="F28" s="47"/>
      <c r="G28" s="48"/>
      <c r="H28" s="13">
        <f t="shared" ref="H28:H31" si="9">SUM(I28:T28)</f>
        <v>17590492</v>
      </c>
      <c r="I28" s="13">
        <v>3267324</v>
      </c>
      <c r="J28" s="13">
        <v>1175718</v>
      </c>
      <c r="K28" s="13">
        <v>1560294</v>
      </c>
      <c r="L28" s="13">
        <v>1315064</v>
      </c>
      <c r="M28" s="13">
        <v>1179202</v>
      </c>
      <c r="N28" s="13">
        <v>1251582</v>
      </c>
      <c r="O28" s="13">
        <v>1512342</v>
      </c>
      <c r="P28" s="13">
        <v>1377045</v>
      </c>
      <c r="Q28" s="13">
        <v>1230716</v>
      </c>
      <c r="R28" s="13">
        <v>1255040</v>
      </c>
      <c r="S28" s="13">
        <v>1485439</v>
      </c>
      <c r="T28" s="14">
        <v>980726</v>
      </c>
      <c r="U28" s="15"/>
      <c r="V28" s="16"/>
    </row>
    <row r="29" spans="1:22" s="17" customFormat="1" ht="22.5" customHeight="1" x14ac:dyDescent="0.3">
      <c r="A29" s="10"/>
      <c r="B29" s="11">
        <v>6.62</v>
      </c>
      <c r="C29" s="11"/>
      <c r="D29" s="12"/>
      <c r="E29" s="47" t="s">
        <v>23</v>
      </c>
      <c r="F29" s="47"/>
      <c r="G29" s="48"/>
      <c r="H29" s="13">
        <f t="shared" si="9"/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20">
        <v>0</v>
      </c>
      <c r="U29" s="15"/>
      <c r="V29" s="16"/>
    </row>
    <row r="30" spans="1:22" s="17" customFormat="1" ht="22.5" customHeight="1" x14ac:dyDescent="0.3">
      <c r="A30" s="10"/>
      <c r="B30" s="11">
        <v>6.63</v>
      </c>
      <c r="C30" s="11"/>
      <c r="D30" s="46"/>
      <c r="E30" s="51" t="s">
        <v>56</v>
      </c>
      <c r="F30" s="51"/>
      <c r="G30" s="52"/>
      <c r="H30" s="13">
        <f t="shared" si="9"/>
        <v>263513</v>
      </c>
      <c r="I30" s="19">
        <v>18428</v>
      </c>
      <c r="J30" s="19">
        <v>9390</v>
      </c>
      <c r="K30" s="19">
        <v>2715</v>
      </c>
      <c r="L30" s="19">
        <v>10756</v>
      </c>
      <c r="M30" s="19">
        <v>777</v>
      </c>
      <c r="N30" s="19">
        <v>8212</v>
      </c>
      <c r="O30" s="19">
        <v>19873</v>
      </c>
      <c r="P30" s="19">
        <v>10420</v>
      </c>
      <c r="Q30" s="19">
        <v>21120</v>
      </c>
      <c r="R30" s="19">
        <v>116300</v>
      </c>
      <c r="S30" s="19">
        <v>27766</v>
      </c>
      <c r="T30" s="20">
        <v>17756</v>
      </c>
      <c r="U30" s="15"/>
      <c r="V30" s="16"/>
    </row>
    <row r="31" spans="1:22" s="17" customFormat="1" ht="54" customHeight="1" x14ac:dyDescent="0.3">
      <c r="A31" s="10"/>
      <c r="B31" s="11">
        <v>6.69</v>
      </c>
      <c r="C31" s="11"/>
      <c r="D31" s="12"/>
      <c r="E31" s="47" t="s">
        <v>55</v>
      </c>
      <c r="F31" s="47"/>
      <c r="G31" s="48"/>
      <c r="H31" s="13">
        <f t="shared" si="9"/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0">
        <v>0</v>
      </c>
      <c r="U31" s="15"/>
      <c r="V31" s="16"/>
    </row>
    <row r="32" spans="1:22" s="9" customFormat="1" ht="25.5" customHeight="1" x14ac:dyDescent="0.3">
      <c r="A32" s="37">
        <v>7</v>
      </c>
      <c r="B32" s="38"/>
      <c r="C32" s="38"/>
      <c r="D32" s="49" t="s">
        <v>48</v>
      </c>
      <c r="E32" s="50"/>
      <c r="F32" s="50"/>
      <c r="G32" s="50"/>
      <c r="H32" s="39">
        <f>SUM(I32:T32)</f>
        <v>137187159</v>
      </c>
      <c r="I32" s="39">
        <f>+I33+I34</f>
        <v>13560016</v>
      </c>
      <c r="J32" s="39">
        <f t="shared" ref="J32:T32" si="10">+J33+J34</f>
        <v>13752518</v>
      </c>
      <c r="K32" s="39">
        <f t="shared" si="10"/>
        <v>13642595</v>
      </c>
      <c r="L32" s="39">
        <f t="shared" si="10"/>
        <v>10481214</v>
      </c>
      <c r="M32" s="39">
        <f t="shared" si="10"/>
        <v>10757480</v>
      </c>
      <c r="N32" s="39">
        <f t="shared" si="10"/>
        <v>11273052</v>
      </c>
      <c r="O32" s="39">
        <f t="shared" si="10"/>
        <v>10133183</v>
      </c>
      <c r="P32" s="39">
        <f t="shared" si="10"/>
        <v>9936251</v>
      </c>
      <c r="Q32" s="39">
        <f t="shared" si="10"/>
        <v>11017858</v>
      </c>
      <c r="R32" s="39">
        <f t="shared" si="10"/>
        <v>10821610</v>
      </c>
      <c r="S32" s="39">
        <f t="shared" si="10"/>
        <v>10562138</v>
      </c>
      <c r="T32" s="39">
        <f t="shared" si="10"/>
        <v>11249244</v>
      </c>
      <c r="U32" s="7"/>
      <c r="V32" s="8"/>
    </row>
    <row r="33" spans="1:22" s="17" customFormat="1" ht="42.75" customHeight="1" x14ac:dyDescent="0.3">
      <c r="A33" s="10"/>
      <c r="B33" s="11">
        <v>7.73</v>
      </c>
      <c r="C33" s="11"/>
      <c r="D33" s="12"/>
      <c r="E33" s="47" t="s">
        <v>49</v>
      </c>
      <c r="F33" s="47"/>
      <c r="G33" s="48"/>
      <c r="H33" s="13">
        <f t="shared" ref="H33:H34" si="11">SUM(I33:T33)</f>
        <v>108342883</v>
      </c>
      <c r="I33" s="13">
        <v>11299287</v>
      </c>
      <c r="J33" s="13">
        <v>11426912</v>
      </c>
      <c r="K33" s="13">
        <v>11281067</v>
      </c>
      <c r="L33" s="13">
        <v>8049558</v>
      </c>
      <c r="M33" s="13">
        <v>8381724</v>
      </c>
      <c r="N33" s="13">
        <v>8786256</v>
      </c>
      <c r="O33" s="13">
        <v>7774268</v>
      </c>
      <c r="P33" s="13">
        <v>7564079</v>
      </c>
      <c r="Q33" s="13">
        <v>8656711</v>
      </c>
      <c r="R33" s="13">
        <v>8461534</v>
      </c>
      <c r="S33" s="13">
        <v>8194953</v>
      </c>
      <c r="T33" s="14">
        <v>8466534</v>
      </c>
      <c r="U33" s="15"/>
      <c r="V33" s="16"/>
    </row>
    <row r="34" spans="1:22" s="17" customFormat="1" ht="22.5" customHeight="1" x14ac:dyDescent="0.3">
      <c r="A34" s="10"/>
      <c r="B34" s="11">
        <v>7.79</v>
      </c>
      <c r="C34" s="11"/>
      <c r="D34" s="12"/>
      <c r="E34" s="47" t="s">
        <v>24</v>
      </c>
      <c r="F34" s="47"/>
      <c r="G34" s="48"/>
      <c r="H34" s="13">
        <f t="shared" si="11"/>
        <v>28844276</v>
      </c>
      <c r="I34" s="19">
        <v>2260729</v>
      </c>
      <c r="J34" s="19">
        <v>2325606</v>
      </c>
      <c r="K34" s="19">
        <v>2361528</v>
      </c>
      <c r="L34" s="19">
        <v>2431656</v>
      </c>
      <c r="M34" s="19">
        <v>2375756</v>
      </c>
      <c r="N34" s="19">
        <v>2486796</v>
      </c>
      <c r="O34" s="19">
        <v>2358915</v>
      </c>
      <c r="P34" s="19">
        <v>2372172</v>
      </c>
      <c r="Q34" s="19">
        <v>2361147</v>
      </c>
      <c r="R34" s="19">
        <v>2360076</v>
      </c>
      <c r="S34" s="19">
        <v>2367185</v>
      </c>
      <c r="T34" s="20">
        <v>2782710</v>
      </c>
      <c r="U34" s="15"/>
      <c r="V34" s="16"/>
    </row>
    <row r="35" spans="1:22" s="9" customFormat="1" ht="48" customHeight="1" x14ac:dyDescent="0.3">
      <c r="A35" s="37">
        <v>8</v>
      </c>
      <c r="B35" s="38"/>
      <c r="C35" s="38"/>
      <c r="D35" s="49" t="s">
        <v>25</v>
      </c>
      <c r="E35" s="50"/>
      <c r="F35" s="50"/>
      <c r="G35" s="50"/>
      <c r="H35" s="39">
        <f>SUM(I35:T35)</f>
        <v>2958226250</v>
      </c>
      <c r="I35" s="39">
        <f>+I36+I37+I38+I39</f>
        <v>131056690</v>
      </c>
      <c r="J35" s="39">
        <f t="shared" ref="J35:T35" si="12">+J36+J37+J38+J39</f>
        <v>252108083</v>
      </c>
      <c r="K35" s="39">
        <f t="shared" si="12"/>
        <v>271724864</v>
      </c>
      <c r="L35" s="39">
        <f t="shared" si="12"/>
        <v>232369371</v>
      </c>
      <c r="M35" s="39">
        <f t="shared" si="12"/>
        <v>280354110</v>
      </c>
      <c r="N35" s="39">
        <f t="shared" si="12"/>
        <v>271052911</v>
      </c>
      <c r="O35" s="39">
        <f t="shared" si="12"/>
        <v>263245042</v>
      </c>
      <c r="P35" s="39">
        <f t="shared" si="12"/>
        <v>250888059</v>
      </c>
      <c r="Q35" s="39">
        <f t="shared" si="12"/>
        <v>258543968</v>
      </c>
      <c r="R35" s="39">
        <f t="shared" si="12"/>
        <v>235878213</v>
      </c>
      <c r="S35" s="39">
        <f t="shared" si="12"/>
        <v>226477321</v>
      </c>
      <c r="T35" s="39">
        <f t="shared" si="12"/>
        <v>284527618</v>
      </c>
      <c r="U35" s="7"/>
      <c r="V35" s="8"/>
    </row>
    <row r="36" spans="1:22" s="17" customFormat="1" ht="22.5" customHeight="1" x14ac:dyDescent="0.3">
      <c r="A36" s="10"/>
      <c r="B36" s="11">
        <v>8.81</v>
      </c>
      <c r="C36" s="11"/>
      <c r="D36" s="12"/>
      <c r="E36" s="47" t="s">
        <v>26</v>
      </c>
      <c r="F36" s="47"/>
      <c r="G36" s="48"/>
      <c r="H36" s="13">
        <f t="shared" ref="H36:H39" si="13">SUM(I36:T36)</f>
        <v>1721596369</v>
      </c>
      <c r="I36" s="13">
        <v>126719930</v>
      </c>
      <c r="J36" s="13">
        <v>144002574</v>
      </c>
      <c r="K36" s="13">
        <v>162846356</v>
      </c>
      <c r="L36" s="13">
        <v>124973928</v>
      </c>
      <c r="M36" s="13">
        <v>173140855</v>
      </c>
      <c r="N36" s="13">
        <v>162999844</v>
      </c>
      <c r="O36" s="13">
        <v>155877803</v>
      </c>
      <c r="P36" s="13">
        <v>142715054</v>
      </c>
      <c r="Q36" s="13">
        <v>150600399</v>
      </c>
      <c r="R36" s="13">
        <v>128295587</v>
      </c>
      <c r="S36" s="13">
        <v>118759359</v>
      </c>
      <c r="T36" s="13">
        <v>130664680</v>
      </c>
      <c r="U36" s="15"/>
      <c r="V36" s="24"/>
    </row>
    <row r="37" spans="1:22" s="17" customFormat="1" ht="22.5" customHeight="1" x14ac:dyDescent="0.3">
      <c r="A37" s="10"/>
      <c r="B37" s="11">
        <v>8.82</v>
      </c>
      <c r="C37" s="11"/>
      <c r="D37" s="12"/>
      <c r="E37" s="47" t="s">
        <v>27</v>
      </c>
      <c r="F37" s="47"/>
      <c r="G37" s="48"/>
      <c r="H37" s="13">
        <f t="shared" si="13"/>
        <v>1200234151</v>
      </c>
      <c r="I37" s="19">
        <v>0</v>
      </c>
      <c r="J37" s="19">
        <v>104929190</v>
      </c>
      <c r="K37" s="19">
        <v>104929190</v>
      </c>
      <c r="L37" s="19">
        <v>104929190</v>
      </c>
      <c r="M37" s="19">
        <v>104929190</v>
      </c>
      <c r="N37" s="19">
        <v>104929190</v>
      </c>
      <c r="O37" s="19">
        <v>104929190</v>
      </c>
      <c r="P37" s="19">
        <v>104929190</v>
      </c>
      <c r="Q37" s="19">
        <v>104929190</v>
      </c>
      <c r="R37" s="19">
        <v>104929190</v>
      </c>
      <c r="S37" s="19">
        <v>104929199</v>
      </c>
      <c r="T37" s="20">
        <v>150942242</v>
      </c>
      <c r="U37" s="15"/>
      <c r="V37" s="24"/>
    </row>
    <row r="38" spans="1:22" s="17" customFormat="1" ht="22.5" customHeight="1" x14ac:dyDescent="0.3">
      <c r="A38" s="10"/>
      <c r="B38" s="11">
        <v>8.83</v>
      </c>
      <c r="C38" s="11"/>
      <c r="D38" s="12"/>
      <c r="E38" s="47" t="s">
        <v>28</v>
      </c>
      <c r="F38" s="47"/>
      <c r="G38" s="48"/>
      <c r="H38" s="13">
        <f t="shared" si="13"/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20">
        <v>0</v>
      </c>
      <c r="U38" s="15"/>
      <c r="V38" s="24"/>
    </row>
    <row r="39" spans="1:22" s="17" customFormat="1" ht="22.5" customHeight="1" x14ac:dyDescent="0.3">
      <c r="A39" s="10"/>
      <c r="B39" s="11">
        <v>8.84</v>
      </c>
      <c r="C39" s="11"/>
      <c r="D39" s="12"/>
      <c r="E39" s="47" t="s">
        <v>29</v>
      </c>
      <c r="F39" s="47"/>
      <c r="G39" s="48"/>
      <c r="H39" s="13">
        <f t="shared" si="13"/>
        <v>36395730</v>
      </c>
      <c r="I39" s="19">
        <v>4336760</v>
      </c>
      <c r="J39" s="19">
        <v>3176319</v>
      </c>
      <c r="K39" s="19">
        <v>3949318</v>
      </c>
      <c r="L39" s="19">
        <v>2466253</v>
      </c>
      <c r="M39" s="19">
        <v>2284065</v>
      </c>
      <c r="N39" s="19">
        <v>3123877</v>
      </c>
      <c r="O39" s="19">
        <v>2438049</v>
      </c>
      <c r="P39" s="19">
        <v>3243815</v>
      </c>
      <c r="Q39" s="19">
        <v>3014379</v>
      </c>
      <c r="R39" s="19">
        <v>2653436</v>
      </c>
      <c r="S39" s="19">
        <v>2788763</v>
      </c>
      <c r="T39" s="19">
        <v>2920696</v>
      </c>
      <c r="U39" s="15"/>
      <c r="V39" s="24"/>
    </row>
    <row r="40" spans="1:22" s="9" customFormat="1" ht="33" customHeight="1" x14ac:dyDescent="0.3">
      <c r="A40" s="37">
        <v>9</v>
      </c>
      <c r="B40" s="38"/>
      <c r="C40" s="38"/>
      <c r="D40" s="49" t="s">
        <v>30</v>
      </c>
      <c r="E40" s="50"/>
      <c r="F40" s="50"/>
      <c r="G40" s="50"/>
      <c r="H40" s="39">
        <f>SUM(I40:T40)</f>
        <v>0</v>
      </c>
      <c r="I40" s="39">
        <f>+I41+I42+I43</f>
        <v>0</v>
      </c>
      <c r="J40" s="39">
        <f t="shared" ref="J40:T40" si="14">+J41+J42+J43</f>
        <v>0</v>
      </c>
      <c r="K40" s="39">
        <f t="shared" si="14"/>
        <v>0</v>
      </c>
      <c r="L40" s="39">
        <f t="shared" si="14"/>
        <v>0</v>
      </c>
      <c r="M40" s="39">
        <f t="shared" si="14"/>
        <v>0</v>
      </c>
      <c r="N40" s="39">
        <f t="shared" si="14"/>
        <v>0</v>
      </c>
      <c r="O40" s="39">
        <f t="shared" si="14"/>
        <v>0</v>
      </c>
      <c r="P40" s="39">
        <f t="shared" si="14"/>
        <v>0</v>
      </c>
      <c r="Q40" s="39">
        <f t="shared" si="14"/>
        <v>0</v>
      </c>
      <c r="R40" s="39">
        <f t="shared" si="14"/>
        <v>0</v>
      </c>
      <c r="S40" s="39">
        <f t="shared" si="14"/>
        <v>0</v>
      </c>
      <c r="T40" s="39">
        <f t="shared" si="14"/>
        <v>0</v>
      </c>
      <c r="U40" s="7"/>
      <c r="V40" s="8"/>
    </row>
    <row r="41" spans="1:22" s="17" customFormat="1" ht="22.5" customHeight="1" x14ac:dyDescent="0.3">
      <c r="A41" s="10"/>
      <c r="B41" s="11">
        <v>9.91</v>
      </c>
      <c r="C41" s="11"/>
      <c r="D41" s="12"/>
      <c r="E41" s="47" t="s">
        <v>31</v>
      </c>
      <c r="F41" s="47"/>
      <c r="G41" s="48"/>
      <c r="H41" s="13">
        <f t="shared" ref="H41:H43" si="15">SUM(I41:T41)</f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4">
        <v>0</v>
      </c>
      <c r="U41" s="15"/>
      <c r="V41" s="24"/>
    </row>
    <row r="42" spans="1:22" s="17" customFormat="1" ht="22.5" customHeight="1" x14ac:dyDescent="0.3">
      <c r="A42" s="10"/>
      <c r="B42" s="11">
        <v>9.93</v>
      </c>
      <c r="C42" s="11"/>
      <c r="D42" s="12"/>
      <c r="E42" s="47" t="s">
        <v>32</v>
      </c>
      <c r="F42" s="47"/>
      <c r="G42" s="48"/>
      <c r="H42" s="13">
        <f t="shared" si="15"/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20">
        <v>0</v>
      </c>
      <c r="U42" s="15"/>
      <c r="V42" s="24"/>
    </row>
    <row r="43" spans="1:22" s="17" customFormat="1" ht="22.5" customHeight="1" x14ac:dyDescent="0.3">
      <c r="A43" s="10"/>
      <c r="B43" s="11">
        <v>9.9499999999999993</v>
      </c>
      <c r="C43" s="11"/>
      <c r="D43" s="12"/>
      <c r="E43" s="47" t="s">
        <v>33</v>
      </c>
      <c r="F43" s="47"/>
      <c r="G43" s="48"/>
      <c r="H43" s="13">
        <f t="shared" si="15"/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20">
        <v>0</v>
      </c>
      <c r="U43" s="15"/>
      <c r="V43" s="24"/>
    </row>
    <row r="44" spans="1:22" s="9" customFormat="1" ht="25.5" customHeight="1" x14ac:dyDescent="0.3">
      <c r="A44" s="37">
        <v>0</v>
      </c>
      <c r="B44" s="38"/>
      <c r="C44" s="38"/>
      <c r="D44" s="49" t="s">
        <v>50</v>
      </c>
      <c r="E44" s="50"/>
      <c r="F44" s="50"/>
      <c r="G44" s="50"/>
      <c r="H44" s="39">
        <f>SUM(I44:T44)</f>
        <v>0</v>
      </c>
      <c r="I44" s="39">
        <f>+I45+I46</f>
        <v>0</v>
      </c>
      <c r="J44" s="39">
        <f t="shared" ref="J44:T44" si="16">+J45+J46</f>
        <v>0</v>
      </c>
      <c r="K44" s="39">
        <f t="shared" si="16"/>
        <v>0</v>
      </c>
      <c r="L44" s="39">
        <f t="shared" si="16"/>
        <v>0</v>
      </c>
      <c r="M44" s="39">
        <f t="shared" si="16"/>
        <v>0</v>
      </c>
      <c r="N44" s="39">
        <f t="shared" si="16"/>
        <v>0</v>
      </c>
      <c r="O44" s="39">
        <f t="shared" si="16"/>
        <v>0</v>
      </c>
      <c r="P44" s="39">
        <f t="shared" si="16"/>
        <v>0</v>
      </c>
      <c r="Q44" s="39">
        <f t="shared" si="16"/>
        <v>0</v>
      </c>
      <c r="R44" s="39">
        <f t="shared" si="16"/>
        <v>0</v>
      </c>
      <c r="S44" s="39">
        <f t="shared" si="16"/>
        <v>0</v>
      </c>
      <c r="T44" s="39">
        <f t="shared" si="16"/>
        <v>0</v>
      </c>
      <c r="U44" s="7"/>
      <c r="V44" s="8"/>
    </row>
    <row r="45" spans="1:22" s="17" customFormat="1" ht="22.5" customHeight="1" x14ac:dyDescent="0.3">
      <c r="A45" s="10"/>
      <c r="B45" s="11">
        <v>0.01</v>
      </c>
      <c r="C45" s="11"/>
      <c r="D45" s="12"/>
      <c r="E45" s="47" t="s">
        <v>51</v>
      </c>
      <c r="F45" s="47"/>
      <c r="G45" s="48"/>
      <c r="H45" s="13">
        <f t="shared" ref="H45:H46" si="17">SUM(I45:T45)</f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5"/>
      <c r="V45" s="24"/>
    </row>
    <row r="46" spans="1:22" s="17" customFormat="1" ht="22.5" customHeight="1" x14ac:dyDescent="0.3">
      <c r="A46" s="10"/>
      <c r="B46" s="11">
        <v>0.03</v>
      </c>
      <c r="C46" s="11"/>
      <c r="D46" s="12"/>
      <c r="E46" s="47" t="s">
        <v>34</v>
      </c>
      <c r="F46" s="47"/>
      <c r="G46" s="48"/>
      <c r="H46" s="13">
        <f t="shared" si="17"/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5"/>
      <c r="V46" s="24"/>
    </row>
    <row r="47" spans="1:22" x14ac:dyDescent="0.25">
      <c r="V47" s="25"/>
    </row>
    <row r="48" spans="1:22" x14ac:dyDescent="0.25">
      <c r="V48" s="26"/>
    </row>
    <row r="49" spans="7:22" x14ac:dyDescent="0.25">
      <c r="H49" s="28"/>
      <c r="V49" s="25"/>
    </row>
    <row r="50" spans="7:22" x14ac:dyDescent="0.25">
      <c r="G50" s="28"/>
      <c r="H50" s="28"/>
      <c r="V50" s="27"/>
    </row>
  </sheetData>
  <mergeCells count="45">
    <mergeCell ref="D13:G13"/>
    <mergeCell ref="D1:T1"/>
    <mergeCell ref="D2:T2"/>
    <mergeCell ref="D4:G4"/>
    <mergeCell ref="D5:G5"/>
    <mergeCell ref="D6:G6"/>
    <mergeCell ref="E7:G7"/>
    <mergeCell ref="E8:G8"/>
    <mergeCell ref="E9:G9"/>
    <mergeCell ref="E10:G10"/>
    <mergeCell ref="E11:G11"/>
    <mergeCell ref="E12:G12"/>
    <mergeCell ref="E25:G25"/>
    <mergeCell ref="E14:G14"/>
    <mergeCell ref="D15:G15"/>
    <mergeCell ref="E16:G16"/>
    <mergeCell ref="E17:G17"/>
    <mergeCell ref="D18:G18"/>
    <mergeCell ref="E19:G19"/>
    <mergeCell ref="E20:G20"/>
    <mergeCell ref="E21:G21"/>
    <mergeCell ref="E22:G22"/>
    <mergeCell ref="E23:G23"/>
    <mergeCell ref="D24:G24"/>
    <mergeCell ref="E38:G38"/>
    <mergeCell ref="E26:G26"/>
    <mergeCell ref="D27:G27"/>
    <mergeCell ref="E28:G28"/>
    <mergeCell ref="E29:G29"/>
    <mergeCell ref="E31:G31"/>
    <mergeCell ref="D32:G32"/>
    <mergeCell ref="E33:G33"/>
    <mergeCell ref="E34:G34"/>
    <mergeCell ref="D35:G35"/>
    <mergeCell ref="E36:G36"/>
    <mergeCell ref="E37:G37"/>
    <mergeCell ref="E30:G30"/>
    <mergeCell ref="E45:G45"/>
    <mergeCell ref="E46:G46"/>
    <mergeCell ref="E39:G39"/>
    <mergeCell ref="D40:G40"/>
    <mergeCell ref="E41:G41"/>
    <mergeCell ref="E42:G42"/>
    <mergeCell ref="E43:G43"/>
    <mergeCell ref="D44:G44"/>
  </mergeCells>
  <pageMargins left="0.70866141732283472" right="0.70866141732283472" top="0" bottom="0.74803149606299213" header="0.31496062992125984" footer="0.31496062992125984"/>
  <pageSetup paperSize="14" scale="5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Mensual</vt:lpstr>
      <vt:lpstr>Mensual!Área_de_impresión</vt:lpstr>
      <vt:lpstr>Mensual!Títulos_a_imprimir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Sabido Viera María Elena</dc:creator>
  <cp:lastModifiedBy>Simón Medina Yadira María</cp:lastModifiedBy>
  <cp:lastPrinted>2024-01-16T22:05:39Z</cp:lastPrinted>
  <dcterms:created xsi:type="dcterms:W3CDTF">2019-01-25T18:22:52Z</dcterms:created>
  <dcterms:modified xsi:type="dcterms:W3CDTF">2024-01-22T18:18:22Z</dcterms:modified>
</cp:coreProperties>
</file>