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55" windowHeight="11835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<sst xmlns="http://schemas.openxmlformats.org/spreadsheetml/2006/main" count="61" uniqueCount="36">
  <si>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</si>
  <si>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</si>
  <si>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</si>
  <si>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</si>
  <si>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</si>
  <si>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</si>
  <si>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</si>
  <si>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</si>
  <si>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</si>
  <si>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</si>
  <si>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</si>
  <si>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</si>
  <si>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</si>
  <si>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</si>
  <si>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</si>
  <si>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</si>
  <si>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</si>
  <si>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</si>
  <si>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</si>
  <si>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</si>
  <si>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</si>
  <si>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</si>
  <si>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</si>
  <si>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</si>
  <si>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</si>
  <si>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</si>
  <si>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</si>
  <si>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</si>
  <si>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</si>
  <si>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</si>
  <si>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</si>
  <si>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</si>
  <si>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</si>
  <si>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</si>
  <si>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MAYO DE 2023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</si>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</sst>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SheetLayoutView="100" zoomScalePageLayoutView="0" workbookViewId="0" topLeftCell="A1">
      <selection activeCell="X34" sqref="X3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7" t="s">
        <v>34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9"/>
    </row>
    <row r="3" spans="3:24" ht="12.75" customHeight="1"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</row>
    <row r="4" spans="3:24" ht="16.5" customHeight="1"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</row>
    <row r="5" spans="3:24" ht="18.75" customHeight="1">
      <c r="C5" s="91" t="s">
        <v>26</v>
      </c>
      <c r="D5" s="92"/>
      <c r="E5" s="92"/>
      <c r="F5" s="92"/>
      <c r="G5" s="93"/>
      <c r="H5" s="77" t="s">
        <v>23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80" t="s">
        <v>5</v>
      </c>
      <c r="X5" s="81"/>
    </row>
    <row r="6" spans="3:24" ht="26.25" customHeight="1">
      <c r="C6" s="94"/>
      <c r="D6" s="95"/>
      <c r="E6" s="95"/>
      <c r="F6" s="95"/>
      <c r="G6" s="96"/>
      <c r="H6" s="54" t="s">
        <v>0</v>
      </c>
      <c r="I6" s="55"/>
      <c r="J6" s="55"/>
      <c r="K6" s="56"/>
      <c r="L6" s="57" t="s">
        <v>1</v>
      </c>
      <c r="M6" s="58"/>
      <c r="N6" s="59"/>
      <c r="O6" s="57" t="s">
        <v>2</v>
      </c>
      <c r="P6" s="58"/>
      <c r="Q6" s="59"/>
      <c r="R6" s="76" t="s">
        <v>3</v>
      </c>
      <c r="S6" s="76"/>
      <c r="T6" s="76"/>
      <c r="U6" s="54" t="s">
        <v>4</v>
      </c>
      <c r="V6" s="56"/>
      <c r="W6" s="82"/>
      <c r="X6" s="83"/>
    </row>
    <row r="7" spans="3:24" ht="18" customHeight="1">
      <c r="C7" s="97"/>
      <c r="D7" s="98"/>
      <c r="E7" s="98"/>
      <c r="F7" s="98"/>
      <c r="G7" s="99"/>
      <c r="H7" s="57" t="s">
        <v>6</v>
      </c>
      <c r="I7" s="58"/>
      <c r="J7" s="58"/>
      <c r="K7" s="30"/>
      <c r="L7" s="57" t="s">
        <v>7</v>
      </c>
      <c r="M7" s="58"/>
      <c r="N7" s="30"/>
      <c r="O7" s="57" t="s">
        <v>8</v>
      </c>
      <c r="P7" s="58"/>
      <c r="Q7" s="59"/>
      <c r="R7" s="57" t="s">
        <v>9</v>
      </c>
      <c r="S7" s="58"/>
      <c r="T7" s="59"/>
      <c r="U7" s="57" t="s">
        <v>10</v>
      </c>
      <c r="V7" s="59"/>
      <c r="W7" s="84" t="s">
        <v>22</v>
      </c>
      <c r="X7" s="85"/>
    </row>
    <row r="8" spans="3:26" ht="15" customHeight="1">
      <c r="C8" s="86" t="s">
        <v>12</v>
      </c>
      <c r="D8" s="87"/>
      <c r="E8" s="87"/>
      <c r="F8" s="87"/>
      <c r="G8" s="10"/>
      <c r="H8" s="11"/>
      <c r="I8" s="88">
        <v>1943842935</v>
      </c>
      <c r="J8" s="88"/>
      <c r="K8" s="12"/>
      <c r="L8" s="11"/>
      <c r="M8" s="88">
        <v>234006634.47</v>
      </c>
      <c r="N8" s="90"/>
      <c r="O8" s="89">
        <f>I8+M8</f>
        <v>2177849569.47</v>
      </c>
      <c r="P8" s="88"/>
      <c r="Q8" s="90"/>
      <c r="R8" s="89">
        <v>1316143317.47</v>
      </c>
      <c r="S8" s="88"/>
      <c r="T8" s="90"/>
      <c r="U8" s="11"/>
      <c r="V8" s="40">
        <v>1316143317.47</v>
      </c>
      <c r="W8" s="89">
        <f>V8-I8</f>
        <v>-627699617.53</v>
      </c>
      <c r="X8" s="90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2">
        <v>0</v>
      </c>
      <c r="P9" s="49"/>
      <c r="Q9" s="50"/>
      <c r="R9" s="102">
        <v>0</v>
      </c>
      <c r="S9" s="49"/>
      <c r="T9" s="50"/>
      <c r="U9" s="14"/>
      <c r="V9" s="40">
        <v>0</v>
      </c>
      <c r="W9" s="100">
        <f aca="true" t="shared" si="0" ref="W9:W14">V9-I9</f>
        <v>0</v>
      </c>
      <c r="X9" s="101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2">
        <f>I10+M10</f>
        <v>0</v>
      </c>
      <c r="P10" s="49"/>
      <c r="Q10" s="50"/>
      <c r="R10" s="102">
        <v>0</v>
      </c>
      <c r="S10" s="49"/>
      <c r="T10" s="50"/>
      <c r="U10" s="14"/>
      <c r="V10" s="40">
        <v>0</v>
      </c>
      <c r="W10" s="100">
        <f t="shared" si="0"/>
        <v>0</v>
      </c>
      <c r="X10" s="101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263425260</v>
      </c>
      <c r="J11" s="49"/>
      <c r="K11" s="15"/>
      <c r="L11" s="14"/>
      <c r="M11" s="49">
        <v>17150954.97</v>
      </c>
      <c r="N11" s="50"/>
      <c r="O11" s="102">
        <f>I11+M11</f>
        <v>280576214.97</v>
      </c>
      <c r="P11" s="49"/>
      <c r="Q11" s="50"/>
      <c r="R11" s="102">
        <v>124473956.97</v>
      </c>
      <c r="S11" s="49"/>
      <c r="T11" s="50"/>
      <c r="U11" s="14"/>
      <c r="V11" s="40">
        <v>124473956.97</v>
      </c>
      <c r="W11" s="102">
        <f>V11-I11</f>
        <v>-138951303.03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102826699</v>
      </c>
      <c r="J12" s="49"/>
      <c r="K12" s="15"/>
      <c r="L12" s="14"/>
      <c r="M12" s="49">
        <v>51512349.02</v>
      </c>
      <c r="N12" s="50"/>
      <c r="O12" s="103"/>
      <c r="P12" s="103"/>
      <c r="Q12" s="35">
        <f>I12+M12</f>
        <v>154339048.02</v>
      </c>
      <c r="R12" s="102">
        <v>93968963.02</v>
      </c>
      <c r="S12" s="49"/>
      <c r="T12" s="50"/>
      <c r="U12" s="14"/>
      <c r="V12" s="40">
        <v>93434323.1</v>
      </c>
      <c r="W12" s="102">
        <f>V12-I12</f>
        <v>-9392375.900000006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12014756</v>
      </c>
      <c r="J13" s="49"/>
      <c r="K13" s="15"/>
      <c r="L13" s="14"/>
      <c r="M13" s="49">
        <v>-172466.97</v>
      </c>
      <c r="N13" s="50"/>
      <c r="O13" s="102">
        <f>I13+M13</f>
        <v>11842289.03</v>
      </c>
      <c r="P13" s="49"/>
      <c r="Q13" s="50"/>
      <c r="R13" s="102">
        <v>5745350.03</v>
      </c>
      <c r="S13" s="49"/>
      <c r="T13" s="50"/>
      <c r="U13" s="14"/>
      <c r="V13" s="40">
        <v>5745350.03</v>
      </c>
      <c r="W13" s="102">
        <f>V13-I13</f>
        <v>-6269405.97</v>
      </c>
      <c r="X13" s="50"/>
      <c r="Y13" s="9"/>
      <c r="Z13" s="9"/>
    </row>
    <row r="14" spans="3:26" ht="24.75" customHeight="1">
      <c r="C14" s="47" t="s">
        <v>27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2">
        <v>0</v>
      </c>
      <c r="P14" s="49"/>
      <c r="Q14" s="50"/>
      <c r="R14" s="102">
        <v>0</v>
      </c>
      <c r="S14" s="49"/>
      <c r="T14" s="50"/>
      <c r="U14" s="14"/>
      <c r="V14" s="40">
        <v>0</v>
      </c>
      <c r="W14" s="102">
        <f t="shared" si="0"/>
        <v>0</v>
      </c>
      <c r="X14" s="50"/>
      <c r="Y14" s="9"/>
      <c r="Z14" s="9"/>
    </row>
    <row r="15" spans="3:26" ht="36" customHeight="1">
      <c r="C15" s="47" t="s">
        <v>28</v>
      </c>
      <c r="D15" s="48"/>
      <c r="E15" s="48"/>
      <c r="F15" s="48"/>
      <c r="G15" s="13"/>
      <c r="H15" s="14"/>
      <c r="I15" s="49">
        <v>2882245451</v>
      </c>
      <c r="J15" s="49"/>
      <c r="K15" s="15"/>
      <c r="L15" s="14"/>
      <c r="M15" s="49">
        <v>-53454583.81</v>
      </c>
      <c r="N15" s="50"/>
      <c r="O15" s="103"/>
      <c r="P15" s="103"/>
      <c r="Q15" s="35">
        <f>I15+M15</f>
        <v>2828790867.19</v>
      </c>
      <c r="R15" s="102">
        <v>1126294902.19</v>
      </c>
      <c r="S15" s="49"/>
      <c r="T15" s="50"/>
      <c r="U15" s="14"/>
      <c r="V15" s="40">
        <v>1126294902.19</v>
      </c>
      <c r="W15" s="102">
        <f>V15-I15</f>
        <v>-1755950548.81</v>
      </c>
      <c r="X15" s="50"/>
      <c r="Y15" s="9"/>
      <c r="Z15" s="9"/>
    </row>
    <row r="16" spans="3:26" s="44" customFormat="1" ht="26.25" customHeight="1">
      <c r="C16" s="117" t="s">
        <v>29</v>
      </c>
      <c r="D16" s="118"/>
      <c r="E16" s="118"/>
      <c r="F16" s="118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3">
        <v>0</v>
      </c>
      <c r="P16" s="51"/>
      <c r="Q16" s="52"/>
      <c r="R16" s="123">
        <v>0</v>
      </c>
      <c r="S16" s="51"/>
      <c r="T16" s="52"/>
      <c r="U16" s="25"/>
      <c r="V16" s="40">
        <v>0</v>
      </c>
      <c r="W16" s="123">
        <f>V16-I16</f>
        <v>0</v>
      </c>
      <c r="X16" s="52"/>
      <c r="Y16" s="9"/>
      <c r="Z16" s="9"/>
    </row>
    <row r="17" spans="3:26" ht="15" customHeight="1">
      <c r="C17" s="121" t="s">
        <v>18</v>
      </c>
      <c r="D17" s="122"/>
      <c r="E17" s="122"/>
      <c r="F17" s="122"/>
      <c r="G17" s="18"/>
      <c r="H17" s="19"/>
      <c r="I17" s="53">
        <v>180000000</v>
      </c>
      <c r="J17" s="53"/>
      <c r="K17" s="21"/>
      <c r="L17" s="19"/>
      <c r="M17" s="53"/>
      <c r="N17" s="53"/>
      <c r="O17" s="134">
        <f>I17+M17</f>
        <v>180000000</v>
      </c>
      <c r="P17" s="53"/>
      <c r="Q17" s="148"/>
      <c r="R17" s="134">
        <v>180000000</v>
      </c>
      <c r="S17" s="53"/>
      <c r="T17" s="148"/>
      <c r="U17" s="14"/>
      <c r="V17" s="36">
        <v>180000000</v>
      </c>
      <c r="W17" s="149">
        <f>V17-I17</f>
        <v>0</v>
      </c>
      <c r="X17" s="150"/>
      <c r="Y17" s="9"/>
      <c r="Z17" s="9"/>
    </row>
    <row r="18" spans="1:25" ht="7.5" customHeight="1">
      <c r="A18" s="4"/>
      <c r="B18" s="4"/>
      <c r="C18" s="104" t="s">
        <v>19</v>
      </c>
      <c r="D18" s="105"/>
      <c r="E18" s="105"/>
      <c r="F18" s="105"/>
      <c r="G18" s="2"/>
      <c r="H18" s="1"/>
      <c r="I18" s="108">
        <f>SUM(I15,I13,I12,I11,I10,I8+I17)</f>
        <v>5384355101</v>
      </c>
      <c r="J18" s="108"/>
      <c r="K18" s="3"/>
      <c r="L18" s="1"/>
      <c r="M18" s="108">
        <f>M8+M11+M12+M13+M15+M17</f>
        <v>249042887.67999995</v>
      </c>
      <c r="N18" s="3"/>
      <c r="O18" s="32">
        <f>SUM(O15,O13,O12,O11,O10,O8)</f>
        <v>2470268073.47</v>
      </c>
      <c r="P18" s="108">
        <f>O8+O10+O11+Q12+O13+Q15+O17</f>
        <v>5633397988.68</v>
      </c>
      <c r="Q18" s="110"/>
      <c r="R18" s="146">
        <f>SUM(R15,R13,R12,R11,R8,R16+R17)</f>
        <v>2846626489.6800003</v>
      </c>
      <c r="S18" s="108"/>
      <c r="T18" s="110"/>
      <c r="U18" s="1"/>
      <c r="V18" s="110">
        <f>SUM(V8+V11+V12+V13+V15+V17)</f>
        <v>2846091849.76</v>
      </c>
      <c r="W18" s="151">
        <f>SUM(W16,W15,W12,W13,W11,W10,W8+W17)</f>
        <v>-2538263251.24</v>
      </c>
      <c r="X18" s="152"/>
      <c r="Y18" s="9"/>
    </row>
    <row r="19" spans="3:25" s="4" customFormat="1" ht="7.5" customHeight="1">
      <c r="C19" s="106"/>
      <c r="D19" s="107"/>
      <c r="E19" s="107"/>
      <c r="F19" s="107"/>
      <c r="G19" s="6"/>
      <c r="H19" s="5"/>
      <c r="I19" s="109"/>
      <c r="J19" s="109"/>
      <c r="K19" s="7"/>
      <c r="L19" s="5"/>
      <c r="M19" s="109"/>
      <c r="N19" s="7"/>
      <c r="O19" s="33"/>
      <c r="P19" s="109"/>
      <c r="Q19" s="111"/>
      <c r="R19" s="147"/>
      <c r="S19" s="109"/>
      <c r="T19" s="111"/>
      <c r="U19" s="5"/>
      <c r="V19" s="111"/>
      <c r="W19" s="153"/>
      <c r="X19" s="154"/>
      <c r="Y19" s="9"/>
    </row>
    <row r="20" spans="9:24" s="4" customFormat="1" ht="6.75" customHeight="1">
      <c r="I20" s="29">
        <f>SUM(I15,I13,I12,I11,I10,I8)</f>
        <v>5204355101</v>
      </c>
      <c r="R20" s="60" t="s">
        <v>21</v>
      </c>
      <c r="S20" s="61"/>
      <c r="T20" s="61"/>
      <c r="U20" s="62"/>
      <c r="V20" s="63"/>
      <c r="W20" s="153"/>
      <c r="X20" s="154"/>
    </row>
    <row r="21" spans="16:24" s="4" customFormat="1" ht="7.5" customHeight="1">
      <c r="P21" s="29"/>
      <c r="R21" s="64"/>
      <c r="S21" s="65"/>
      <c r="T21" s="65"/>
      <c r="U21" s="65"/>
      <c r="V21" s="66"/>
      <c r="W21" s="155"/>
      <c r="X21" s="156"/>
    </row>
    <row r="22" spans="22:24" ht="15.75" customHeight="1">
      <c r="V22" s="9"/>
      <c r="X22" s="9"/>
    </row>
    <row r="23" spans="3:24" ht="18.75" customHeight="1">
      <c r="C23" s="91" t="s">
        <v>24</v>
      </c>
      <c r="D23" s="92"/>
      <c r="E23" s="92"/>
      <c r="F23" s="92"/>
      <c r="G23" s="93"/>
      <c r="H23" s="77" t="s">
        <v>23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91" t="s">
        <v>5</v>
      </c>
      <c r="X23" s="93"/>
    </row>
    <row r="24" spans="3:24" ht="24.75" customHeight="1">
      <c r="C24" s="94"/>
      <c r="D24" s="95"/>
      <c r="E24" s="95"/>
      <c r="F24" s="95"/>
      <c r="G24" s="96"/>
      <c r="H24" s="54" t="s">
        <v>0</v>
      </c>
      <c r="I24" s="55"/>
      <c r="J24" s="55"/>
      <c r="K24" s="56"/>
      <c r="L24" s="57" t="s">
        <v>1</v>
      </c>
      <c r="M24" s="58"/>
      <c r="N24" s="59"/>
      <c r="O24" s="57" t="s">
        <v>2</v>
      </c>
      <c r="P24" s="58"/>
      <c r="Q24" s="59"/>
      <c r="R24" s="57" t="s">
        <v>3</v>
      </c>
      <c r="S24" s="58"/>
      <c r="T24" s="59"/>
      <c r="U24" s="54" t="s">
        <v>4</v>
      </c>
      <c r="V24" s="56"/>
      <c r="W24" s="97"/>
      <c r="X24" s="99"/>
    </row>
    <row r="25" spans="3:24" ht="18" customHeight="1">
      <c r="C25" s="97"/>
      <c r="D25" s="98"/>
      <c r="E25" s="98"/>
      <c r="F25" s="98"/>
      <c r="G25" s="99"/>
      <c r="H25" s="57" t="s">
        <v>6</v>
      </c>
      <c r="I25" s="58"/>
      <c r="J25" s="58"/>
      <c r="K25" s="30"/>
      <c r="L25" s="57" t="s">
        <v>7</v>
      </c>
      <c r="M25" s="58"/>
      <c r="N25" s="30"/>
      <c r="O25" s="31"/>
      <c r="P25" s="58" t="s">
        <v>8</v>
      </c>
      <c r="Q25" s="59"/>
      <c r="R25" s="57" t="s">
        <v>9</v>
      </c>
      <c r="S25" s="58"/>
      <c r="T25" s="59"/>
      <c r="U25" s="57" t="s">
        <v>10</v>
      </c>
      <c r="V25" s="59"/>
      <c r="W25" s="138" t="s">
        <v>11</v>
      </c>
      <c r="X25" s="139"/>
    </row>
    <row r="26" spans="3:25" ht="22.5" customHeight="1">
      <c r="C26" s="119" t="s">
        <v>33</v>
      </c>
      <c r="D26" s="120"/>
      <c r="E26" s="120"/>
      <c r="F26" s="120"/>
      <c r="G26" s="10"/>
      <c r="H26" s="112">
        <f>I18</f>
        <v>5384355101</v>
      </c>
      <c r="I26" s="113"/>
      <c r="J26" s="113"/>
      <c r="K26" s="27"/>
      <c r="L26" s="112">
        <f>M18</f>
        <v>249042887.67999995</v>
      </c>
      <c r="M26" s="113"/>
      <c r="N26" s="22"/>
      <c r="O26" s="23"/>
      <c r="P26" s="113">
        <f>P18</f>
        <v>5633397988.68</v>
      </c>
      <c r="Q26" s="124"/>
      <c r="R26" s="114">
        <f>SUM(R18)</f>
        <v>2846626489.6800003</v>
      </c>
      <c r="S26" s="114"/>
      <c r="T26" s="114"/>
      <c r="U26" s="115">
        <f>SUM(V18)</f>
        <v>2846091849.76</v>
      </c>
      <c r="V26" s="116"/>
      <c r="W26" s="10"/>
      <c r="X26" s="41">
        <f>W18</f>
        <v>-2538263251.24</v>
      </c>
      <c r="Y26" s="9"/>
    </row>
    <row r="27" spans="3:25" ht="12.75">
      <c r="C27" s="47" t="s">
        <v>12</v>
      </c>
      <c r="D27" s="48"/>
      <c r="E27" s="48"/>
      <c r="F27" s="48"/>
      <c r="G27" s="13"/>
      <c r="H27" s="123">
        <f>I8</f>
        <v>1943842935</v>
      </c>
      <c r="I27" s="51"/>
      <c r="J27" s="51"/>
      <c r="K27" s="28"/>
      <c r="L27" s="123">
        <f>M8</f>
        <v>234006634.47</v>
      </c>
      <c r="M27" s="51"/>
      <c r="N27" s="24"/>
      <c r="O27" s="25"/>
      <c r="P27" s="51">
        <f>H27+L27</f>
        <v>2177849569.47</v>
      </c>
      <c r="Q27" s="52"/>
      <c r="R27" s="49">
        <f>R8</f>
        <v>1316143317.47</v>
      </c>
      <c r="S27" s="49"/>
      <c r="T27" s="49"/>
      <c r="U27" s="102">
        <f>V8</f>
        <v>1316143317.47</v>
      </c>
      <c r="V27" s="50"/>
      <c r="W27" s="13"/>
      <c r="X27" s="42">
        <f>U27-H27</f>
        <v>-627699617.53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3">
        <v>0</v>
      </c>
      <c r="I29" s="51"/>
      <c r="J29" s="51"/>
      <c r="K29" s="28"/>
      <c r="L29" s="123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2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3">
        <f>I11</f>
        <v>263425260</v>
      </c>
      <c r="I30" s="51"/>
      <c r="J30" s="51"/>
      <c r="K30" s="28"/>
      <c r="L30" s="102">
        <f>M11</f>
        <v>17150954.97</v>
      </c>
      <c r="M30" s="49"/>
      <c r="N30" s="24"/>
      <c r="O30" s="25"/>
      <c r="P30" s="51">
        <f>H30+L30</f>
        <v>280576214.97</v>
      </c>
      <c r="Q30" s="52"/>
      <c r="R30" s="102">
        <f>R11</f>
        <v>124473956.97</v>
      </c>
      <c r="S30" s="49"/>
      <c r="T30" s="50"/>
      <c r="U30" s="102">
        <f>V11</f>
        <v>124473956.97</v>
      </c>
      <c r="V30" s="50"/>
      <c r="W30" s="13"/>
      <c r="X30" s="42">
        <f>U30-H30</f>
        <v>-138951303.03</v>
      </c>
      <c r="Y30" s="9"/>
    </row>
    <row r="31" spans="3:25" ht="12.75">
      <c r="C31" s="47" t="s">
        <v>16</v>
      </c>
      <c r="D31" s="48"/>
      <c r="E31" s="48"/>
      <c r="F31" s="48"/>
      <c r="G31" s="13"/>
      <c r="H31" s="123">
        <f>I12</f>
        <v>102826699</v>
      </c>
      <c r="I31" s="51"/>
      <c r="J31" s="51"/>
      <c r="K31" s="28"/>
      <c r="L31" s="102">
        <f>M12</f>
        <v>51512349.02</v>
      </c>
      <c r="M31" s="49"/>
      <c r="N31" s="24"/>
      <c r="O31" s="25"/>
      <c r="P31" s="51">
        <f>H31+L31</f>
        <v>154339048.02</v>
      </c>
      <c r="Q31" s="52"/>
      <c r="R31" s="102">
        <f>R12</f>
        <v>93968963.02</v>
      </c>
      <c r="S31" s="49"/>
      <c r="T31" s="50"/>
      <c r="U31" s="102">
        <f>V12</f>
        <v>93434323.1</v>
      </c>
      <c r="V31" s="50"/>
      <c r="W31" s="13"/>
      <c r="X31" s="42">
        <f>U31-H31</f>
        <v>-9392375.900000006</v>
      </c>
      <c r="Y31" s="9"/>
    </row>
    <row r="32" spans="3:25" ht="12.75">
      <c r="C32" s="47" t="s">
        <v>20</v>
      </c>
      <c r="D32" s="48"/>
      <c r="E32" s="48"/>
      <c r="F32" s="48"/>
      <c r="G32" s="13"/>
      <c r="H32" s="123">
        <f>I13</f>
        <v>12014756</v>
      </c>
      <c r="I32" s="51"/>
      <c r="J32" s="51"/>
      <c r="K32" s="28"/>
      <c r="L32" s="102">
        <f>M13</f>
        <v>-172466.97</v>
      </c>
      <c r="M32" s="49"/>
      <c r="N32" s="24"/>
      <c r="O32" s="25"/>
      <c r="P32" s="51">
        <f>H32+L32</f>
        <v>11842289.03</v>
      </c>
      <c r="Q32" s="52"/>
      <c r="R32" s="102">
        <f>R13</f>
        <v>5745350.03</v>
      </c>
      <c r="S32" s="49"/>
      <c r="T32" s="50"/>
      <c r="U32" s="102">
        <f>V13</f>
        <v>5745350.03</v>
      </c>
      <c r="V32" s="50"/>
      <c r="W32" s="13"/>
      <c r="X32" s="42">
        <f>U32-H32</f>
        <v>-6269405.97</v>
      </c>
      <c r="Y32" s="9"/>
    </row>
    <row r="33" spans="3:25" ht="33.75" customHeight="1">
      <c r="C33" s="47" t="s">
        <v>28</v>
      </c>
      <c r="D33" s="48"/>
      <c r="E33" s="48"/>
      <c r="F33" s="48"/>
      <c r="G33" s="13"/>
      <c r="H33" s="123">
        <f>I15</f>
        <v>2882245451</v>
      </c>
      <c r="I33" s="51"/>
      <c r="J33" s="51"/>
      <c r="K33" s="28"/>
      <c r="L33" s="102">
        <f>M15</f>
        <v>-53454583.81</v>
      </c>
      <c r="M33" s="49"/>
      <c r="N33" s="24"/>
      <c r="O33" s="25"/>
      <c r="P33" s="51">
        <f>H33+L33</f>
        <v>2828790867.19</v>
      </c>
      <c r="Q33" s="52"/>
      <c r="R33" s="102">
        <f>R15</f>
        <v>1126294902.19</v>
      </c>
      <c r="S33" s="49"/>
      <c r="T33" s="50"/>
      <c r="U33" s="102">
        <f>V15</f>
        <v>1126294902.19</v>
      </c>
      <c r="V33" s="50"/>
      <c r="W33" s="13"/>
      <c r="X33" s="42">
        <f>U33-H33</f>
        <v>-1755950548.81</v>
      </c>
      <c r="Y33" s="9"/>
    </row>
    <row r="34" spans="3:25" ht="27" customHeight="1">
      <c r="C34" s="117" t="s">
        <v>29</v>
      </c>
      <c r="D34" s="118"/>
      <c r="E34" s="118"/>
      <c r="F34" s="118"/>
      <c r="G34" s="28"/>
      <c r="H34" s="123">
        <v>0</v>
      </c>
      <c r="I34" s="51"/>
      <c r="J34" s="51"/>
      <c r="K34" s="28"/>
      <c r="L34" s="123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3">
        <v>0</v>
      </c>
      <c r="V34" s="52"/>
      <c r="W34" s="28"/>
      <c r="X34" s="45">
        <v>0</v>
      </c>
      <c r="Y34" s="9"/>
    </row>
    <row r="35" spans="3:25" ht="72" customHeight="1">
      <c r="C35" s="128" t="s">
        <v>30</v>
      </c>
      <c r="D35" s="129"/>
      <c r="E35" s="129"/>
      <c r="F35" s="129"/>
      <c r="G35" s="129"/>
      <c r="H35" s="25"/>
      <c r="I35" s="130">
        <v>0</v>
      </c>
      <c r="J35" s="130"/>
      <c r="K35" s="28"/>
      <c r="L35" s="131">
        <v>0</v>
      </c>
      <c r="M35" s="130"/>
      <c r="N35" s="24"/>
      <c r="O35" s="25"/>
      <c r="P35" s="130">
        <v>0</v>
      </c>
      <c r="Q35" s="132"/>
      <c r="R35" s="125">
        <v>0</v>
      </c>
      <c r="S35" s="125"/>
      <c r="T35" s="125"/>
      <c r="U35" s="126">
        <v>0</v>
      </c>
      <c r="V35" s="127"/>
      <c r="W35" s="13"/>
      <c r="X35" s="43">
        <f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3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2">
        <v>0</v>
      </c>
      <c r="V36" s="50"/>
      <c r="W36" s="13"/>
      <c r="X36" s="42">
        <f>U36-H36</f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31</v>
      </c>
      <c r="D38" s="48"/>
      <c r="E38" s="48"/>
      <c r="F38" s="48"/>
      <c r="G38" s="48"/>
      <c r="H38" s="14"/>
      <c r="I38" s="49">
        <v>0</v>
      </c>
      <c r="J38" s="49"/>
      <c r="K38" s="13"/>
      <c r="L38" s="102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2">
        <v>0</v>
      </c>
      <c r="V38" s="50"/>
      <c r="W38" s="13"/>
      <c r="X38" s="42">
        <f>U38-H38</f>
        <v>0</v>
      </c>
      <c r="Y38" s="9"/>
    </row>
    <row r="39" spans="3:25" ht="22.5" customHeight="1">
      <c r="C39" s="47" t="s">
        <v>29</v>
      </c>
      <c r="D39" s="48"/>
      <c r="E39" s="48"/>
      <c r="F39" s="48"/>
      <c r="G39" s="48"/>
      <c r="H39" s="14"/>
      <c r="I39" s="49">
        <v>0</v>
      </c>
      <c r="J39" s="49"/>
      <c r="K39" s="13"/>
      <c r="L39" s="102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2">
        <v>0</v>
      </c>
      <c r="V39" s="50"/>
      <c r="W39" s="13"/>
      <c r="X39" s="42">
        <f>U39-H39</f>
        <v>0</v>
      </c>
      <c r="Y39" s="9"/>
    </row>
    <row r="40" spans="3:25" ht="12.75">
      <c r="C40" s="128" t="s">
        <v>32</v>
      </c>
      <c r="D40" s="129"/>
      <c r="E40" s="129"/>
      <c r="F40" s="129"/>
      <c r="G40" s="129"/>
      <c r="H40" s="14"/>
      <c r="I40" s="13"/>
      <c r="J40" s="8">
        <f>J41</f>
        <v>180000000</v>
      </c>
      <c r="K40" s="13"/>
      <c r="L40" s="126">
        <f>L41</f>
        <v>0</v>
      </c>
      <c r="M40" s="125"/>
      <c r="N40" s="15"/>
      <c r="O40" s="14"/>
      <c r="P40" s="125">
        <f>J40+L40</f>
        <v>180000000</v>
      </c>
      <c r="Q40" s="127"/>
      <c r="R40" s="125">
        <f>R41</f>
        <v>180000000</v>
      </c>
      <c r="S40" s="125"/>
      <c r="T40" s="125"/>
      <c r="U40" s="126">
        <f>U41</f>
        <v>180000000</v>
      </c>
      <c r="V40" s="127"/>
      <c r="W40" s="13"/>
      <c r="X40" s="43">
        <f>U40-J40</f>
        <v>0</v>
      </c>
      <c r="Y40" s="9"/>
    </row>
    <row r="41" spans="3:24" ht="12.75">
      <c r="C41" s="121" t="s">
        <v>18</v>
      </c>
      <c r="D41" s="122"/>
      <c r="E41" s="122"/>
      <c r="F41" s="122"/>
      <c r="G41" s="122"/>
      <c r="H41" s="19"/>
      <c r="I41" s="18"/>
      <c r="J41" s="20">
        <v>180000000</v>
      </c>
      <c r="K41" s="18"/>
      <c r="L41" s="134">
        <f>M17</f>
        <v>0</v>
      </c>
      <c r="M41" s="53"/>
      <c r="N41" s="21"/>
      <c r="O41" s="19"/>
      <c r="P41" s="53">
        <f>J41+L41</f>
        <v>180000000</v>
      </c>
      <c r="Q41" s="148"/>
      <c r="R41" s="53">
        <f>R17</f>
        <v>180000000</v>
      </c>
      <c r="S41" s="53"/>
      <c r="T41" s="148"/>
      <c r="U41" s="134">
        <f>V17</f>
        <v>180000000</v>
      </c>
      <c r="V41" s="148"/>
      <c r="W41" s="18"/>
      <c r="X41" s="26">
        <f>U41-J41</f>
        <v>0</v>
      </c>
    </row>
    <row r="42" spans="3:24" ht="12.75">
      <c r="C42" s="104" t="s">
        <v>19</v>
      </c>
      <c r="D42" s="105"/>
      <c r="E42" s="105"/>
      <c r="F42" s="105"/>
      <c r="G42" s="105"/>
      <c r="H42" s="1"/>
      <c r="I42" s="2"/>
      <c r="J42" s="108">
        <f>SUM(H33,H32,H31,H30,H29,H27+J41)</f>
        <v>5384355101</v>
      </c>
      <c r="K42" s="3"/>
      <c r="L42" s="146">
        <f>L27+L29+L30+L31+L32+L33+L41</f>
        <v>249042887.67999995</v>
      </c>
      <c r="M42" s="108">
        <f>SUM(K33,K32,K31,K30,K29,K27)</f>
        <v>0</v>
      </c>
      <c r="N42" s="3"/>
      <c r="O42" s="1"/>
      <c r="P42" s="108">
        <f>SUM(P33,P32,P31,P30,P29,P27+P41)</f>
        <v>5633397988.68</v>
      </c>
      <c r="Q42" s="110"/>
      <c r="R42" s="146">
        <f>R27+R30+R31+R32+R33+R41</f>
        <v>2846626489.6800003</v>
      </c>
      <c r="S42" s="108"/>
      <c r="T42" s="110"/>
      <c r="U42" s="146">
        <f>U27+U30+U31+U32+U33+U41</f>
        <v>2846091849.76</v>
      </c>
      <c r="V42" s="110"/>
      <c r="W42" s="140">
        <f>SUM(X34,X33,X30,X31,X32,X29,X27,X39+X41)</f>
        <v>-2538263251.24</v>
      </c>
      <c r="X42" s="141"/>
    </row>
    <row r="43" spans="3:24" ht="8.25" customHeight="1">
      <c r="C43" s="106"/>
      <c r="D43" s="107"/>
      <c r="E43" s="107"/>
      <c r="F43" s="107"/>
      <c r="G43" s="107"/>
      <c r="H43" s="5"/>
      <c r="I43" s="6"/>
      <c r="J43" s="109"/>
      <c r="K43" s="7"/>
      <c r="L43" s="147"/>
      <c r="M43" s="109"/>
      <c r="N43" s="7"/>
      <c r="O43" s="5"/>
      <c r="P43" s="109"/>
      <c r="Q43" s="111"/>
      <c r="R43" s="147"/>
      <c r="S43" s="109"/>
      <c r="T43" s="111"/>
      <c r="U43" s="147"/>
      <c r="V43" s="111"/>
      <c r="W43" s="142"/>
      <c r="X43" s="143"/>
    </row>
    <row r="44" spans="10:24" ht="12.75">
      <c r="J44" s="9"/>
      <c r="M44" s="9"/>
      <c r="Q44" s="9"/>
      <c r="R44" s="135" t="s">
        <v>21</v>
      </c>
      <c r="S44" s="136"/>
      <c r="T44" s="136"/>
      <c r="U44" s="136"/>
      <c r="V44" s="137"/>
      <c r="W44" s="144"/>
      <c r="X44" s="145"/>
    </row>
    <row r="45" spans="3:24" ht="12.75" customHeight="1">
      <c r="C45" s="133" t="s">
        <v>35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25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scale="63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Chalé Cuytun Gilberto</cp:lastModifiedBy>
  <cp:lastPrinted>2023-06-06T16:28:27Z</cp:lastPrinted>
  <dcterms:created xsi:type="dcterms:W3CDTF">2015-10-06T22:13:02Z</dcterms:created>
  <dcterms:modified xsi:type="dcterms:W3CDTF">2023-06-06T16:28:47Z</dcterms:modified>
  <cp:category/>
  <cp:version/>
  <cp:contentType/>
  <cp:contentStatus/>
</cp:coreProperties>
</file>