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febrero\"/>
    </mc:Choice>
  </mc:AlternateContent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Q14" i="1" l="1"/>
  <c r="S14" i="1" s="1"/>
  <c r="M28" i="1"/>
  <c r="K12" i="1"/>
  <c r="M12" i="1" l="1"/>
  <c r="H28" i="1" l="1"/>
  <c r="H12" i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<sst xmlns="http://schemas.openxmlformats.org/spreadsheetml/2006/main" count="32" uniqueCount="32">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</sst>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K15" sqref="K14:L15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 x14ac:dyDescent="0.2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 x14ac:dyDescent="0.2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4.25" x14ac:dyDescent="0.2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 x14ac:dyDescent="0.2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 x14ac:dyDescent="0.2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 x14ac:dyDescent="0.2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 x14ac:dyDescent="0.2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 x14ac:dyDescent="0.2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 x14ac:dyDescent="0.2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103271218587.25</v>
      </c>
      <c r="L10" s="68"/>
      <c r="M10" s="67">
        <f>M12+M28</f>
        <v>101237327545.73001</v>
      </c>
      <c r="N10" s="56"/>
      <c r="O10" s="56"/>
      <c r="P10" s="68"/>
      <c r="Q10" s="67">
        <f>Q12+Q28</f>
        <v>16986995772.650002</v>
      </c>
      <c r="R10" s="68"/>
      <c r="S10" s="67">
        <f>S12+S28</f>
        <v>2033891041.5200028</v>
      </c>
      <c r="T10" s="56"/>
      <c r="U10" s="56"/>
      <c r="V10" s="26"/>
      <c r="W10" s="56"/>
      <c r="X10" s="56"/>
    </row>
    <row r="11" spans="3:24" ht="3.75" hidden="1" customHeight="1" x14ac:dyDescent="0.2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 x14ac:dyDescent="0.2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101821251523.69</v>
      </c>
      <c r="L12" s="68"/>
      <c r="M12" s="67">
        <f>M14+M16+M18+M22</f>
        <v>101009603265.24001</v>
      </c>
      <c r="N12" s="56"/>
      <c r="O12" s="56"/>
      <c r="P12" s="68"/>
      <c r="Q12" s="67">
        <f>Q14+Q16+Q18+Q22-Q24</f>
        <v>2460967712.2200022</v>
      </c>
      <c r="R12" s="68"/>
      <c r="S12" s="67">
        <f>S14+S16+S18+S22-S24</f>
        <v>811648258.45000207</v>
      </c>
      <c r="T12" s="56"/>
      <c r="U12" s="56"/>
      <c r="V12" s="26"/>
      <c r="W12" s="39"/>
      <c r="X12" s="39"/>
    </row>
    <row r="13" spans="3:24" ht="0.75" customHeight="1" x14ac:dyDescent="0.2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 x14ac:dyDescent="0.2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99596872155.460007</v>
      </c>
      <c r="L14" s="71"/>
      <c r="M14" s="69">
        <v>98805889494.990005</v>
      </c>
      <c r="N14" s="70"/>
      <c r="O14" s="70"/>
      <c r="P14" s="71"/>
      <c r="Q14" s="69">
        <f>+H14+K14-M14</f>
        <v>2212927602.1900024</v>
      </c>
      <c r="R14" s="70"/>
      <c r="S14" s="69">
        <f>Q14-H14</f>
        <v>790982660.47000241</v>
      </c>
      <c r="T14" s="70"/>
      <c r="U14" s="70"/>
      <c r="V14" s="3"/>
      <c r="W14" s="33"/>
      <c r="X14" s="33"/>
    </row>
    <row r="15" spans="3:24" ht="0.75" customHeight="1" x14ac:dyDescent="0.2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 x14ac:dyDescent="0.2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2163209621.6199999</v>
      </c>
      <c r="L16" s="71"/>
      <c r="M16" s="69">
        <v>2165560422.1700001</v>
      </c>
      <c r="N16" s="70"/>
      <c r="O16" s="70"/>
      <c r="P16" s="71"/>
      <c r="Q16" s="69">
        <f>+H16+K16-M16</f>
        <v>74502807.589999676</v>
      </c>
      <c r="R16" s="71"/>
      <c r="S16" s="69">
        <f>Q16-H16</f>
        <v>-2350800.5500003248</v>
      </c>
      <c r="T16" s="70"/>
      <c r="U16" s="70"/>
      <c r="V16" s="3"/>
      <c r="W16" s="33"/>
      <c r="X16" s="33"/>
    </row>
    <row r="17" spans="3:24" ht="0.75" customHeight="1" x14ac:dyDescent="0.2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 x14ac:dyDescent="0.2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60775345.5</v>
      </c>
      <c r="L18" s="71"/>
      <c r="M18" s="69">
        <v>37151967.799999997</v>
      </c>
      <c r="N18" s="70"/>
      <c r="O18" s="70"/>
      <c r="P18" s="71"/>
      <c r="Q18" s="69">
        <f>+H18+K18-M18</f>
        <v>170973729.81999999</v>
      </c>
      <c r="R18" s="71"/>
      <c r="S18" s="69">
        <f>Q18-H18</f>
        <v>23623377.699999988</v>
      </c>
      <c r="T18" s="70"/>
      <c r="U18" s="70"/>
      <c r="V18" s="3"/>
      <c r="W18" s="33"/>
      <c r="X18" s="33"/>
    </row>
    <row r="19" spans="3:24" ht="0.75" customHeight="1" x14ac:dyDescent="0.2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 x14ac:dyDescent="0.2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 x14ac:dyDescent="0.2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 x14ac:dyDescent="0.2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394401.11</v>
      </c>
      <c r="L22" s="71"/>
      <c r="M22" s="69">
        <v>1001380.28</v>
      </c>
      <c r="N22" s="70"/>
      <c r="O22" s="70"/>
      <c r="P22" s="71"/>
      <c r="Q22" s="69">
        <f>H22+K22-M22</f>
        <v>2563572.62</v>
      </c>
      <c r="R22" s="71"/>
      <c r="S22" s="69">
        <f>Q22-H22</f>
        <v>-606979.16999999993</v>
      </c>
      <c r="T22" s="70"/>
      <c r="U22" s="70"/>
      <c r="V22" s="3"/>
      <c r="W22" s="33"/>
      <c r="X22" s="33"/>
    </row>
    <row r="23" spans="3:24" ht="0.75" customHeight="1" x14ac:dyDescent="0.2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 x14ac:dyDescent="0.2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 x14ac:dyDescent="0.2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 x14ac:dyDescent="0.2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 x14ac:dyDescent="0.2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 x14ac:dyDescent="0.2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1449967063.5599999</v>
      </c>
      <c r="L28" s="68"/>
      <c r="M28" s="67">
        <f>M30+M32+M34+M36+M38+M40+M44</f>
        <v>227724280.49000004</v>
      </c>
      <c r="N28" s="56"/>
      <c r="O28" s="56"/>
      <c r="P28" s="68"/>
      <c r="Q28" s="67">
        <f>Q30+Q32+Q34+Q36+Q38+Q40+Q44</f>
        <v>14526028060.43</v>
      </c>
      <c r="R28" s="68"/>
      <c r="S28" s="79">
        <f>S30+S32+S34+S36+S38+S40-S44</f>
        <v>1222242783.0700006</v>
      </c>
      <c r="T28" s="57"/>
      <c r="U28" s="57"/>
      <c r="V28" s="3"/>
      <c r="W28" s="57"/>
      <c r="X28" s="57"/>
    </row>
    <row r="29" spans="3:24" ht="0.75" customHeight="1" x14ac:dyDescent="0.2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 x14ac:dyDescent="0.2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170810578.97999999</v>
      </c>
      <c r="L30" s="71"/>
      <c r="M30" s="69">
        <v>144989497.68000001</v>
      </c>
      <c r="N30" s="70"/>
      <c r="O30" s="70"/>
      <c r="P30" s="71"/>
      <c r="Q30" s="69">
        <f>+H30+K30-M30</f>
        <v>1185176870.01</v>
      </c>
      <c r="R30" s="71"/>
      <c r="S30" s="74">
        <f>Q30-H30</f>
        <v>25821081.299999952</v>
      </c>
      <c r="T30" s="75"/>
      <c r="U30" s="75"/>
      <c r="V30" s="3"/>
      <c r="W30" s="33"/>
      <c r="X30" s="36"/>
    </row>
    <row r="31" spans="3:24" ht="0.75" customHeight="1" x14ac:dyDescent="0.2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 x14ac:dyDescent="0.2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1355735.64</v>
      </c>
      <c r="L32" s="71"/>
      <c r="M32" s="69">
        <v>2935234.47</v>
      </c>
      <c r="N32" s="70"/>
      <c r="O32" s="70"/>
      <c r="P32" s="71"/>
      <c r="Q32" s="69">
        <f>+H32+K32-M32</f>
        <v>84231991.129999995</v>
      </c>
      <c r="R32" s="71"/>
      <c r="S32" s="74">
        <f>Q32-H32</f>
        <v>-1579498.8299999982</v>
      </c>
      <c r="T32" s="75"/>
      <c r="U32" s="75"/>
      <c r="V32" s="3"/>
      <c r="W32" s="33"/>
      <c r="X32" s="33"/>
    </row>
    <row r="33" spans="3:25" ht="0.75" customHeight="1" x14ac:dyDescent="0.2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 x14ac:dyDescent="0.2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1222066984.0899999</v>
      </c>
      <c r="L34" s="71"/>
      <c r="M34" s="69">
        <v>45977198.649999999</v>
      </c>
      <c r="N34" s="70"/>
      <c r="O34" s="70"/>
      <c r="P34" s="71"/>
      <c r="Q34" s="69">
        <f>+H34+K34-M34</f>
        <v>13040689660.870001</v>
      </c>
      <c r="R34" s="71"/>
      <c r="S34" s="74">
        <f>Q34-H34</f>
        <v>1176089785.4400005</v>
      </c>
      <c r="T34" s="75"/>
      <c r="U34" s="75"/>
      <c r="V34" s="3"/>
      <c r="W34" s="33"/>
      <c r="X34" s="33"/>
      <c r="Y34" s="33"/>
    </row>
    <row r="35" spans="3:25" ht="0.75" customHeight="1" x14ac:dyDescent="0.2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 x14ac:dyDescent="0.2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37541775.960000001</v>
      </c>
      <c r="L36" s="71"/>
      <c r="M36" s="69">
        <v>24019438.809999999</v>
      </c>
      <c r="N36" s="70"/>
      <c r="O36" s="70"/>
      <c r="P36" s="71"/>
      <c r="Q36" s="69">
        <f>+H36+K36-M36</f>
        <v>834765202.0200001</v>
      </c>
      <c r="R36" s="71"/>
      <c r="S36" s="74">
        <f>Q36-H36</f>
        <v>13522337.150000095</v>
      </c>
      <c r="T36" s="75"/>
      <c r="U36" s="75"/>
      <c r="V36" s="3"/>
      <c r="W36" s="33"/>
      <c r="X36" s="33"/>
      <c r="Y36" s="33"/>
    </row>
    <row r="37" spans="3:25" ht="0.75" customHeight="1" x14ac:dyDescent="0.2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 x14ac:dyDescent="0.2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14641261.890000001</v>
      </c>
      <c r="L38" s="71"/>
      <c r="M38" s="69">
        <v>1801695.27</v>
      </c>
      <c r="N38" s="70"/>
      <c r="O38" s="70"/>
      <c r="P38" s="71"/>
      <c r="Q38" s="69">
        <f>+H38+K38-M38</f>
        <v>49028702.379999995</v>
      </c>
      <c r="R38" s="71"/>
      <c r="S38" s="74">
        <f>Q38-H38</f>
        <v>12839566.619999997</v>
      </c>
      <c r="T38" s="75"/>
      <c r="U38" s="75"/>
      <c r="V38" s="3"/>
      <c r="W38" s="33"/>
      <c r="X38" s="33"/>
      <c r="Y38" s="33"/>
    </row>
    <row r="39" spans="3:25" ht="0.75" customHeight="1" x14ac:dyDescent="0.2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 x14ac:dyDescent="0.2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3550727</v>
      </c>
      <c r="L40" s="71"/>
      <c r="M40" s="69">
        <v>8001215.6100000003</v>
      </c>
      <c r="N40" s="70"/>
      <c r="O40" s="70"/>
      <c r="P40" s="71"/>
      <c r="Q40" s="76">
        <f>+H40+K40-M40</f>
        <v>-667132183.10000002</v>
      </c>
      <c r="R40" s="77"/>
      <c r="S40" s="76">
        <f>Q40-H40</f>
        <v>-4450488.6100000143</v>
      </c>
      <c r="T40" s="80"/>
      <c r="U40" s="80"/>
      <c r="V40" s="26"/>
      <c r="W40" s="39"/>
      <c r="X40" s="25"/>
      <c r="Y40" s="25"/>
    </row>
    <row r="41" spans="3:25" s="38" customFormat="1" ht="0.75" customHeight="1" x14ac:dyDescent="0.2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 x14ac:dyDescent="0.2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 x14ac:dyDescent="0.2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 x14ac:dyDescent="0.2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0</v>
      </c>
      <c r="L44" s="71"/>
      <c r="M44" s="69">
        <v>0</v>
      </c>
      <c r="N44" s="70"/>
      <c r="O44" s="70"/>
      <c r="P44" s="71"/>
      <c r="Q44" s="76">
        <f>+H44+K44-M44</f>
        <v>-732182.88</v>
      </c>
      <c r="R44" s="77"/>
      <c r="S44" s="76">
        <f>-Q44+H44</f>
        <v>0</v>
      </c>
      <c r="T44" s="80"/>
      <c r="U44" s="80"/>
      <c r="V44" s="26"/>
      <c r="W44" s="39"/>
      <c r="X44" s="39"/>
      <c r="Y44" s="25"/>
    </row>
    <row r="45" spans="3:25" s="38" customFormat="1" ht="0.75" customHeight="1" x14ac:dyDescent="0.2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 x14ac:dyDescent="0.2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 x14ac:dyDescent="0.2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 x14ac:dyDescent="0.2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 x14ac:dyDescent="0.2">
      <c r="D50" s="82" t="s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 x14ac:dyDescent="0.2">
      <c r="H51" s="2"/>
      <c r="R51" s="37"/>
    </row>
    <row r="52" spans="4:25" ht="45.6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 x14ac:dyDescent="0.2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 x14ac:dyDescent="0.2">
      <c r="G54" s="81" t="s">
        <v>28</v>
      </c>
      <c r="H54" s="32"/>
      <c r="I54" s="81" t="s">
        <v>29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 x14ac:dyDescent="0.2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 x14ac:dyDescent="0.2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2022-12-06T16:50:31Z</cp:lastPrinted>
  <dcterms:created xsi:type="dcterms:W3CDTF">2016-09-07T15:45:13Z</dcterms:created>
  <dcterms:modified xsi:type="dcterms:W3CDTF">2023-03-04T19:12:10Z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