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ABRIL 22\"/>
    </mc:Choice>
  </mc:AlternateContent>
  <bookViews>
    <workbookView xWindow="0" yWindow="0" windowWidth="12660" windowHeight="630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M28" i="1"/>
  <c r="K28" i="1"/>
  <c r="H28" i="1"/>
  <c r="M12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<sst xmlns="http://schemas.openxmlformats.org/spreadsheetml/2006/main" count="32" uniqueCount="32">
  <si>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</si>
  <si>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</si>
  <si>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</si>
  <si>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</si>
  <si>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</si>
  <si>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</si>
  <si>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</si>
  <si>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</si>
  <si>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</si>
  <si>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</si>
  <si>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</si>
  <si>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</si>
  <si>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</si>
  <si>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</si>
  <si>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</si>
  <si>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</si>
  <si>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</si>
  <si>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</si>
  <si>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</si>
  <si>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</si>
  <si>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</si>
  <si>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</si>
  <si>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</si>
  <si>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</si>
  <si>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</si>
  <si>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</si>
  <si>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</si>
  <si>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</si>
  <si>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</si>
  <si>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</si>
  <si>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LIC. LAURA CRISTINA MUÑOZ MOLINA
DIRECTORA DE FINANZAS Y TESORERA MUNICIPAL</t>
  </si>
  <si>
    <t>DEL 1 DE ENERO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</si>
</sst>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K18" sqref="K18:L18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12782324910.23</v>
      </c>
      <c r="I10" s="62"/>
      <c r="J10" s="30"/>
      <c r="K10" s="50">
        <f>K12+K28</f>
        <v>53207412268.57</v>
      </c>
      <c r="L10" s="62"/>
      <c r="M10" s="61">
        <f>M12+M28</f>
        <v>51402686347.75</v>
      </c>
      <c r="N10" s="50"/>
      <c r="O10" s="50"/>
      <c r="P10" s="62"/>
      <c r="Q10" s="61">
        <f>Q12+Q28</f>
        <v>14587050831.049995</v>
      </c>
      <c r="R10" s="62"/>
      <c r="S10" s="61">
        <f>S12+S28</f>
        <v>1804725920.8199987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762521941.54000008</v>
      </c>
      <c r="I12" s="62"/>
      <c r="J12" s="30"/>
      <c r="K12" s="50">
        <f>K14+K16+K18+K22+K24</f>
        <v>51808245047.349998</v>
      </c>
      <c r="L12" s="62"/>
      <c r="M12" s="61">
        <f>M14+M16+M18+M22</f>
        <v>51033391379.339996</v>
      </c>
      <c r="N12" s="50"/>
      <c r="O12" s="50"/>
      <c r="P12" s="62"/>
      <c r="Q12" s="61">
        <f>Q14+Q16+Q18+Q22-Q24</f>
        <v>1537375609.5499983</v>
      </c>
      <c r="R12" s="62"/>
      <c r="S12" s="61">
        <f>S14+S16+S18+S22-S24</f>
        <v>774853668.0099982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720516094.47000003</v>
      </c>
      <c r="I14" s="65"/>
      <c r="J14" s="30"/>
      <c r="K14" s="64">
        <v>49255978886.129997</v>
      </c>
      <c r="L14" s="65"/>
      <c r="M14" s="63">
        <v>48484448052.43</v>
      </c>
      <c r="N14" s="64"/>
      <c r="O14" s="64"/>
      <c r="P14" s="65"/>
      <c r="Q14" s="63">
        <f>+H14+K14-M14</f>
        <v>1492046928.1699982</v>
      </c>
      <c r="R14" s="64"/>
      <c r="S14" s="63">
        <f>Q14-H14</f>
        <v>771530833.69999814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27683494.449999999</v>
      </c>
      <c r="I16" s="65"/>
      <c r="J16" s="30"/>
      <c r="K16" s="64">
        <v>2529658214.3000002</v>
      </c>
      <c r="L16" s="65"/>
      <c r="M16" s="63">
        <v>2533776118.4299998</v>
      </c>
      <c r="N16" s="64"/>
      <c r="O16" s="64"/>
      <c r="P16" s="65"/>
      <c r="Q16" s="63">
        <f>+H16+K16-M16</f>
        <v>23565590.320000172</v>
      </c>
      <c r="R16" s="65"/>
      <c r="S16" s="63">
        <f>Q16-H16</f>
        <v>-4117904.1299998276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9343920.1899999995</v>
      </c>
      <c r="I18" s="65"/>
      <c r="J18" s="30"/>
      <c r="K18" s="64">
        <v>16494258.539999999</v>
      </c>
      <c r="L18" s="65"/>
      <c r="M18" s="63">
        <v>9343920.2699999996</v>
      </c>
      <c r="N18" s="64"/>
      <c r="O18" s="64"/>
      <c r="P18" s="65"/>
      <c r="Q18" s="63">
        <f>+H18+K18-M18</f>
        <v>16494258.459999997</v>
      </c>
      <c r="R18" s="65"/>
      <c r="S18" s="63">
        <f>Q18-H18</f>
        <v>7150338.2699999977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4978432.43</v>
      </c>
      <c r="I22" s="65"/>
      <c r="J22" s="30"/>
      <c r="K22" s="64">
        <v>6113688.3799999999</v>
      </c>
      <c r="L22" s="65"/>
      <c r="M22" s="63">
        <v>5823288.21</v>
      </c>
      <c r="N22" s="64"/>
      <c r="O22" s="64"/>
      <c r="P22" s="65"/>
      <c r="Q22" s="63">
        <f>H22+K22-M22</f>
        <v>5268832.5999999987</v>
      </c>
      <c r="R22" s="65"/>
      <c r="S22" s="63">
        <f>Q22-H22</f>
        <v>290400.16999999899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12019802968.689999</v>
      </c>
      <c r="I28" s="62"/>
      <c r="J28" s="30"/>
      <c r="K28" s="50">
        <f>K30+K32+K34+K36+K38+K40+K44</f>
        <v>1399167221.22</v>
      </c>
      <c r="L28" s="62"/>
      <c r="M28" s="61">
        <f>M30+M32+M34+M36+M38+M40+M44</f>
        <v>369294968.41000003</v>
      </c>
      <c r="N28" s="50"/>
      <c r="O28" s="50"/>
      <c r="P28" s="62"/>
      <c r="Q28" s="61">
        <f>Q30+Q32+Q34+Q36+Q38+Q40+Q44</f>
        <v>13049675221.499998</v>
      </c>
      <c r="R28" s="62"/>
      <c r="S28" s="75">
        <f>S30+S32+S34+S36+S38+S40-S44</f>
        <v>1029872252.8100004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26</v>
      </c>
      <c r="F30" s="66"/>
      <c r="G30" s="66"/>
      <c r="H30" s="63">
        <v>1028824004.71</v>
      </c>
      <c r="I30" s="65"/>
      <c r="J30" s="30"/>
      <c r="K30" s="64">
        <v>45194155.359999999</v>
      </c>
      <c r="L30" s="65"/>
      <c r="M30" s="63">
        <v>6235644.5599999996</v>
      </c>
      <c r="N30" s="64"/>
      <c r="O30" s="64"/>
      <c r="P30" s="65"/>
      <c r="Q30" s="63">
        <f>+H30+K30-M30</f>
        <v>1067782515.51</v>
      </c>
      <c r="R30" s="65"/>
      <c r="S30" s="69">
        <f>Q30-H30</f>
        <v>38958510.799999952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98293391.719999999</v>
      </c>
      <c r="I32" s="65"/>
      <c r="J32" s="30"/>
      <c r="K32" s="64">
        <v>3693627.81</v>
      </c>
      <c r="L32" s="65"/>
      <c r="M32" s="63">
        <v>9891543.1699999999</v>
      </c>
      <c r="N32" s="64"/>
      <c r="O32" s="64"/>
      <c r="P32" s="65"/>
      <c r="Q32" s="63">
        <f>+H32+K32-M32</f>
        <v>92095476.359999999</v>
      </c>
      <c r="R32" s="65"/>
      <c r="S32" s="69">
        <f>Q32-H32</f>
        <v>-6197915.3599999994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10726478375.469999</v>
      </c>
      <c r="I34" s="65"/>
      <c r="J34" s="30"/>
      <c r="K34" s="64">
        <v>1314299687.26</v>
      </c>
      <c r="L34" s="65"/>
      <c r="M34" s="63">
        <v>320957763.31999999</v>
      </c>
      <c r="N34" s="64"/>
      <c r="O34" s="64"/>
      <c r="P34" s="65"/>
      <c r="Q34" s="63">
        <f>+H34+K34-M34</f>
        <v>11719820299.41</v>
      </c>
      <c r="R34" s="65"/>
      <c r="S34" s="69">
        <f>Q34-H34</f>
        <v>993341923.94000053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783012800.28999996</v>
      </c>
      <c r="I36" s="65"/>
      <c r="J36" s="30"/>
      <c r="K36" s="64">
        <v>22381808.510000002</v>
      </c>
      <c r="L36" s="65"/>
      <c r="M36" s="63">
        <v>16120650.390000001</v>
      </c>
      <c r="N36" s="64"/>
      <c r="O36" s="64"/>
      <c r="P36" s="65"/>
      <c r="Q36" s="63">
        <f>+H36+K36-M36</f>
        <v>789273958.40999997</v>
      </c>
      <c r="R36" s="65"/>
      <c r="S36" s="69">
        <f>Q36-H36</f>
        <v>6261158.1200000048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20872371.91</v>
      </c>
      <c r="I38" s="65"/>
      <c r="J38" s="30"/>
      <c r="K38" s="64">
        <v>526901.61</v>
      </c>
      <c r="L38" s="65"/>
      <c r="M38" s="63">
        <v>83354.12</v>
      </c>
      <c r="N38" s="64"/>
      <c r="O38" s="64"/>
      <c r="P38" s="65"/>
      <c r="Q38" s="63">
        <f>+H38+K38-M38</f>
        <v>21315919.399999999</v>
      </c>
      <c r="R38" s="65"/>
      <c r="S38" s="69">
        <f>Q38-H38</f>
        <v>443547.48999999836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-636857612.02999997</v>
      </c>
      <c r="I40" s="73"/>
      <c r="J40" s="30"/>
      <c r="K40" s="64">
        <v>13071040.67</v>
      </c>
      <c r="L40" s="65"/>
      <c r="M40" s="63">
        <v>16006012.85</v>
      </c>
      <c r="N40" s="64"/>
      <c r="O40" s="64"/>
      <c r="P40" s="65"/>
      <c r="Q40" s="72">
        <f>+H40+K40-M40</f>
        <v>-639792584.21000004</v>
      </c>
      <c r="R40" s="73"/>
      <c r="S40" s="72">
        <f>Q40-H40</f>
        <v>-2934972.1800000668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-820363.38</v>
      </c>
      <c r="I44" s="73"/>
      <c r="J44" s="30"/>
      <c r="K44" s="64">
        <v>0</v>
      </c>
      <c r="L44" s="65"/>
      <c r="M44" s="63">
        <v>0</v>
      </c>
      <c r="N44" s="64"/>
      <c r="O44" s="64"/>
      <c r="P44" s="65"/>
      <c r="Q44" s="72">
        <f>+H44+K44-M44</f>
        <v>-820363.38</v>
      </c>
      <c r="R44" s="73"/>
      <c r="S44" s="72">
        <f>-Q44+H44</f>
        <v>0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29</v>
      </c>
      <c r="H54" s="36"/>
      <c r="I54" s="77" t="s">
        <v>30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2022-05-04T18:14:53Z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