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0 ESTADOS FINANC TRIMESTRALES 2022\1.-1er TRIMESTRE 2022\LGCG\"/>
    </mc:Choice>
  </mc:AlternateContent>
  <bookViews>
    <workbookView xWindow="0" yWindow="0" windowWidth="8475" windowHeight="636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K28" i="1"/>
  <c r="H28" i="1"/>
  <c r="M12" i="1"/>
  <c r="K12" i="1"/>
  <c r="H12" i="1"/>
  <c r="H10" i="1" s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<sst xmlns="http://schemas.openxmlformats.org/spreadsheetml/2006/main" count="32" uniqueCount="32">
  <si>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</si>
  <si>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</si>
  <si>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</si>
  <si>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</si>
  <si>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</si>
  <si>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</si>
  <si>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</si>
  <si>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</si>
  <si>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</si>
  <si>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</si>
  <si>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</si>
  <si>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</si>
  <si>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</si>
  <si>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</si>
  <si>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</si>
  <si>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</si>
  <si>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</si>
  <si>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</si>
  <si>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</si>
  <si>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</si>
  <si>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</si>
  <si>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</si>
  <si>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</si>
  <si>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</si>
  <si>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</si>
  <si>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</si>
  <si>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</si>
  <si>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</si>
  <si>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</si>
  <si>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</si>
  <si>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LIC. LAURA CRISTINA MUÑOZ MOLINA
DIRECTORA DE FINANZAS Y TESORERA MUNICIPAL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</si>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</sst>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H22" sqref="H22:I22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66" t="s">
        <v>25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>
      <c r="C2" s="24"/>
      <c r="D2" s="25"/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>
      <c r="C3" s="24"/>
      <c r="D3" s="25"/>
      <c r="E3" s="68" t="s">
        <v>31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5">
      <c r="C4" s="26"/>
      <c r="D4" s="27"/>
      <c r="E4" s="70" t="s">
        <v>28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>
      <c r="C10" s="3"/>
      <c r="D10" s="4"/>
      <c r="E10" s="56" t="s">
        <v>6</v>
      </c>
      <c r="F10" s="56"/>
      <c r="G10" s="56"/>
      <c r="H10" s="57">
        <f>H12+H28</f>
        <v>12782324910.23</v>
      </c>
      <c r="I10" s="58"/>
      <c r="J10" s="30"/>
      <c r="K10" s="59">
        <f>K12+K28</f>
        <v>23171963702.270004</v>
      </c>
      <c r="L10" s="58"/>
      <c r="M10" s="57">
        <f>M12+M28</f>
        <v>21425660116.700001</v>
      </c>
      <c r="N10" s="59"/>
      <c r="O10" s="59"/>
      <c r="P10" s="58"/>
      <c r="Q10" s="57">
        <f>Q12+Q28</f>
        <v>14528628495.800003</v>
      </c>
      <c r="R10" s="58"/>
      <c r="S10" s="57">
        <f>S12+S28</f>
        <v>1746303585.5700021</v>
      </c>
      <c r="T10" s="59"/>
      <c r="U10" s="59"/>
      <c r="V10" s="29"/>
      <c r="W10" s="59"/>
      <c r="X10" s="59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78" t="s">
        <v>7</v>
      </c>
      <c r="F12" s="78"/>
      <c r="G12" s="78"/>
      <c r="H12" s="57">
        <f>H14+H16+H18+H22-H24</f>
        <v>762521941.54000008</v>
      </c>
      <c r="I12" s="58"/>
      <c r="J12" s="30"/>
      <c r="K12" s="59">
        <f>K14+K16+K18+K22+K24</f>
        <v>21881885420.350002</v>
      </c>
      <c r="L12" s="58"/>
      <c r="M12" s="57">
        <f>M14+M16+M18+M22</f>
        <v>21188031632.040001</v>
      </c>
      <c r="N12" s="59"/>
      <c r="O12" s="59"/>
      <c r="P12" s="58"/>
      <c r="Q12" s="57">
        <f>Q14+Q16+Q18+Q22-Q24</f>
        <v>1456375729.8500013</v>
      </c>
      <c r="R12" s="58"/>
      <c r="S12" s="57">
        <f>S14+S16+S18+S22-S24</f>
        <v>693853788.31000113</v>
      </c>
      <c r="T12" s="59"/>
      <c r="U12" s="59"/>
      <c r="V12" s="29"/>
      <c r="W12" s="43"/>
      <c r="X12" s="43"/>
    </row>
    <row r="13" spans="3:24" ht="3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/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53" t="s">
        <v>8</v>
      </c>
      <c r="F14" s="53"/>
      <c r="G14" s="53"/>
      <c r="H14" s="47">
        <v>720516094.47000003</v>
      </c>
      <c r="I14" s="48"/>
      <c r="J14" s="30"/>
      <c r="K14" s="49">
        <v>19795564302.279999</v>
      </c>
      <c r="L14" s="48"/>
      <c r="M14" s="47">
        <v>19088081986.619999</v>
      </c>
      <c r="N14" s="49"/>
      <c r="O14" s="49"/>
      <c r="P14" s="48"/>
      <c r="Q14" s="47">
        <f>+H14+K14-M14</f>
        <v>1427998410.1300011</v>
      </c>
      <c r="R14" s="49"/>
      <c r="S14" s="47">
        <f>Q14-H14</f>
        <v>707482315.66000104</v>
      </c>
      <c r="T14" s="49"/>
      <c r="U14" s="49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53" t="s">
        <v>9</v>
      </c>
      <c r="F16" s="53"/>
      <c r="G16" s="53"/>
      <c r="H16" s="47">
        <v>27683494.449999999</v>
      </c>
      <c r="I16" s="48"/>
      <c r="J16" s="30"/>
      <c r="K16" s="49">
        <v>2083198948.9300001</v>
      </c>
      <c r="L16" s="48"/>
      <c r="M16" s="47">
        <v>2088475874.3199999</v>
      </c>
      <c r="N16" s="49"/>
      <c r="O16" s="49"/>
      <c r="P16" s="48"/>
      <c r="Q16" s="47">
        <f>+H16+K16-M16</f>
        <v>22406569.060000181</v>
      </c>
      <c r="R16" s="48"/>
      <c r="S16" s="47">
        <f>Q16-H16</f>
        <v>-5276925.3899998181</v>
      </c>
      <c r="T16" s="49"/>
      <c r="U16" s="49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53" t="s">
        <v>10</v>
      </c>
      <c r="F18" s="53"/>
      <c r="G18" s="53"/>
      <c r="H18" s="47">
        <v>9343920.1899999995</v>
      </c>
      <c r="I18" s="48"/>
      <c r="J18" s="30"/>
      <c r="K18" s="49">
        <v>0.08</v>
      </c>
      <c r="L18" s="48"/>
      <c r="M18" s="47">
        <v>9343920.2699999996</v>
      </c>
      <c r="N18" s="49"/>
      <c r="O18" s="49"/>
      <c r="P18" s="48"/>
      <c r="Q18" s="47">
        <f>+H18+K18-M18</f>
        <v>0</v>
      </c>
      <c r="R18" s="48"/>
      <c r="S18" s="47">
        <f>Q18-H18</f>
        <v>-9343920.1899999995</v>
      </c>
      <c r="T18" s="49"/>
      <c r="U18" s="49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53" t="s">
        <v>12</v>
      </c>
      <c r="F22" s="53"/>
      <c r="G22" s="53"/>
      <c r="H22" s="47">
        <v>4978432.43</v>
      </c>
      <c r="I22" s="48"/>
      <c r="J22" s="30"/>
      <c r="K22" s="49">
        <v>3122169.06</v>
      </c>
      <c r="L22" s="48"/>
      <c r="M22" s="47">
        <v>2129850.83</v>
      </c>
      <c r="N22" s="49"/>
      <c r="O22" s="49"/>
      <c r="P22" s="48"/>
      <c r="Q22" s="47">
        <f>H22+K22-M22</f>
        <v>5970750.6600000001</v>
      </c>
      <c r="R22" s="48"/>
      <c r="S22" s="47">
        <f>Q22-H22</f>
        <v>992318.23000000045</v>
      </c>
      <c r="T22" s="49"/>
      <c r="U22" s="49"/>
      <c r="V22" s="5"/>
      <c r="W22" s="37"/>
      <c r="X22" s="37"/>
    </row>
    <row r="23" spans="3:24" ht="3.75" customHeight="1">
      <c r="C23" s="3"/>
      <c r="D23" s="4"/>
      <c r="E23" s="4"/>
      <c r="F23" s="4"/>
      <c r="G23" s="4"/>
      <c r="H23" s="30"/>
      <c r="I23" s="29"/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56" t="s">
        <v>15</v>
      </c>
      <c r="F28" s="56"/>
      <c r="G28" s="56"/>
      <c r="H28" s="57">
        <f>H30+H32+H34+H36+H38+H40+H44</f>
        <v>12019802968.689999</v>
      </c>
      <c r="I28" s="58"/>
      <c r="J28" s="30"/>
      <c r="K28" s="59">
        <f>K30+K32+K34+K36+K38+K40+K44</f>
        <v>1290078281.9200001</v>
      </c>
      <c r="L28" s="58"/>
      <c r="M28" s="57">
        <f>M30+M32+M34+M36+M38+M40+M44</f>
        <v>237628484.66</v>
      </c>
      <c r="N28" s="59"/>
      <c r="O28" s="59"/>
      <c r="P28" s="58"/>
      <c r="Q28" s="57">
        <f>Q30+Q32+Q34+Q36+Q38+Q40+Q44</f>
        <v>13072252765.950001</v>
      </c>
      <c r="R28" s="58"/>
      <c r="S28" s="60">
        <f>S30+S32+S34+S36+S38+S40-S44</f>
        <v>1052449797.2600008</v>
      </c>
      <c r="T28" s="61"/>
      <c r="U28" s="61"/>
      <c r="V28" s="5"/>
      <c r="W28" s="61"/>
      <c r="X28" s="6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53" t="s">
        <v>26</v>
      </c>
      <c r="F30" s="53"/>
      <c r="G30" s="53"/>
      <c r="H30" s="47">
        <v>1028824004.71</v>
      </c>
      <c r="I30" s="48"/>
      <c r="J30" s="30"/>
      <c r="K30" s="49">
        <v>34779063.880000003</v>
      </c>
      <c r="L30" s="48"/>
      <c r="M30" s="47">
        <v>3459429</v>
      </c>
      <c r="N30" s="49"/>
      <c r="O30" s="49"/>
      <c r="P30" s="48"/>
      <c r="Q30" s="47">
        <f>+H30+K30-M30</f>
        <v>1060143639.59</v>
      </c>
      <c r="R30" s="48"/>
      <c r="S30" s="54">
        <f>Q30-H30</f>
        <v>31319634.879999995</v>
      </c>
      <c r="T30" s="55"/>
      <c r="U30" s="55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53" t="s">
        <v>16</v>
      </c>
      <c r="F32" s="53"/>
      <c r="G32" s="53"/>
      <c r="H32" s="47">
        <v>98293391.719999999</v>
      </c>
      <c r="I32" s="48"/>
      <c r="J32" s="30"/>
      <c r="K32" s="49">
        <v>3099256.63</v>
      </c>
      <c r="L32" s="48"/>
      <c r="M32" s="47">
        <v>7989683.5599999996</v>
      </c>
      <c r="N32" s="49"/>
      <c r="O32" s="49"/>
      <c r="P32" s="48"/>
      <c r="Q32" s="47">
        <f>+H32+K32-M32</f>
        <v>93402964.789999992</v>
      </c>
      <c r="R32" s="48"/>
      <c r="S32" s="54">
        <f>Q32-H32</f>
        <v>-4890426.9300000072</v>
      </c>
      <c r="T32" s="55"/>
      <c r="U32" s="55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53" t="s">
        <v>17</v>
      </c>
      <c r="F34" s="53"/>
      <c r="G34" s="53"/>
      <c r="H34" s="47">
        <v>10726478375.469999</v>
      </c>
      <c r="I34" s="48"/>
      <c r="J34" s="30"/>
      <c r="K34" s="49">
        <v>1226899617.27</v>
      </c>
      <c r="L34" s="48"/>
      <c r="M34" s="47">
        <v>205452994.06999999</v>
      </c>
      <c r="N34" s="49"/>
      <c r="O34" s="49"/>
      <c r="P34" s="48"/>
      <c r="Q34" s="47">
        <f>+H34+K34-M34</f>
        <v>11747924998.67</v>
      </c>
      <c r="R34" s="48"/>
      <c r="S34" s="54">
        <f>Q34-H34</f>
        <v>1021446623.2000008</v>
      </c>
      <c r="T34" s="55"/>
      <c r="U34" s="55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53" t="s">
        <v>18</v>
      </c>
      <c r="F36" s="53"/>
      <c r="G36" s="53"/>
      <c r="H36" s="47">
        <v>783012800.28999996</v>
      </c>
      <c r="I36" s="48"/>
      <c r="J36" s="30"/>
      <c r="K36" s="49">
        <v>19244343.239999998</v>
      </c>
      <c r="L36" s="48"/>
      <c r="M36" s="47">
        <v>8786870.3699999992</v>
      </c>
      <c r="N36" s="49"/>
      <c r="O36" s="49"/>
      <c r="P36" s="48"/>
      <c r="Q36" s="47">
        <f>+H36+K36-M36</f>
        <v>793470273.15999997</v>
      </c>
      <c r="R36" s="48"/>
      <c r="S36" s="54">
        <f>Q36-H36</f>
        <v>10457472.870000005</v>
      </c>
      <c r="T36" s="55"/>
      <c r="U36" s="55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53" t="s">
        <v>19</v>
      </c>
      <c r="F38" s="53"/>
      <c r="G38" s="53"/>
      <c r="H38" s="47">
        <v>20872371.91</v>
      </c>
      <c r="I38" s="48"/>
      <c r="J38" s="30"/>
      <c r="K38" s="49">
        <v>287007.2</v>
      </c>
      <c r="L38" s="48"/>
      <c r="M38" s="47">
        <v>57578.92</v>
      </c>
      <c r="N38" s="49"/>
      <c r="O38" s="49"/>
      <c r="P38" s="48"/>
      <c r="Q38" s="47">
        <f>+H38+K38-M38</f>
        <v>21101800.189999998</v>
      </c>
      <c r="R38" s="48"/>
      <c r="S38" s="54">
        <f>Q38-H38</f>
        <v>229428.27999999747</v>
      </c>
      <c r="T38" s="55"/>
      <c r="U38" s="55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46" t="s">
        <v>20</v>
      </c>
      <c r="F40" s="46"/>
      <c r="G40" s="46"/>
      <c r="H40" s="50">
        <v>-636857612.02999997</v>
      </c>
      <c r="I40" s="51"/>
      <c r="J40" s="30"/>
      <c r="K40" s="49">
        <v>5768993.7000000002</v>
      </c>
      <c r="L40" s="48"/>
      <c r="M40" s="47">
        <v>11881928.74</v>
      </c>
      <c r="N40" s="49"/>
      <c r="O40" s="49"/>
      <c r="P40" s="48"/>
      <c r="Q40" s="50">
        <f>+H40+K40-M40</f>
        <v>-642970547.06999993</v>
      </c>
      <c r="R40" s="51"/>
      <c r="S40" s="50">
        <f>Q40-H40</f>
        <v>-6112935.0399999619</v>
      </c>
      <c r="T40" s="52"/>
      <c r="U40" s="52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46" t="s">
        <v>22</v>
      </c>
      <c r="F44" s="46"/>
      <c r="G44" s="46"/>
      <c r="H44" s="50">
        <v>-820363.38</v>
      </c>
      <c r="I44" s="51"/>
      <c r="J44" s="30"/>
      <c r="K44" s="49">
        <v>0</v>
      </c>
      <c r="L44" s="48"/>
      <c r="M44" s="47">
        <v>0</v>
      </c>
      <c r="N44" s="49"/>
      <c r="O44" s="49"/>
      <c r="P44" s="48"/>
      <c r="Q44" s="50">
        <f>+H44+K44-M44</f>
        <v>-820363.38</v>
      </c>
      <c r="R44" s="51"/>
      <c r="S44" s="50">
        <f>-Q44+H44</f>
        <v>0</v>
      </c>
      <c r="T44" s="52"/>
      <c r="U44" s="52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45" t="s">
        <v>24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44" t="s">
        <v>29</v>
      </c>
      <c r="H54" s="36"/>
      <c r="I54" s="44" t="s">
        <v>30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Gilberto Chale Cuytun</cp:lastModifiedBy>
  <cp:lastPrinted>2022-04-15T17:56:21Z</cp:lastPrinted>
  <dcterms:created xsi:type="dcterms:W3CDTF">2016-09-07T15:45:13Z</dcterms:created>
  <dcterms:modified xsi:type="dcterms:W3CDTF">2022-04-15T17:56:25Z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