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1\Transparencia CONAC\"/>
    </mc:Choice>
  </mc:AlternateContent>
  <xr:revisionPtr revIDLastSave="0" documentId="13_ncr:1_{B70B9375-EC23-4DB5-BD56-A7FF7FB3D797}" xr6:coauthVersionLast="36" xr6:coauthVersionMax="40" xr10:uidLastSave="{00000000-0000-0000-0000-000000000000}"/>
  <bookViews>
    <workbookView xWindow="0" yWindow="0" windowWidth="20490" windowHeight="7545" xr2:uid="{05C7D433-91F9-4E87-9328-41584E33E3EB}"/>
  </bookViews>
  <sheets>
    <sheet name="Mens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Mensual!$A$1:$T$47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Mensual!$1:$4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7" i="1" l="1"/>
  <c r="H8" i="1"/>
  <c r="H9" i="1"/>
  <c r="H10" i="1"/>
  <c r="H19" i="1"/>
  <c r="H20" i="1"/>
  <c r="H21" i="1"/>
  <c r="H22" i="1"/>
  <c r="J45" i="1" l="1"/>
  <c r="K45" i="1"/>
  <c r="L45" i="1"/>
  <c r="M45" i="1"/>
  <c r="N45" i="1"/>
  <c r="O45" i="1"/>
  <c r="P45" i="1"/>
  <c r="Q45" i="1"/>
  <c r="R45" i="1"/>
  <c r="S45" i="1"/>
  <c r="T45" i="1"/>
  <c r="I45" i="1"/>
  <c r="H45" i="1"/>
  <c r="H41" i="1"/>
  <c r="J41" i="1"/>
  <c r="K41" i="1"/>
  <c r="L41" i="1"/>
  <c r="M41" i="1"/>
  <c r="N41" i="1"/>
  <c r="O41" i="1"/>
  <c r="P41" i="1"/>
  <c r="Q41" i="1"/>
  <c r="R41" i="1"/>
  <c r="S41" i="1"/>
  <c r="T41" i="1"/>
  <c r="I41" i="1"/>
  <c r="J36" i="1"/>
  <c r="K36" i="1"/>
  <c r="L36" i="1"/>
  <c r="M36" i="1"/>
  <c r="N36" i="1"/>
  <c r="O36" i="1"/>
  <c r="P36" i="1"/>
  <c r="Q36" i="1"/>
  <c r="R36" i="1"/>
  <c r="S36" i="1"/>
  <c r="T36" i="1"/>
  <c r="I36" i="1"/>
  <c r="J33" i="1"/>
  <c r="J28" i="1" s="1"/>
  <c r="K33" i="1"/>
  <c r="K28" i="1" s="1"/>
  <c r="L33" i="1"/>
  <c r="L28" i="1" s="1"/>
  <c r="M33" i="1"/>
  <c r="M28" i="1" s="1"/>
  <c r="N33" i="1"/>
  <c r="N28" i="1" s="1"/>
  <c r="O33" i="1"/>
  <c r="O28" i="1" s="1"/>
  <c r="P33" i="1"/>
  <c r="P28" i="1" s="1"/>
  <c r="Q33" i="1"/>
  <c r="Q28" i="1" s="1"/>
  <c r="R33" i="1"/>
  <c r="R28" i="1" s="1"/>
  <c r="S33" i="1"/>
  <c r="S28" i="1" s="1"/>
  <c r="T33" i="1"/>
  <c r="T28" i="1" s="1"/>
  <c r="I33" i="1"/>
  <c r="I28" i="1" s="1"/>
  <c r="J25" i="1"/>
  <c r="K25" i="1"/>
  <c r="L25" i="1"/>
  <c r="M25" i="1"/>
  <c r="N25" i="1"/>
  <c r="O25" i="1"/>
  <c r="P25" i="1"/>
  <c r="Q25" i="1"/>
  <c r="R25" i="1"/>
  <c r="S25" i="1"/>
  <c r="T25" i="1"/>
  <c r="I25" i="1"/>
  <c r="J18" i="1"/>
  <c r="K18" i="1"/>
  <c r="L18" i="1"/>
  <c r="M18" i="1"/>
  <c r="N18" i="1"/>
  <c r="O18" i="1"/>
  <c r="P18" i="1"/>
  <c r="Q18" i="1"/>
  <c r="R18" i="1"/>
  <c r="S18" i="1"/>
  <c r="T18" i="1"/>
  <c r="I18" i="1"/>
  <c r="I6" i="1"/>
  <c r="J6" i="1"/>
  <c r="K6" i="1"/>
  <c r="L6" i="1"/>
  <c r="M6" i="1"/>
  <c r="N6" i="1"/>
  <c r="O6" i="1"/>
  <c r="P6" i="1"/>
  <c r="Q6" i="1"/>
  <c r="Q5" i="1" s="1"/>
  <c r="R6" i="1"/>
  <c r="S6" i="1"/>
  <c r="T6" i="1"/>
  <c r="H12" i="1"/>
  <c r="H11" i="1"/>
  <c r="H17" i="1"/>
  <c r="H16" i="1"/>
  <c r="H27" i="1"/>
  <c r="H32" i="1"/>
  <c r="H47" i="1"/>
  <c r="H46" i="1"/>
  <c r="H44" i="1"/>
  <c r="H43" i="1"/>
  <c r="H42" i="1"/>
  <c r="H40" i="1"/>
  <c r="H39" i="1"/>
  <c r="H38" i="1"/>
  <c r="H37" i="1"/>
  <c r="H35" i="1"/>
  <c r="H34" i="1"/>
  <c r="H29" i="1"/>
  <c r="H26" i="1"/>
  <c r="M5" i="1" l="1"/>
  <c r="H28" i="1"/>
  <c r="H30" i="1"/>
  <c r="I5" i="1"/>
  <c r="H25" i="1"/>
  <c r="H36" i="1"/>
  <c r="H33" i="1"/>
  <c r="R5" i="1"/>
  <c r="N5" i="1"/>
  <c r="J5" i="1"/>
  <c r="T5" i="1"/>
  <c r="P5" i="1"/>
  <c r="L5" i="1"/>
  <c r="S5" i="1"/>
  <c r="O5" i="1"/>
  <c r="K5" i="1"/>
  <c r="H18" i="1"/>
  <c r="H6" i="1"/>
  <c r="H5" i="1" l="1"/>
</calcChain>
</file>

<file path=xl/sharedStrings.xml><?xml version="1.0" encoding="utf-8"?>
<sst xmlns="http://schemas.openxmlformats.org/spreadsheetml/2006/main" count="87" uniqueCount="61">
  <si>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</si>
  <si>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</si>
  <si>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</si>
  <si>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</si>
  <si>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</si>
  <si>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</si>
  <si>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</si>
  <si>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</si>
  <si>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</si>
  <si>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</si>
  <si>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</si>
  <si>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</si>
  <si>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</si>
  <si>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(1+3+4+5+6+8+9+0)</t>
  </si>
  <si>
    <t>Impuestos</t>
  </si>
  <si>
    <t>Otros Impuestos</t>
  </si>
  <si>
    <t>-</t>
  </si>
  <si>
    <t>Derechos</t>
  </si>
  <si>
    <t>Otros Derechos</t>
  </si>
  <si>
    <t>Derechos no comprendidos en las fracciones de la Ley de Ingresos vigente causadas en ejercicios fiscales anteriores pendientes de liquidación o pago</t>
  </si>
  <si>
    <t>4.49.1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</si>
  <si>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</si>
  <si>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</si>
  <si>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</si>
  <si>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</si>
  <si>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</si>
  <si>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</si>
  <si>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</si>
  <si>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</si>
  <si>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</si>
  <si>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</si>
  <si>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</si>
  <si>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</si>
  <si>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</si>
  <si>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</si>
  <si>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</si>
  <si>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</si>
  <si>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0.03.1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</si>
  <si>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</si>
  <si>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</si>
  <si>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</si>
  <si>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</si>
  <si>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</si>
  <si>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</si>
  <si>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</si>
  <si>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</si>
  <si>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</si>
  <si>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</si>
  <si>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</si>
  <si>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</si>
  <si>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</si>
  <si>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</si>
  <si>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</si>
  <si>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</si>
  <si>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Endeudamiento Interno</t>
  </si>
  <si>
    <t>Impuestos no Comprendidos, en la Ley de Ingresos Vigente Causados en Ejercicios Fiscales Anteriores Pendientes de Liquidación o Pago</t>
  </si>
  <si>
    <t>Derechos no Comprendidos, en la Ley de Ingresos Vigente Causados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</si>
  <si>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</si>
  <si>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</si>
  <si>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 xml:space="preserve"> Calendario de Ingresos del Ejercicio Fiscal 2021</t>
  </si>
  <si>
    <t>Accesorios de 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</si>
</sst>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0" fontId="8" fillId="2" borderId="0" xfId="2" applyFont="1" applyFill="1" applyAlignment="1">
      <alignment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4" fontId="10" fillId="2" borderId="18" xfId="2" applyNumberFormat="1" applyFont="1" applyFill="1" applyBorder="1" applyAlignment="1">
      <alignment vertical="center" wrapText="1"/>
    </xf>
    <xf numFmtId="4" fontId="10" fillId="2" borderId="19" xfId="2" applyNumberFormat="1" applyFont="1" applyFill="1" applyBorder="1" applyAlignment="1">
      <alignment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left" vertical="center" wrapText="1"/>
    </xf>
    <xf numFmtId="0" fontId="11" fillId="2" borderId="22" xfId="2" applyFont="1" applyFill="1" applyBorder="1" applyAlignment="1">
      <alignment horizontal="left" vertical="center" wrapText="1"/>
    </xf>
    <xf numFmtId="0" fontId="11" fillId="2" borderId="23" xfId="2" applyFont="1" applyFill="1" applyBorder="1" applyAlignment="1">
      <alignment horizontal="left" vertical="center" wrapText="1"/>
    </xf>
    <xf numFmtId="44" fontId="11" fillId="2" borderId="0" xfId="1" applyFont="1" applyFill="1" applyAlignment="1">
      <alignment vertical="center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vertical="center"/>
    </xf>
    <xf numFmtId="4" fontId="10" fillId="0" borderId="24" xfId="2" applyNumberFormat="1" applyFont="1" applyFill="1" applyBorder="1" applyAlignment="1">
      <alignment vertical="center" wrapText="1"/>
    </xf>
    <xf numFmtId="4" fontId="10" fillId="2" borderId="24" xfId="2" applyNumberFormat="1" applyFont="1" applyFill="1" applyBorder="1" applyAlignment="1">
      <alignment vertical="center" wrapText="1"/>
    </xf>
    <xf numFmtId="4" fontId="10" fillId="2" borderId="25" xfId="2" applyNumberFormat="1" applyFont="1" applyFill="1" applyBorder="1" applyAlignment="1">
      <alignment vertical="center" wrapText="1"/>
    </xf>
    <xf numFmtId="4" fontId="12" fillId="2" borderId="26" xfId="2" applyNumberFormat="1" applyFont="1" applyFill="1" applyBorder="1" applyAlignment="1">
      <alignment vertical="center" wrapText="1"/>
    </xf>
    <xf numFmtId="4" fontId="12" fillId="2" borderId="27" xfId="2" applyNumberFormat="1" applyFont="1" applyFill="1" applyBorder="1" applyAlignment="1">
      <alignment vertical="center" wrapText="1"/>
    </xf>
    <xf numFmtId="4" fontId="10" fillId="2" borderId="18" xfId="2" applyNumberFormat="1" applyFont="1" applyFill="1" applyBorder="1" applyAlignment="1">
      <alignment horizontal="right" vertical="center" wrapText="1"/>
    </xf>
    <xf numFmtId="4" fontId="10" fillId="2" borderId="19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justify" vertical="center" wrapText="1"/>
    </xf>
    <xf numFmtId="4" fontId="12" fillId="0" borderId="26" xfId="2" applyNumberFormat="1" applyFont="1" applyFill="1" applyBorder="1" applyAlignment="1">
      <alignment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4" fontId="11" fillId="2" borderId="0" xfId="2" applyNumberFormat="1" applyFont="1" applyFill="1" applyBorder="1" applyAlignment="1">
      <alignment horizontal="left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left" vertical="center" wrapText="1"/>
    </xf>
    <xf numFmtId="0" fontId="11" fillId="2" borderId="30" xfId="2" applyFont="1" applyFill="1" applyBorder="1" applyAlignment="1">
      <alignment horizontal="left" vertical="center" wrapText="1"/>
    </xf>
    <xf numFmtId="0" fontId="11" fillId="2" borderId="31" xfId="2" applyFont="1" applyFill="1" applyBorder="1" applyAlignment="1">
      <alignment horizontal="left" vertical="center" wrapText="1"/>
    </xf>
    <xf numFmtId="4" fontId="12" fillId="2" borderId="32" xfId="2" applyNumberFormat="1" applyFont="1" applyFill="1" applyBorder="1" applyAlignment="1">
      <alignment vertical="center" wrapText="1"/>
    </xf>
    <xf numFmtId="4" fontId="12" fillId="2" borderId="33" xfId="2" applyNumberFormat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>
      <alignment vertical="center" wrapText="1"/>
    </xf>
    <xf numFmtId="0" fontId="2" fillId="4" borderId="0" xfId="2" applyFont="1" applyFill="1" applyAlignment="1">
      <alignment horizont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" fontId="7" fillId="4" borderId="12" xfId="2" applyNumberFormat="1" applyFont="1" applyFill="1" applyBorder="1" applyAlignment="1">
      <alignment vertical="center" wrapText="1"/>
    </xf>
    <xf numFmtId="4" fontId="7" fillId="4" borderId="13" xfId="2" applyNumberFormat="1" applyFont="1" applyFill="1" applyBorder="1" applyAlignment="1">
      <alignment vertical="center" wrapText="1"/>
    </xf>
    <xf numFmtId="4" fontId="7" fillId="4" borderId="12" xfId="2" applyNumberFormat="1" applyFont="1" applyFill="1" applyBorder="1" applyAlignment="1">
      <alignment horizontal="right" vertical="center" wrapText="1"/>
    </xf>
    <xf numFmtId="4" fontId="7" fillId="4" borderId="13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9" fillId="2" borderId="22" xfId="2" applyFont="1" applyFill="1" applyBorder="1" applyAlignment="1">
      <alignment horizontal="left" vertical="center" wrapText="1"/>
    </xf>
    <xf numFmtId="0" fontId="9" fillId="2" borderId="23" xfId="2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2</xdr:col>
      <xdr:colOff>127000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19</xdr:col>
      <xdr:colOff>19844</xdr:colOff>
      <xdr:row>0</xdr:row>
      <xdr:rowOff>11906</xdr:rowOff>
    </xdr:from>
    <xdr:to>
      <xdr:col>19</xdr:col>
      <xdr:colOff>1057939</xdr:colOff>
      <xdr:row>2</xdr:row>
      <xdr:rowOff>173757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FEF836-B4D4-4488-A1AA-BF495689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71344" y="11906"/>
          <a:ext cx="1038095" cy="5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V52"/>
  <sheetViews>
    <sheetView tabSelected="1" topLeftCell="A19" zoomScale="80" zoomScaleNormal="80" workbookViewId="0">
      <selection activeCell="T5" sqref="T5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2.7109375" style="1" customWidth="1"/>
    <col min="4" max="4" width="2.28515625" style="4" customWidth="1"/>
    <col min="5" max="6" width="3.7109375" style="4" customWidth="1"/>
    <col min="7" max="7" width="46.140625" style="4" customWidth="1"/>
    <col min="8" max="8" width="18.5703125" style="4" bestFit="1" customWidth="1"/>
    <col min="9" max="10" width="17.140625" style="4" bestFit="1" customWidth="1"/>
    <col min="11" max="11" width="16.42578125" style="4" bestFit="1" customWidth="1"/>
    <col min="12" max="12" width="16.28515625" style="4" bestFit="1" customWidth="1"/>
    <col min="13" max="13" width="17.140625" style="4" bestFit="1" customWidth="1"/>
    <col min="14" max="14" width="16.28515625" style="4" bestFit="1" customWidth="1"/>
    <col min="15" max="15" width="16.5703125" style="4" customWidth="1"/>
    <col min="16" max="16" width="16.85546875" style="4" customWidth="1"/>
    <col min="17" max="17" width="16.42578125" style="4" bestFit="1" customWidth="1"/>
    <col min="18" max="20" width="16.28515625" style="4" bestFit="1" customWidth="1"/>
    <col min="21" max="21" width="15.42578125" style="2" bestFit="1" customWidth="1"/>
    <col min="22" max="22" width="22.42578125" style="3" customWidth="1"/>
    <col min="23" max="23" width="11.42578125" style="4"/>
    <col min="24" max="24" width="12.85546875" style="4" bestFit="1" customWidth="1"/>
    <col min="25" max="25" width="16.42578125" style="4" customWidth="1"/>
    <col min="26" max="16384" width="11.42578125" style="4"/>
  </cols>
  <sheetData>
    <row r="1" spans="1:22" ht="18" x14ac:dyDescent="0.2">
      <c r="A1" s="55"/>
      <c r="B1" s="55"/>
      <c r="D1" s="68" t="s">
        <v>38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2" ht="15.75" x14ac:dyDescent="0.2">
      <c r="A2" s="55"/>
      <c r="B2" s="55"/>
      <c r="D2" s="69" t="s">
        <v>59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ht="28.5" customHeight="1" x14ac:dyDescent="0.2"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2" s="6" customFormat="1" ht="18" customHeight="1" x14ac:dyDescent="0.25">
      <c r="A4" s="48"/>
      <c r="B4" s="49"/>
      <c r="C4" s="49"/>
      <c r="D4" s="70"/>
      <c r="E4" s="70"/>
      <c r="F4" s="70"/>
      <c r="G4" s="71"/>
      <c r="H4" s="50" t="s">
        <v>0</v>
      </c>
      <c r="I4" s="51" t="s">
        <v>1</v>
      </c>
      <c r="J4" s="51" t="s">
        <v>2</v>
      </c>
      <c r="K4" s="51" t="s">
        <v>3</v>
      </c>
      <c r="L4" s="51" t="s">
        <v>4</v>
      </c>
      <c r="M4" s="51" t="s">
        <v>5</v>
      </c>
      <c r="N4" s="51" t="s">
        <v>6</v>
      </c>
      <c r="O4" s="51" t="s">
        <v>7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2"/>
      <c r="V4" s="5"/>
    </row>
    <row r="5" spans="1:22" s="6" customFormat="1" ht="18" customHeight="1" x14ac:dyDescent="0.25">
      <c r="A5" s="52"/>
      <c r="B5" s="53"/>
      <c r="C5" s="53"/>
      <c r="D5" s="72" t="s">
        <v>13</v>
      </c>
      <c r="E5" s="72"/>
      <c r="F5" s="72"/>
      <c r="G5" s="73"/>
      <c r="H5" s="54">
        <f>SUM(I5:T5)</f>
        <v>3185328408</v>
      </c>
      <c r="I5" s="54">
        <f>+I6+I15+I18+I25+I28+I36</f>
        <v>404820683</v>
      </c>
      <c r="J5" s="54">
        <f t="shared" ref="J5:T5" si="0">+J6+J15+J18+J25+J28+J36</f>
        <v>258015882</v>
      </c>
      <c r="K5" s="54">
        <f t="shared" si="0"/>
        <v>277475807</v>
      </c>
      <c r="L5" s="54">
        <f t="shared" si="0"/>
        <v>239135360</v>
      </c>
      <c r="M5" s="54">
        <f t="shared" si="0"/>
        <v>260298947</v>
      </c>
      <c r="N5" s="54">
        <f t="shared" si="0"/>
        <v>258385506</v>
      </c>
      <c r="O5" s="54">
        <f t="shared" si="0"/>
        <v>245589999</v>
      </c>
      <c r="P5" s="54">
        <f t="shared" si="0"/>
        <v>249063500</v>
      </c>
      <c r="Q5" s="54">
        <f t="shared" si="0"/>
        <v>253507924</v>
      </c>
      <c r="R5" s="54">
        <f t="shared" si="0"/>
        <v>238746672</v>
      </c>
      <c r="S5" s="54">
        <f t="shared" si="0"/>
        <v>231492446</v>
      </c>
      <c r="T5" s="54">
        <f t="shared" si="0"/>
        <v>268795682</v>
      </c>
      <c r="U5" s="2"/>
      <c r="V5" s="5"/>
    </row>
    <row r="6" spans="1:22" s="9" customFormat="1" ht="25.5" customHeight="1" x14ac:dyDescent="0.25">
      <c r="A6" s="56">
        <v>1</v>
      </c>
      <c r="B6" s="57"/>
      <c r="C6" s="57"/>
      <c r="D6" s="66" t="s">
        <v>14</v>
      </c>
      <c r="E6" s="67"/>
      <c r="F6" s="67"/>
      <c r="G6" s="67"/>
      <c r="H6" s="58">
        <f>SUM(I6:T6)</f>
        <v>834629079</v>
      </c>
      <c r="I6" s="58">
        <f t="shared" ref="I6:T6" si="1">+I7+I8+I9+I10+I11+I12</f>
        <v>291336986</v>
      </c>
      <c r="J6" s="58">
        <f t="shared" si="1"/>
        <v>58710076</v>
      </c>
      <c r="K6" s="58">
        <f t="shared" si="1"/>
        <v>51629830</v>
      </c>
      <c r="L6" s="58">
        <f t="shared" si="1"/>
        <v>46112354</v>
      </c>
      <c r="M6" s="58">
        <f t="shared" si="1"/>
        <v>46900978</v>
      </c>
      <c r="N6" s="58">
        <f t="shared" si="1"/>
        <v>49044642</v>
      </c>
      <c r="O6" s="58">
        <f t="shared" si="1"/>
        <v>49478994</v>
      </c>
      <c r="P6" s="58">
        <f t="shared" si="1"/>
        <v>46959055</v>
      </c>
      <c r="Q6" s="58">
        <f t="shared" si="1"/>
        <v>45190690</v>
      </c>
      <c r="R6" s="58">
        <f t="shared" si="1"/>
        <v>47635293</v>
      </c>
      <c r="S6" s="58">
        <f t="shared" si="1"/>
        <v>52221080</v>
      </c>
      <c r="T6" s="58">
        <f t="shared" si="1"/>
        <v>49409101</v>
      </c>
      <c r="U6" s="7"/>
      <c r="V6" s="8"/>
    </row>
    <row r="7" spans="1:22" s="17" customFormat="1" ht="22.5" customHeight="1" x14ac:dyDescent="0.25">
      <c r="A7" s="10"/>
      <c r="B7" s="11">
        <v>1.1100000000000001</v>
      </c>
      <c r="C7" s="11"/>
      <c r="D7" s="12"/>
      <c r="E7" s="74" t="s">
        <v>40</v>
      </c>
      <c r="F7" s="74"/>
      <c r="G7" s="75"/>
      <c r="H7" s="13">
        <f>SUM(I7:T7)</f>
        <v>20000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10000</v>
      </c>
      <c r="T7" s="14">
        <v>10000</v>
      </c>
      <c r="U7" s="15"/>
      <c r="V7" s="16"/>
    </row>
    <row r="8" spans="1:22" s="17" customFormat="1" ht="22.5" customHeight="1" x14ac:dyDescent="0.25">
      <c r="A8" s="10"/>
      <c r="B8" s="11">
        <v>1.1200000000000001</v>
      </c>
      <c r="C8" s="11"/>
      <c r="D8" s="12"/>
      <c r="E8" s="74" t="s">
        <v>41</v>
      </c>
      <c r="F8" s="74"/>
      <c r="G8" s="75"/>
      <c r="H8" s="13">
        <f t="shared" ref="H8:H12" si="2">SUM(I8:T8)</f>
        <v>513225792</v>
      </c>
      <c r="I8" s="27">
        <v>259664382</v>
      </c>
      <c r="J8" s="27">
        <v>38116345</v>
      </c>
      <c r="K8" s="27">
        <v>28525468</v>
      </c>
      <c r="L8" s="27">
        <v>21562492</v>
      </c>
      <c r="M8" s="27">
        <v>20786847</v>
      </c>
      <c r="N8" s="27">
        <v>20120024</v>
      </c>
      <c r="O8" s="27">
        <v>21021026</v>
      </c>
      <c r="P8" s="27">
        <v>19520128</v>
      </c>
      <c r="Q8" s="27">
        <v>20318949</v>
      </c>
      <c r="R8" s="27">
        <v>19673760</v>
      </c>
      <c r="S8" s="27">
        <v>24418175</v>
      </c>
      <c r="T8" s="28">
        <v>19498196</v>
      </c>
      <c r="U8" s="15"/>
      <c r="V8" s="16"/>
    </row>
    <row r="9" spans="1:22" s="17" customFormat="1" ht="34.5" customHeight="1" x14ac:dyDescent="0.25">
      <c r="A9" s="10"/>
      <c r="B9" s="11">
        <v>1.1299999999999999</v>
      </c>
      <c r="C9" s="11"/>
      <c r="D9" s="12"/>
      <c r="E9" s="74" t="s">
        <v>42</v>
      </c>
      <c r="F9" s="74"/>
      <c r="G9" s="75"/>
      <c r="H9" s="13">
        <f t="shared" si="2"/>
        <v>300000000</v>
      </c>
      <c r="I9" s="27">
        <v>28208699.999999996</v>
      </c>
      <c r="J9" s="27">
        <v>19120800</v>
      </c>
      <c r="K9" s="27">
        <v>21659100</v>
      </c>
      <c r="L9" s="27">
        <v>23085600.000000004</v>
      </c>
      <c r="M9" s="27">
        <v>24586800</v>
      </c>
      <c r="N9" s="27">
        <v>27544500</v>
      </c>
      <c r="O9" s="27">
        <v>26829900</v>
      </c>
      <c r="P9" s="27">
        <v>25774500</v>
      </c>
      <c r="Q9" s="27">
        <v>23571000</v>
      </c>
      <c r="R9" s="27">
        <v>26657699.999999996</v>
      </c>
      <c r="S9" s="27">
        <v>25134300</v>
      </c>
      <c r="T9" s="28">
        <v>27827100</v>
      </c>
      <c r="U9" s="15"/>
      <c r="V9" s="16"/>
    </row>
    <row r="10" spans="1:22" s="17" customFormat="1" ht="22.5" customHeight="1" x14ac:dyDescent="0.25">
      <c r="A10" s="10"/>
      <c r="B10" s="11">
        <v>1.17</v>
      </c>
      <c r="C10" s="11"/>
      <c r="D10" s="12"/>
      <c r="E10" s="74" t="s">
        <v>39</v>
      </c>
      <c r="F10" s="74"/>
      <c r="G10" s="75"/>
      <c r="H10" s="13">
        <f t="shared" si="2"/>
        <v>21383287</v>
      </c>
      <c r="I10" s="27">
        <v>3463904</v>
      </c>
      <c r="J10" s="27">
        <v>1472931</v>
      </c>
      <c r="K10" s="27">
        <v>1445262</v>
      </c>
      <c r="L10" s="27">
        <v>1464262</v>
      </c>
      <c r="M10" s="27">
        <v>1527331</v>
      </c>
      <c r="N10" s="27">
        <v>1380118</v>
      </c>
      <c r="O10" s="27">
        <v>1628068</v>
      </c>
      <c r="P10" s="27">
        <v>1664427</v>
      </c>
      <c r="Q10" s="27">
        <v>1300741</v>
      </c>
      <c r="R10" s="27">
        <v>1303833</v>
      </c>
      <c r="S10" s="27">
        <v>2658605</v>
      </c>
      <c r="T10" s="28">
        <v>2073805</v>
      </c>
      <c r="U10" s="15"/>
      <c r="V10" s="16"/>
    </row>
    <row r="11" spans="1:22" s="17" customFormat="1" ht="22.5" customHeight="1" x14ac:dyDescent="0.25">
      <c r="A11" s="10"/>
      <c r="B11" s="11">
        <v>1.18</v>
      </c>
      <c r="C11" s="11"/>
      <c r="D11" s="12"/>
      <c r="E11" s="74" t="s">
        <v>15</v>
      </c>
      <c r="F11" s="74"/>
      <c r="G11" s="75"/>
      <c r="H11" s="13">
        <f t="shared" si="2"/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15"/>
      <c r="V11" s="16"/>
    </row>
    <row r="12" spans="1:22" s="17" customFormat="1" ht="50.25" customHeight="1" x14ac:dyDescent="0.25">
      <c r="A12" s="10"/>
      <c r="B12" s="11">
        <v>1.19</v>
      </c>
      <c r="C12" s="11"/>
      <c r="D12" s="12"/>
      <c r="E12" s="74" t="s">
        <v>55</v>
      </c>
      <c r="F12" s="74"/>
      <c r="G12" s="75"/>
      <c r="H12" s="13">
        <f t="shared" si="2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15"/>
      <c r="V12" s="16"/>
    </row>
    <row r="13" spans="1:22" s="9" customFormat="1" ht="25.5" customHeight="1" x14ac:dyDescent="0.25">
      <c r="A13" s="56">
        <v>2</v>
      </c>
      <c r="B13" s="57"/>
      <c r="C13" s="57"/>
      <c r="D13" s="66" t="s">
        <v>43</v>
      </c>
      <c r="E13" s="67"/>
      <c r="F13" s="67"/>
      <c r="G13" s="67"/>
      <c r="H13" s="60" t="s">
        <v>16</v>
      </c>
      <c r="I13" s="60" t="s">
        <v>16</v>
      </c>
      <c r="J13" s="60" t="s">
        <v>16</v>
      </c>
      <c r="K13" s="60" t="s">
        <v>16</v>
      </c>
      <c r="L13" s="60" t="s">
        <v>16</v>
      </c>
      <c r="M13" s="60" t="s">
        <v>16</v>
      </c>
      <c r="N13" s="60" t="s">
        <v>16</v>
      </c>
      <c r="O13" s="60" t="s">
        <v>16</v>
      </c>
      <c r="P13" s="60" t="s">
        <v>16</v>
      </c>
      <c r="Q13" s="60" t="s">
        <v>16</v>
      </c>
      <c r="R13" s="60" t="s">
        <v>16</v>
      </c>
      <c r="S13" s="60" t="s">
        <v>16</v>
      </c>
      <c r="T13" s="61" t="s">
        <v>16</v>
      </c>
      <c r="U13" s="7"/>
      <c r="V13" s="8"/>
    </row>
    <row r="14" spans="1:22" s="17" customFormat="1" ht="22.5" customHeight="1" x14ac:dyDescent="0.25">
      <c r="A14" s="10"/>
      <c r="B14" s="11">
        <v>2.21</v>
      </c>
      <c r="C14" s="11"/>
      <c r="D14" s="12"/>
      <c r="E14" s="74" t="s">
        <v>44</v>
      </c>
      <c r="F14" s="74"/>
      <c r="G14" s="75"/>
      <c r="H14" s="31" t="s">
        <v>16</v>
      </c>
      <c r="I14" s="31" t="s">
        <v>16</v>
      </c>
      <c r="J14" s="31" t="s">
        <v>16</v>
      </c>
      <c r="K14" s="31" t="s">
        <v>16</v>
      </c>
      <c r="L14" s="31" t="s">
        <v>16</v>
      </c>
      <c r="M14" s="31" t="s">
        <v>16</v>
      </c>
      <c r="N14" s="31" t="s">
        <v>16</v>
      </c>
      <c r="O14" s="31" t="s">
        <v>16</v>
      </c>
      <c r="P14" s="31" t="s">
        <v>16</v>
      </c>
      <c r="Q14" s="31" t="s">
        <v>16</v>
      </c>
      <c r="R14" s="31" t="s">
        <v>16</v>
      </c>
      <c r="S14" s="31" t="s">
        <v>16</v>
      </c>
      <c r="T14" s="32" t="s">
        <v>16</v>
      </c>
      <c r="U14" s="15"/>
      <c r="V14" s="33"/>
    </row>
    <row r="15" spans="1:22" s="9" customFormat="1" ht="25.5" customHeight="1" x14ac:dyDescent="0.25">
      <c r="A15" s="56">
        <v>3</v>
      </c>
      <c r="B15" s="57"/>
      <c r="C15" s="57"/>
      <c r="D15" s="66" t="s">
        <v>45</v>
      </c>
      <c r="E15" s="67"/>
      <c r="F15" s="67"/>
      <c r="G15" s="67"/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  <c r="U15" s="7"/>
      <c r="V15" s="8"/>
    </row>
    <row r="16" spans="1:22" s="17" customFormat="1" ht="22.5" customHeight="1" x14ac:dyDescent="0.25">
      <c r="A16" s="10"/>
      <c r="B16" s="11">
        <v>3.31</v>
      </c>
      <c r="C16" s="11"/>
      <c r="D16" s="12"/>
      <c r="E16" s="74" t="s">
        <v>46</v>
      </c>
      <c r="F16" s="74"/>
      <c r="G16" s="75"/>
      <c r="H16" s="13">
        <f t="shared" ref="H16:H17" si="3">SUM(I16:T16)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v>0</v>
      </c>
      <c r="U16" s="15"/>
      <c r="V16" s="16"/>
    </row>
    <row r="17" spans="1:22" s="17" customFormat="1" ht="48.75" customHeight="1" x14ac:dyDescent="0.25">
      <c r="A17" s="10"/>
      <c r="B17" s="11">
        <v>3.39</v>
      </c>
      <c r="C17" s="11"/>
      <c r="D17" s="12"/>
      <c r="E17" s="74" t="s">
        <v>47</v>
      </c>
      <c r="F17" s="74"/>
      <c r="G17" s="75"/>
      <c r="H17" s="13">
        <f t="shared" si="3"/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15"/>
      <c r="V17" s="16"/>
    </row>
    <row r="18" spans="1:22" s="9" customFormat="1" ht="25.5" customHeight="1" x14ac:dyDescent="0.25">
      <c r="A18" s="56">
        <v>4</v>
      </c>
      <c r="B18" s="57"/>
      <c r="C18" s="57"/>
      <c r="D18" s="66" t="s">
        <v>17</v>
      </c>
      <c r="E18" s="67"/>
      <c r="F18" s="67"/>
      <c r="G18" s="67"/>
      <c r="H18" s="58">
        <f>SUM(I18:T18)</f>
        <v>166743247</v>
      </c>
      <c r="I18" s="58">
        <f>+I19+I20+I21+I22+I23</f>
        <v>12798156</v>
      </c>
      <c r="J18" s="58">
        <f t="shared" ref="J18:T18" si="4">+J19+J20+J21+J22+J23</f>
        <v>12384857</v>
      </c>
      <c r="K18" s="58">
        <f t="shared" si="4"/>
        <v>11507233</v>
      </c>
      <c r="L18" s="58">
        <f t="shared" si="4"/>
        <v>12445330</v>
      </c>
      <c r="M18" s="58">
        <f t="shared" si="4"/>
        <v>13113766</v>
      </c>
      <c r="N18" s="58">
        <f t="shared" si="4"/>
        <v>12278535</v>
      </c>
      <c r="O18" s="58">
        <f t="shared" si="4"/>
        <v>14087614</v>
      </c>
      <c r="P18" s="58">
        <f t="shared" si="4"/>
        <v>15050669</v>
      </c>
      <c r="Q18" s="58">
        <f t="shared" si="4"/>
        <v>16006171</v>
      </c>
      <c r="R18" s="58">
        <f t="shared" si="4"/>
        <v>15952317</v>
      </c>
      <c r="S18" s="58">
        <f t="shared" si="4"/>
        <v>15763201</v>
      </c>
      <c r="T18" s="58">
        <f t="shared" si="4"/>
        <v>15355398</v>
      </c>
      <c r="U18" s="7"/>
      <c r="V18" s="8"/>
    </row>
    <row r="19" spans="1:22" s="17" customFormat="1" ht="38.25" customHeight="1" x14ac:dyDescent="0.25">
      <c r="A19" s="10"/>
      <c r="B19" s="11">
        <v>4.41</v>
      </c>
      <c r="C19" s="11"/>
      <c r="D19" s="12"/>
      <c r="E19" s="74" t="s">
        <v>48</v>
      </c>
      <c r="F19" s="74"/>
      <c r="G19" s="75"/>
      <c r="H19" s="13">
        <f t="shared" ref="H19:H22" si="5">SUM(I19:T19)</f>
        <v>10659908</v>
      </c>
      <c r="I19" s="13">
        <v>729476</v>
      </c>
      <c r="J19" s="13">
        <v>647324</v>
      </c>
      <c r="K19" s="13">
        <v>664237</v>
      </c>
      <c r="L19" s="13">
        <v>701708</v>
      </c>
      <c r="M19" s="13">
        <v>739126</v>
      </c>
      <c r="N19" s="13">
        <v>815222</v>
      </c>
      <c r="O19" s="13">
        <v>962880</v>
      </c>
      <c r="P19" s="13">
        <v>921328</v>
      </c>
      <c r="Q19" s="13">
        <v>969650</v>
      </c>
      <c r="R19" s="13">
        <v>932219</v>
      </c>
      <c r="S19" s="13">
        <v>1186867</v>
      </c>
      <c r="T19" s="14">
        <v>1389871</v>
      </c>
      <c r="U19" s="15"/>
      <c r="V19" s="16"/>
    </row>
    <row r="20" spans="1:22" s="17" customFormat="1" ht="22.5" customHeight="1" x14ac:dyDescent="0.25">
      <c r="A20" s="10"/>
      <c r="B20" s="11">
        <v>4.43</v>
      </c>
      <c r="C20" s="11"/>
      <c r="D20" s="12"/>
      <c r="E20" s="74" t="s">
        <v>49</v>
      </c>
      <c r="F20" s="74"/>
      <c r="G20" s="75"/>
      <c r="H20" s="13">
        <f t="shared" si="5"/>
        <v>94899325</v>
      </c>
      <c r="I20" s="27">
        <v>8660814</v>
      </c>
      <c r="J20" s="27">
        <v>8108491</v>
      </c>
      <c r="K20" s="27">
        <v>7009716</v>
      </c>
      <c r="L20" s="27">
        <v>7651592</v>
      </c>
      <c r="M20" s="27">
        <v>7785293</v>
      </c>
      <c r="N20" s="27">
        <v>6819935</v>
      </c>
      <c r="O20" s="27">
        <v>7978176</v>
      </c>
      <c r="P20" s="27">
        <v>8703534</v>
      </c>
      <c r="Q20" s="27">
        <v>8065417</v>
      </c>
      <c r="R20" s="27">
        <v>8378025</v>
      </c>
      <c r="S20" s="27">
        <v>8397038</v>
      </c>
      <c r="T20" s="28">
        <v>7341294</v>
      </c>
      <c r="U20" s="15"/>
      <c r="V20" s="16"/>
    </row>
    <row r="21" spans="1:22" s="17" customFormat="1" ht="22.5" customHeight="1" x14ac:dyDescent="0.25">
      <c r="A21" s="10"/>
      <c r="B21" s="11">
        <v>4.4400000000000004</v>
      </c>
      <c r="C21" s="11"/>
      <c r="D21" s="12"/>
      <c r="E21" s="74" t="s">
        <v>18</v>
      </c>
      <c r="F21" s="74"/>
      <c r="G21" s="75"/>
      <c r="H21" s="13">
        <f t="shared" si="5"/>
        <v>56650526</v>
      </c>
      <c r="I21" s="27">
        <v>3356055</v>
      </c>
      <c r="J21" s="27">
        <v>3577231</v>
      </c>
      <c r="K21" s="27">
        <v>3781469</v>
      </c>
      <c r="L21" s="27">
        <v>4040219</v>
      </c>
      <c r="M21" s="27">
        <v>4537536</v>
      </c>
      <c r="N21" s="27">
        <v>4591567</v>
      </c>
      <c r="O21" s="27">
        <v>4737016</v>
      </c>
      <c r="P21" s="27">
        <v>4733247</v>
      </c>
      <c r="Q21" s="27">
        <v>6429801</v>
      </c>
      <c r="R21" s="27">
        <v>5151538</v>
      </c>
      <c r="S21" s="27">
        <v>5431476</v>
      </c>
      <c r="T21" s="28">
        <v>6283371</v>
      </c>
      <c r="U21" s="15"/>
      <c r="V21" s="16"/>
    </row>
    <row r="22" spans="1:22" s="17" customFormat="1" ht="22.5" customHeight="1" x14ac:dyDescent="0.25">
      <c r="A22" s="10"/>
      <c r="B22" s="11">
        <v>4.45</v>
      </c>
      <c r="C22" s="11"/>
      <c r="D22" s="12"/>
      <c r="E22" s="74" t="s">
        <v>50</v>
      </c>
      <c r="F22" s="74"/>
      <c r="G22" s="75"/>
      <c r="H22" s="13">
        <f t="shared" si="5"/>
        <v>4533488</v>
      </c>
      <c r="I22" s="27">
        <v>51811</v>
      </c>
      <c r="J22" s="27">
        <v>51811</v>
      </c>
      <c r="K22" s="27">
        <v>51811</v>
      </c>
      <c r="L22" s="27">
        <v>51811</v>
      </c>
      <c r="M22" s="27">
        <v>51811</v>
      </c>
      <c r="N22" s="27">
        <v>51811</v>
      </c>
      <c r="O22" s="27">
        <v>409542</v>
      </c>
      <c r="P22" s="27">
        <v>692560</v>
      </c>
      <c r="Q22" s="27">
        <v>541303</v>
      </c>
      <c r="R22" s="27">
        <v>1490535</v>
      </c>
      <c r="S22" s="27">
        <v>747820</v>
      </c>
      <c r="T22" s="28">
        <v>340862</v>
      </c>
      <c r="U22" s="15"/>
      <c r="V22" s="16"/>
    </row>
    <row r="23" spans="1:22" s="17" customFormat="1" ht="39.75" customHeight="1" x14ac:dyDescent="0.25">
      <c r="A23" s="10"/>
      <c r="B23" s="11">
        <v>4.49</v>
      </c>
      <c r="C23" s="11"/>
      <c r="D23" s="12"/>
      <c r="E23" s="74" t="s">
        <v>56</v>
      </c>
      <c r="F23" s="74"/>
      <c r="G23" s="75"/>
      <c r="H23" s="26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15"/>
      <c r="V23" s="16"/>
    </row>
    <row r="24" spans="1:22" s="25" customFormat="1" ht="40.5" hidden="1" customHeight="1" x14ac:dyDescent="0.25">
      <c r="A24" s="18"/>
      <c r="B24" s="19"/>
      <c r="C24" s="19" t="s">
        <v>20</v>
      </c>
      <c r="D24" s="20"/>
      <c r="E24" s="21"/>
      <c r="F24" s="21"/>
      <c r="G24" s="22" t="s">
        <v>19</v>
      </c>
      <c r="H24" s="34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30">
        <v>0</v>
      </c>
      <c r="U24" s="23"/>
      <c r="V24" s="24"/>
    </row>
    <row r="25" spans="1:22" s="9" customFormat="1" ht="25.5" customHeight="1" x14ac:dyDescent="0.25">
      <c r="A25" s="56">
        <v>5</v>
      </c>
      <c r="B25" s="57"/>
      <c r="C25" s="57"/>
      <c r="D25" s="66" t="s">
        <v>21</v>
      </c>
      <c r="E25" s="67"/>
      <c r="F25" s="67"/>
      <c r="G25" s="67"/>
      <c r="H25" s="58">
        <f>SUM(I25:T25)</f>
        <v>36971062</v>
      </c>
      <c r="I25" s="58">
        <f>+I26+I27</f>
        <v>3588977</v>
      </c>
      <c r="J25" s="58">
        <f t="shared" ref="J25:T25" si="6">+J26+J27</f>
        <v>3645125</v>
      </c>
      <c r="K25" s="58">
        <f t="shared" si="6"/>
        <v>4282559</v>
      </c>
      <c r="L25" s="58">
        <f t="shared" si="6"/>
        <v>4574040</v>
      </c>
      <c r="M25" s="58">
        <f t="shared" si="6"/>
        <v>3650673</v>
      </c>
      <c r="N25" s="58">
        <f t="shared" si="6"/>
        <v>3407025</v>
      </c>
      <c r="O25" s="58">
        <f t="shared" si="6"/>
        <v>3036881</v>
      </c>
      <c r="P25" s="58">
        <f t="shared" si="6"/>
        <v>2489738</v>
      </c>
      <c r="Q25" s="58">
        <f t="shared" si="6"/>
        <v>2587925</v>
      </c>
      <c r="R25" s="58">
        <f t="shared" si="6"/>
        <v>2127164</v>
      </c>
      <c r="S25" s="58">
        <f t="shared" si="6"/>
        <v>1849567</v>
      </c>
      <c r="T25" s="58">
        <f t="shared" si="6"/>
        <v>1731388</v>
      </c>
      <c r="U25" s="7"/>
      <c r="V25" s="8"/>
    </row>
    <row r="26" spans="1:22" s="17" customFormat="1" ht="22.5" customHeight="1" x14ac:dyDescent="0.25">
      <c r="A26" s="10"/>
      <c r="B26" s="11">
        <v>5.51</v>
      </c>
      <c r="C26" s="11"/>
      <c r="D26" s="12"/>
      <c r="E26" s="74" t="s">
        <v>22</v>
      </c>
      <c r="F26" s="74"/>
      <c r="G26" s="75"/>
      <c r="H26" s="13">
        <f t="shared" ref="H26:H27" si="7">SUM(I26:T26)</f>
        <v>36971062</v>
      </c>
      <c r="I26" s="13">
        <v>3588977</v>
      </c>
      <c r="J26" s="13">
        <v>3645125</v>
      </c>
      <c r="K26" s="13">
        <v>4282559</v>
      </c>
      <c r="L26" s="13">
        <v>4574040</v>
      </c>
      <c r="M26" s="13">
        <v>3650673</v>
      </c>
      <c r="N26" s="13">
        <v>3407025</v>
      </c>
      <c r="O26" s="13">
        <v>3036881</v>
      </c>
      <c r="P26" s="13">
        <v>2489738</v>
      </c>
      <c r="Q26" s="13">
        <v>2587925</v>
      </c>
      <c r="R26" s="13">
        <v>2127164</v>
      </c>
      <c r="S26" s="13">
        <v>1849567</v>
      </c>
      <c r="T26" s="14">
        <v>1731388</v>
      </c>
      <c r="U26" s="15"/>
      <c r="V26" s="16"/>
    </row>
    <row r="27" spans="1:22" s="17" customFormat="1" ht="45.75" customHeight="1" x14ac:dyDescent="0.25">
      <c r="A27" s="10"/>
      <c r="B27" s="11">
        <v>5.59</v>
      </c>
      <c r="C27" s="11"/>
      <c r="D27" s="12"/>
      <c r="E27" s="74" t="s">
        <v>57</v>
      </c>
      <c r="F27" s="74"/>
      <c r="G27" s="75"/>
      <c r="H27" s="13">
        <f t="shared" si="7"/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15"/>
      <c r="V27" s="16"/>
    </row>
    <row r="28" spans="1:22" s="9" customFormat="1" ht="25.5" customHeight="1" x14ac:dyDescent="0.25">
      <c r="A28" s="56">
        <v>6</v>
      </c>
      <c r="B28" s="57"/>
      <c r="C28" s="57"/>
      <c r="D28" s="66" t="s">
        <v>23</v>
      </c>
      <c r="E28" s="67"/>
      <c r="F28" s="67"/>
      <c r="G28" s="67"/>
      <c r="H28" s="58">
        <f>SUM(I28:T28)</f>
        <v>3810638</v>
      </c>
      <c r="I28" s="58">
        <f>+I29+I30+I32+I31</f>
        <v>317132</v>
      </c>
      <c r="J28" s="58">
        <f t="shared" ref="J28:T28" si="8">+J29+J30+J32+J31</f>
        <v>312323</v>
      </c>
      <c r="K28" s="58">
        <f t="shared" si="8"/>
        <v>361126</v>
      </c>
      <c r="L28" s="58">
        <f t="shared" si="8"/>
        <v>331799</v>
      </c>
      <c r="M28" s="58">
        <f t="shared" si="8"/>
        <v>316613</v>
      </c>
      <c r="N28" s="58">
        <f t="shared" si="8"/>
        <v>289805</v>
      </c>
      <c r="O28" s="58">
        <f t="shared" si="8"/>
        <v>302420</v>
      </c>
      <c r="P28" s="58">
        <f t="shared" si="8"/>
        <v>280475</v>
      </c>
      <c r="Q28" s="58">
        <f t="shared" si="8"/>
        <v>324573</v>
      </c>
      <c r="R28" s="58">
        <f t="shared" si="8"/>
        <v>295731</v>
      </c>
      <c r="S28" s="58">
        <f t="shared" si="8"/>
        <v>333969</v>
      </c>
      <c r="T28" s="58">
        <f t="shared" si="8"/>
        <v>344672</v>
      </c>
      <c r="U28" s="7"/>
      <c r="V28" s="8"/>
    </row>
    <row r="29" spans="1:22" s="17" customFormat="1" ht="22.5" customHeight="1" x14ac:dyDescent="0.25">
      <c r="A29" s="10"/>
      <c r="B29" s="11">
        <v>6.61</v>
      </c>
      <c r="C29" s="11"/>
      <c r="D29" s="12"/>
      <c r="E29" s="74" t="s">
        <v>24</v>
      </c>
      <c r="F29" s="74"/>
      <c r="G29" s="75"/>
      <c r="H29" s="13">
        <f t="shared" ref="H29:H32" si="9">SUM(I29:T29)</f>
        <v>3630902</v>
      </c>
      <c r="I29" s="13">
        <v>302132</v>
      </c>
      <c r="J29" s="13">
        <v>297323</v>
      </c>
      <c r="K29" s="13">
        <v>346126</v>
      </c>
      <c r="L29" s="13">
        <v>316799</v>
      </c>
      <c r="M29" s="13">
        <v>301613</v>
      </c>
      <c r="N29" s="13">
        <v>274805</v>
      </c>
      <c r="O29" s="13">
        <v>285927</v>
      </c>
      <c r="P29" s="13">
        <v>267830</v>
      </c>
      <c r="Q29" s="13">
        <v>311772</v>
      </c>
      <c r="R29" s="13">
        <v>278492</v>
      </c>
      <c r="S29" s="13">
        <v>320537</v>
      </c>
      <c r="T29" s="14">
        <v>327546</v>
      </c>
      <c r="U29" s="15"/>
      <c r="V29" s="16"/>
    </row>
    <row r="30" spans="1:22" s="17" customFormat="1" ht="22.5" customHeight="1" x14ac:dyDescent="0.25">
      <c r="A30" s="10"/>
      <c r="B30" s="11">
        <v>6.62</v>
      </c>
      <c r="C30" s="11"/>
      <c r="D30" s="12"/>
      <c r="E30" s="74" t="s">
        <v>25</v>
      </c>
      <c r="F30" s="74"/>
      <c r="G30" s="75"/>
      <c r="H30" s="13">
        <f t="shared" si="9"/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15"/>
      <c r="V30" s="16"/>
    </row>
    <row r="31" spans="1:22" s="17" customFormat="1" ht="22.5" customHeight="1" x14ac:dyDescent="0.25">
      <c r="A31" s="10"/>
      <c r="B31" s="11">
        <v>6.63</v>
      </c>
      <c r="C31" s="11"/>
      <c r="D31" s="65"/>
      <c r="E31" s="76" t="s">
        <v>60</v>
      </c>
      <c r="F31" s="76"/>
      <c r="G31" s="77"/>
      <c r="H31" s="13">
        <f t="shared" si="9"/>
        <v>179736</v>
      </c>
      <c r="I31" s="27">
        <v>15000</v>
      </c>
      <c r="J31" s="27">
        <v>15000</v>
      </c>
      <c r="K31" s="27">
        <v>15000</v>
      </c>
      <c r="L31" s="27">
        <v>15000</v>
      </c>
      <c r="M31" s="27">
        <v>15000</v>
      </c>
      <c r="N31" s="27">
        <v>15000</v>
      </c>
      <c r="O31" s="27">
        <v>16493</v>
      </c>
      <c r="P31" s="27">
        <v>12645</v>
      </c>
      <c r="Q31" s="27">
        <v>12801</v>
      </c>
      <c r="R31" s="27">
        <v>17239</v>
      </c>
      <c r="S31" s="27">
        <v>13432</v>
      </c>
      <c r="T31" s="28">
        <v>17126</v>
      </c>
      <c r="U31" s="15"/>
      <c r="V31" s="16"/>
    </row>
    <row r="32" spans="1:22" s="17" customFormat="1" ht="54" customHeight="1" x14ac:dyDescent="0.25">
      <c r="A32" s="10"/>
      <c r="B32" s="11">
        <v>6.69</v>
      </c>
      <c r="C32" s="11"/>
      <c r="D32" s="12"/>
      <c r="E32" s="74" t="s">
        <v>58</v>
      </c>
      <c r="F32" s="74"/>
      <c r="G32" s="75"/>
      <c r="H32" s="13">
        <f t="shared" si="9"/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15"/>
      <c r="V32" s="16"/>
    </row>
    <row r="33" spans="1:22" s="9" customFormat="1" ht="25.5" customHeight="1" x14ac:dyDescent="0.25">
      <c r="A33" s="56">
        <v>7</v>
      </c>
      <c r="B33" s="57"/>
      <c r="C33" s="57"/>
      <c r="D33" s="66" t="s">
        <v>51</v>
      </c>
      <c r="E33" s="67"/>
      <c r="F33" s="67"/>
      <c r="G33" s="67"/>
      <c r="H33" s="58">
        <f>SUM(I33:T33)</f>
        <v>104661279</v>
      </c>
      <c r="I33" s="58">
        <f>+I34+I35</f>
        <v>12779570</v>
      </c>
      <c r="J33" s="58">
        <f t="shared" ref="J33:T33" si="10">+J34+J35</f>
        <v>13493317</v>
      </c>
      <c r="K33" s="58">
        <f t="shared" si="10"/>
        <v>8437419</v>
      </c>
      <c r="L33" s="58">
        <f t="shared" si="10"/>
        <v>8280334</v>
      </c>
      <c r="M33" s="58">
        <f t="shared" si="10"/>
        <v>8265324</v>
      </c>
      <c r="N33" s="58">
        <f t="shared" si="10"/>
        <v>8278396</v>
      </c>
      <c r="O33" s="58">
        <f t="shared" si="10"/>
        <v>8227309</v>
      </c>
      <c r="P33" s="58">
        <f t="shared" si="10"/>
        <v>8599838</v>
      </c>
      <c r="Q33" s="58">
        <f t="shared" si="10"/>
        <v>6844778</v>
      </c>
      <c r="R33" s="58">
        <f t="shared" si="10"/>
        <v>7140595</v>
      </c>
      <c r="S33" s="58">
        <f t="shared" si="10"/>
        <v>7326143</v>
      </c>
      <c r="T33" s="58">
        <f t="shared" si="10"/>
        <v>6988256</v>
      </c>
      <c r="U33" s="7"/>
      <c r="V33" s="8"/>
    </row>
    <row r="34" spans="1:22" s="17" customFormat="1" ht="42.75" customHeight="1" x14ac:dyDescent="0.25">
      <c r="A34" s="10"/>
      <c r="B34" s="11">
        <v>7.73</v>
      </c>
      <c r="C34" s="11"/>
      <c r="D34" s="12"/>
      <c r="E34" s="74" t="s">
        <v>52</v>
      </c>
      <c r="F34" s="74"/>
      <c r="G34" s="75"/>
      <c r="H34" s="13">
        <f t="shared" ref="H34:H35" si="11">SUM(I34:T34)</f>
        <v>99756460</v>
      </c>
      <c r="I34" s="13">
        <v>12431307</v>
      </c>
      <c r="J34" s="13">
        <v>13084254</v>
      </c>
      <c r="K34" s="13">
        <v>8069356</v>
      </c>
      <c r="L34" s="13">
        <v>7872271</v>
      </c>
      <c r="M34" s="13">
        <v>7915961</v>
      </c>
      <c r="N34" s="13">
        <v>7855433</v>
      </c>
      <c r="O34" s="13">
        <v>7907646</v>
      </c>
      <c r="P34" s="13">
        <v>8191775</v>
      </c>
      <c r="Q34" s="13">
        <v>6497515</v>
      </c>
      <c r="R34" s="13">
        <v>6729532</v>
      </c>
      <c r="S34" s="13">
        <v>6690680</v>
      </c>
      <c r="T34" s="14">
        <v>6510730</v>
      </c>
      <c r="U34" s="15"/>
      <c r="V34" s="16"/>
    </row>
    <row r="35" spans="1:22" s="17" customFormat="1" ht="22.5" customHeight="1" x14ac:dyDescent="0.25">
      <c r="A35" s="10"/>
      <c r="B35" s="11">
        <v>7.79</v>
      </c>
      <c r="C35" s="11"/>
      <c r="D35" s="12"/>
      <c r="E35" s="74" t="s">
        <v>26</v>
      </c>
      <c r="F35" s="74"/>
      <c r="G35" s="75"/>
      <c r="H35" s="13">
        <f t="shared" si="11"/>
        <v>4904819</v>
      </c>
      <c r="I35" s="27">
        <v>348263</v>
      </c>
      <c r="J35" s="27">
        <v>409063</v>
      </c>
      <c r="K35" s="27">
        <v>368063</v>
      </c>
      <c r="L35" s="27">
        <v>408063</v>
      </c>
      <c r="M35" s="27">
        <v>349363</v>
      </c>
      <c r="N35" s="27">
        <v>422963</v>
      </c>
      <c r="O35" s="27">
        <v>319663</v>
      </c>
      <c r="P35" s="27">
        <v>408063</v>
      </c>
      <c r="Q35" s="27">
        <v>347263</v>
      </c>
      <c r="R35" s="27">
        <v>411063</v>
      </c>
      <c r="S35" s="27">
        <v>635463</v>
      </c>
      <c r="T35" s="28">
        <v>477526</v>
      </c>
      <c r="U35" s="15"/>
      <c r="V35" s="16"/>
    </row>
    <row r="36" spans="1:22" s="9" customFormat="1" ht="48" customHeight="1" x14ac:dyDescent="0.25">
      <c r="A36" s="56">
        <v>8</v>
      </c>
      <c r="B36" s="57"/>
      <c r="C36" s="57"/>
      <c r="D36" s="66" t="s">
        <v>27</v>
      </c>
      <c r="E36" s="67"/>
      <c r="F36" s="67"/>
      <c r="G36" s="67"/>
      <c r="H36" s="58">
        <f>SUM(I36:T36)</f>
        <v>2143174382</v>
      </c>
      <c r="I36" s="58">
        <f>+I37+I38+I39+I40</f>
        <v>96779432</v>
      </c>
      <c r="J36" s="58">
        <f t="shared" ref="J36:T36" si="12">+J37+J38+J39+J40</f>
        <v>182963501</v>
      </c>
      <c r="K36" s="58">
        <f t="shared" si="12"/>
        <v>209695059</v>
      </c>
      <c r="L36" s="58">
        <f t="shared" si="12"/>
        <v>175671837</v>
      </c>
      <c r="M36" s="58">
        <f t="shared" si="12"/>
        <v>196316917</v>
      </c>
      <c r="N36" s="58">
        <f t="shared" si="12"/>
        <v>193365499</v>
      </c>
      <c r="O36" s="58">
        <f t="shared" si="12"/>
        <v>178684090</v>
      </c>
      <c r="P36" s="58">
        <f t="shared" si="12"/>
        <v>184283563</v>
      </c>
      <c r="Q36" s="58">
        <f t="shared" si="12"/>
        <v>189398565</v>
      </c>
      <c r="R36" s="58">
        <f t="shared" si="12"/>
        <v>172736167</v>
      </c>
      <c r="S36" s="58">
        <f t="shared" si="12"/>
        <v>161324629</v>
      </c>
      <c r="T36" s="58">
        <f t="shared" si="12"/>
        <v>201955123</v>
      </c>
      <c r="U36" s="7"/>
      <c r="V36" s="8"/>
    </row>
    <row r="37" spans="1:22" s="17" customFormat="1" ht="22.5" customHeight="1" x14ac:dyDescent="0.25">
      <c r="A37" s="10"/>
      <c r="B37" s="11">
        <v>8.81</v>
      </c>
      <c r="C37" s="11"/>
      <c r="D37" s="12"/>
      <c r="E37" s="74" t="s">
        <v>28</v>
      </c>
      <c r="F37" s="74"/>
      <c r="G37" s="75"/>
      <c r="H37" s="13">
        <f t="shared" ref="H37:H40" si="13">SUM(I37:T37)</f>
        <v>1255705884</v>
      </c>
      <c r="I37" s="13">
        <v>95846901</v>
      </c>
      <c r="J37" s="13">
        <v>104794410</v>
      </c>
      <c r="K37" s="13">
        <v>131673045</v>
      </c>
      <c r="L37" s="13">
        <v>97663980</v>
      </c>
      <c r="M37" s="13">
        <v>118367832</v>
      </c>
      <c r="N37" s="13">
        <v>115511963</v>
      </c>
      <c r="O37" s="13">
        <v>100770307</v>
      </c>
      <c r="P37" s="13">
        <v>106339773</v>
      </c>
      <c r="Q37" s="13">
        <v>111480098</v>
      </c>
      <c r="R37" s="13">
        <v>94811959</v>
      </c>
      <c r="S37" s="13">
        <v>83385853</v>
      </c>
      <c r="T37" s="13">
        <v>95059763</v>
      </c>
      <c r="U37" s="15"/>
      <c r="V37" s="35"/>
    </row>
    <row r="38" spans="1:22" s="17" customFormat="1" ht="22.5" customHeight="1" x14ac:dyDescent="0.25">
      <c r="A38" s="10"/>
      <c r="B38" s="11">
        <v>8.82</v>
      </c>
      <c r="C38" s="11"/>
      <c r="D38" s="12"/>
      <c r="E38" s="74" t="s">
        <v>29</v>
      </c>
      <c r="F38" s="74"/>
      <c r="G38" s="75"/>
      <c r="H38" s="13">
        <f t="shared" si="13"/>
        <v>878501842</v>
      </c>
      <c r="I38" s="27">
        <v>0</v>
      </c>
      <c r="J38" s="27">
        <v>77236392</v>
      </c>
      <c r="K38" s="27">
        <v>77236392</v>
      </c>
      <c r="L38" s="27">
        <v>77236392</v>
      </c>
      <c r="M38" s="27">
        <v>77236392</v>
      </c>
      <c r="N38" s="27">
        <v>77236392</v>
      </c>
      <c r="O38" s="27">
        <v>77236392</v>
      </c>
      <c r="P38" s="27">
        <v>77236392</v>
      </c>
      <c r="Q38" s="27">
        <v>77236392</v>
      </c>
      <c r="R38" s="27">
        <v>77236392</v>
      </c>
      <c r="S38" s="27">
        <v>77236391</v>
      </c>
      <c r="T38" s="28">
        <v>106137923</v>
      </c>
      <c r="U38" s="15"/>
      <c r="V38" s="35"/>
    </row>
    <row r="39" spans="1:22" s="17" customFormat="1" ht="22.5" customHeight="1" x14ac:dyDescent="0.25">
      <c r="A39" s="10"/>
      <c r="B39" s="11">
        <v>8.83</v>
      </c>
      <c r="C39" s="11"/>
      <c r="D39" s="12"/>
      <c r="E39" s="74" t="s">
        <v>30</v>
      </c>
      <c r="F39" s="74"/>
      <c r="G39" s="75"/>
      <c r="H39" s="13">
        <f t="shared" si="13"/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8">
        <v>0</v>
      </c>
      <c r="U39" s="15"/>
      <c r="V39" s="35"/>
    </row>
    <row r="40" spans="1:22" s="17" customFormat="1" ht="22.5" customHeight="1" x14ac:dyDescent="0.25">
      <c r="A40" s="10"/>
      <c r="B40" s="11">
        <v>8.84</v>
      </c>
      <c r="C40" s="11"/>
      <c r="D40" s="12"/>
      <c r="E40" s="74" t="s">
        <v>31</v>
      </c>
      <c r="F40" s="74"/>
      <c r="G40" s="75"/>
      <c r="H40" s="13">
        <f t="shared" si="13"/>
        <v>8966656</v>
      </c>
      <c r="I40" s="27">
        <v>932531</v>
      </c>
      <c r="J40" s="27">
        <v>932699</v>
      </c>
      <c r="K40" s="27">
        <v>785622</v>
      </c>
      <c r="L40" s="27">
        <v>771465</v>
      </c>
      <c r="M40" s="27">
        <v>712693</v>
      </c>
      <c r="N40" s="27">
        <v>617144</v>
      </c>
      <c r="O40" s="27">
        <v>677391</v>
      </c>
      <c r="P40" s="27">
        <v>707398</v>
      </c>
      <c r="Q40" s="27">
        <v>682075</v>
      </c>
      <c r="R40" s="27">
        <v>687816</v>
      </c>
      <c r="S40" s="27">
        <v>702385</v>
      </c>
      <c r="T40" s="27">
        <v>757437</v>
      </c>
      <c r="U40" s="15"/>
      <c r="V40" s="35"/>
    </row>
    <row r="41" spans="1:22" s="9" customFormat="1" ht="33" customHeight="1" x14ac:dyDescent="0.25">
      <c r="A41" s="56">
        <v>9</v>
      </c>
      <c r="B41" s="57"/>
      <c r="C41" s="57"/>
      <c r="D41" s="66" t="s">
        <v>32</v>
      </c>
      <c r="E41" s="67"/>
      <c r="F41" s="67"/>
      <c r="G41" s="67"/>
      <c r="H41" s="58">
        <f>SUM(I41:T41)</f>
        <v>0</v>
      </c>
      <c r="I41" s="58">
        <f>+I42+I43+I44</f>
        <v>0</v>
      </c>
      <c r="J41" s="58">
        <f t="shared" ref="J41:T41" si="14">+J42+J43+J44</f>
        <v>0</v>
      </c>
      <c r="K41" s="58">
        <f t="shared" si="14"/>
        <v>0</v>
      </c>
      <c r="L41" s="58">
        <f t="shared" si="14"/>
        <v>0</v>
      </c>
      <c r="M41" s="58">
        <f t="shared" si="14"/>
        <v>0</v>
      </c>
      <c r="N41" s="58">
        <f t="shared" si="14"/>
        <v>0</v>
      </c>
      <c r="O41" s="58">
        <f t="shared" si="14"/>
        <v>0</v>
      </c>
      <c r="P41" s="58">
        <f t="shared" si="14"/>
        <v>0</v>
      </c>
      <c r="Q41" s="58">
        <f t="shared" si="14"/>
        <v>0</v>
      </c>
      <c r="R41" s="58">
        <f t="shared" si="14"/>
        <v>0</v>
      </c>
      <c r="S41" s="58">
        <f t="shared" si="14"/>
        <v>0</v>
      </c>
      <c r="T41" s="58">
        <f t="shared" si="14"/>
        <v>0</v>
      </c>
      <c r="U41" s="7"/>
      <c r="V41" s="8"/>
    </row>
    <row r="42" spans="1:22" s="17" customFormat="1" ht="22.5" customHeight="1" x14ac:dyDescent="0.25">
      <c r="A42" s="10"/>
      <c r="B42" s="11">
        <v>9.91</v>
      </c>
      <c r="C42" s="11"/>
      <c r="D42" s="12"/>
      <c r="E42" s="74" t="s">
        <v>33</v>
      </c>
      <c r="F42" s="74"/>
      <c r="G42" s="75"/>
      <c r="H42" s="13">
        <f t="shared" ref="H42:H44" si="15">SUM(I42:T42)</f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v>0</v>
      </c>
      <c r="U42" s="15"/>
      <c r="V42" s="35"/>
    </row>
    <row r="43" spans="1:22" s="17" customFormat="1" ht="22.5" customHeight="1" x14ac:dyDescent="0.25">
      <c r="A43" s="10"/>
      <c r="B43" s="11">
        <v>9.93</v>
      </c>
      <c r="C43" s="11"/>
      <c r="D43" s="12"/>
      <c r="E43" s="74" t="s">
        <v>34</v>
      </c>
      <c r="F43" s="74"/>
      <c r="G43" s="75"/>
      <c r="H43" s="13">
        <f t="shared" si="15"/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8">
        <v>0</v>
      </c>
      <c r="U43" s="15"/>
      <c r="V43" s="35"/>
    </row>
    <row r="44" spans="1:22" s="17" customFormat="1" ht="22.5" customHeight="1" x14ac:dyDescent="0.25">
      <c r="A44" s="10"/>
      <c r="B44" s="11">
        <v>9.9499999999999993</v>
      </c>
      <c r="C44" s="11"/>
      <c r="D44" s="12"/>
      <c r="E44" s="74" t="s">
        <v>35</v>
      </c>
      <c r="F44" s="74"/>
      <c r="G44" s="75"/>
      <c r="H44" s="13">
        <f t="shared" si="15"/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8">
        <v>0</v>
      </c>
      <c r="U44" s="15"/>
      <c r="V44" s="35"/>
    </row>
    <row r="45" spans="1:22" s="9" customFormat="1" ht="25.5" customHeight="1" x14ac:dyDescent="0.25">
      <c r="A45" s="56">
        <v>0</v>
      </c>
      <c r="B45" s="57"/>
      <c r="C45" s="57"/>
      <c r="D45" s="66" t="s">
        <v>53</v>
      </c>
      <c r="E45" s="67"/>
      <c r="F45" s="67"/>
      <c r="G45" s="67"/>
      <c r="H45" s="58">
        <f>SUM(I45:T45)</f>
        <v>0</v>
      </c>
      <c r="I45" s="58">
        <f>+I46+I47</f>
        <v>0</v>
      </c>
      <c r="J45" s="58">
        <f t="shared" ref="J45:T45" si="16">+J46+J47</f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58">
        <f t="shared" si="16"/>
        <v>0</v>
      </c>
      <c r="P45" s="58">
        <f t="shared" si="16"/>
        <v>0</v>
      </c>
      <c r="Q45" s="58">
        <f t="shared" si="16"/>
        <v>0</v>
      </c>
      <c r="R45" s="58">
        <f t="shared" si="16"/>
        <v>0</v>
      </c>
      <c r="S45" s="58">
        <f t="shared" si="16"/>
        <v>0</v>
      </c>
      <c r="T45" s="58">
        <f t="shared" si="16"/>
        <v>0</v>
      </c>
      <c r="U45" s="7"/>
      <c r="V45" s="8"/>
    </row>
    <row r="46" spans="1:22" s="17" customFormat="1" ht="22.5" customHeight="1" x14ac:dyDescent="0.25">
      <c r="A46" s="10"/>
      <c r="B46" s="11">
        <v>0.01</v>
      </c>
      <c r="C46" s="11"/>
      <c r="D46" s="12"/>
      <c r="E46" s="74" t="s">
        <v>54</v>
      </c>
      <c r="F46" s="74"/>
      <c r="G46" s="75"/>
      <c r="H46" s="13">
        <f t="shared" ref="H46:H47" si="17">SUM(I46:T46)</f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5"/>
      <c r="V46" s="35"/>
    </row>
    <row r="47" spans="1:22" s="17" customFormat="1" ht="22.5" customHeight="1" x14ac:dyDescent="0.25">
      <c r="A47" s="10"/>
      <c r="B47" s="11">
        <v>0.03</v>
      </c>
      <c r="C47" s="11"/>
      <c r="D47" s="12"/>
      <c r="E47" s="74" t="s">
        <v>36</v>
      </c>
      <c r="F47" s="74"/>
      <c r="G47" s="75"/>
      <c r="H47" s="13">
        <f t="shared" si="17"/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5"/>
      <c r="V47" s="35"/>
    </row>
    <row r="48" spans="1:22" s="25" customFormat="1" ht="11.25" hidden="1" x14ac:dyDescent="0.25">
      <c r="A48" s="37"/>
      <c r="B48" s="38"/>
      <c r="C48" s="38" t="s">
        <v>37</v>
      </c>
      <c r="D48" s="39"/>
      <c r="E48" s="40"/>
      <c r="F48" s="40"/>
      <c r="G48" s="41" t="s">
        <v>36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/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3">
        <v>0</v>
      </c>
      <c r="U48" s="23"/>
      <c r="V48" s="36"/>
    </row>
    <row r="49" spans="7:22" x14ac:dyDescent="0.2">
      <c r="V49" s="44"/>
    </row>
    <row r="50" spans="7:22" ht="15" x14ac:dyDescent="0.2">
      <c r="V50" s="45"/>
    </row>
    <row r="51" spans="7:22" x14ac:dyDescent="0.2">
      <c r="V51" s="44"/>
    </row>
    <row r="52" spans="7:22" x14ac:dyDescent="0.2">
      <c r="G52" s="47"/>
      <c r="H52" s="47"/>
      <c r="V52" s="46"/>
    </row>
  </sheetData>
  <mergeCells count="45">
    <mergeCell ref="E46:G46"/>
    <mergeCell ref="E47:G47"/>
    <mergeCell ref="E40:G40"/>
    <mergeCell ref="D41:G41"/>
    <mergeCell ref="E42:G42"/>
    <mergeCell ref="E43:G43"/>
    <mergeCell ref="E44:G44"/>
    <mergeCell ref="D45:G45"/>
    <mergeCell ref="E39:G39"/>
    <mergeCell ref="E27:G27"/>
    <mergeCell ref="D28:G28"/>
    <mergeCell ref="E29:G29"/>
    <mergeCell ref="E30:G30"/>
    <mergeCell ref="E32:G32"/>
    <mergeCell ref="D33:G33"/>
    <mergeCell ref="E34:G34"/>
    <mergeCell ref="E35:G35"/>
    <mergeCell ref="D36:G36"/>
    <mergeCell ref="E37:G37"/>
    <mergeCell ref="E38:G38"/>
    <mergeCell ref="E31:G31"/>
    <mergeCell ref="E26:G26"/>
    <mergeCell ref="E14:G14"/>
    <mergeCell ref="D15:G15"/>
    <mergeCell ref="E16:G16"/>
    <mergeCell ref="E17:G17"/>
    <mergeCell ref="D18:G18"/>
    <mergeCell ref="E19:G19"/>
    <mergeCell ref="E20:G20"/>
    <mergeCell ref="E21:G21"/>
    <mergeCell ref="E22:G22"/>
    <mergeCell ref="E23:G23"/>
    <mergeCell ref="D25:G25"/>
    <mergeCell ref="D13:G13"/>
    <mergeCell ref="D1:T1"/>
    <mergeCell ref="D2:T2"/>
    <mergeCell ref="D4:G4"/>
    <mergeCell ref="D5:G5"/>
    <mergeCell ref="D6:G6"/>
    <mergeCell ref="E7:G7"/>
    <mergeCell ref="E8:G8"/>
    <mergeCell ref="E9:G9"/>
    <mergeCell ref="E10:G10"/>
    <mergeCell ref="E11:G11"/>
    <mergeCell ref="E12:G12"/>
  </mergeCells>
  <pageMargins left="0.70866141732283472" right="0.70866141732283472" top="0" bottom="0.74803149606299213" header="0.31496062992125984" footer="0.31496062992125984"/>
  <pageSetup scale="4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2019-01-25T20:52:50Z</cp:lastPrinted>
  <dcterms:created xsi:type="dcterms:W3CDTF">2019-01-25T18:22:52Z</dcterms:created>
  <dcterms:modified xsi:type="dcterms:W3CDTF">2021-01-20T18:59:43Z</dcterms:modified>
</cp:coreProperties>
</file>