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<sst xmlns="http://schemas.openxmlformats.org/spreadsheetml/2006/main" count="65" uniqueCount="40">
  <si>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</si>
  <si>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</si>
  <si>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</si>
  <si>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</si>
  <si>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</si>
  <si>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</si>
  <si>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</si>
  <si>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</si>
  <si>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</si>
  <si>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</si>
  <si>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</si>
  <si>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</si>
  <si>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</si>
  <si>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</si>
  <si>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</si>
  <si>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</si>
  <si>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</si>
  <si>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</si>
  <si>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</si>
  <si>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</si>
  <si>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</si>
  <si>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</si>
  <si>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</si>
  <si>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</si>
  <si>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</si>
  <si>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</si>
  <si>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</si>
  <si>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</si>
  <si>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</si>
  <si>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</si>
  <si>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</si>
  <si>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</si>
  <si>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</si>
  <si>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</si>
  <si>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</si>
  <si>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</si>
  <si>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</si>
  <si>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</si>
  <si>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</si>
  <si>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30 DE JUNIO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</si>
</sst>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O10" sqref="O10:Q10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25511963.25</v>
      </c>
      <c r="N8" s="72"/>
      <c r="O8" s="70">
        <f>I8+M8</f>
        <v>1071206818.25</v>
      </c>
      <c r="P8" s="71"/>
      <c r="Q8" s="72"/>
      <c r="R8" s="70">
        <v>642122526.25</v>
      </c>
      <c r="S8" s="71"/>
      <c r="T8" s="72"/>
      <c r="U8" s="11"/>
      <c r="V8" s="40">
        <v>642122526.25</v>
      </c>
      <c r="W8" s="70">
        <f>V8-I8</f>
        <v>-403572328.75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aca="true" t="shared" si="0" ref="W8:W13">V9-I9</f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5269712.43</v>
      </c>
      <c r="N11" s="57"/>
      <c r="O11" s="56">
        <f>I11+M11</f>
        <v>242386523.43</v>
      </c>
      <c r="P11" s="58"/>
      <c r="Q11" s="57"/>
      <c r="R11" s="56">
        <v>118426913.43</v>
      </c>
      <c r="S11" s="58"/>
      <c r="T11" s="57"/>
      <c r="U11" s="14"/>
      <c r="V11" s="40">
        <v>118426913.43</v>
      </c>
      <c r="W11" s="56">
        <f>V11-I11</f>
        <v>-118689897.57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-1390678.55</v>
      </c>
      <c r="N12" s="57"/>
      <c r="O12" s="134"/>
      <c r="P12" s="134"/>
      <c r="Q12" s="35">
        <f>I12+M12</f>
        <v>39342462.45</v>
      </c>
      <c r="R12" s="58">
        <v>18901904.45</v>
      </c>
      <c r="S12" s="58"/>
      <c r="T12" s="57"/>
      <c r="U12" s="14"/>
      <c r="V12" s="40">
        <v>18901904.45</v>
      </c>
      <c r="W12" s="56">
        <f>V12-I12</f>
        <v>-21831236.55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-1732097.57</v>
      </c>
      <c r="N13" s="57"/>
      <c r="O13" s="56">
        <f>I13+M13</f>
        <v>12749349.43</v>
      </c>
      <c r="P13" s="58"/>
      <c r="Q13" s="57"/>
      <c r="R13" s="56">
        <v>5875213.43</v>
      </c>
      <c r="S13" s="58"/>
      <c r="T13" s="57"/>
      <c r="U13" s="14"/>
      <c r="V13" s="40">
        <v>5875213.43</v>
      </c>
      <c r="W13" s="56">
        <f t="shared" si="0"/>
        <v>-8606233.57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>V14-I14</f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91537924.74</v>
      </c>
      <c r="N15" s="57"/>
      <c r="O15" s="134"/>
      <c r="P15" s="134"/>
      <c r="Q15" s="35">
        <f>I15+M15</f>
        <v>2070852960.74</v>
      </c>
      <c r="R15" s="58">
        <v>1071537986.74</v>
      </c>
      <c r="S15" s="58"/>
      <c r="T15" s="57"/>
      <c r="U15" s="14"/>
      <c r="V15" s="40">
        <v>1068398241.99</v>
      </c>
      <c r="W15" s="56">
        <f>V15-I15</f>
        <v>-910916794.01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>
        <v>0</v>
      </c>
      <c r="W16" s="56">
        <f>V16-I16</f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>V17-I17</f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119196824.3</v>
      </c>
      <c r="N18" s="3"/>
      <c r="O18" s="32">
        <f>SUM(O15,O13,O12,O11,O10,O8)</f>
        <v>1326342691.1100001</v>
      </c>
      <c r="P18" s="63">
        <f>O8+O10+O11+Q12+O13+Q15</f>
        <v>3436538114.3</v>
      </c>
      <c r="Q18" s="64"/>
      <c r="R18" s="62">
        <f>SUM(R15,R13,R12,R11,R8,R16)</f>
        <v>1856864544.3000002</v>
      </c>
      <c r="S18" s="63"/>
      <c r="T18" s="64"/>
      <c r="U18" s="1"/>
      <c r="V18" s="64">
        <f>SUM(V8+V11+V12+V13+V15)</f>
        <v>1853724799.5500002</v>
      </c>
      <c r="W18" s="48">
        <f>SUM(W16,W15,W12,W13,W11,W10,W8)</f>
        <v>-1463616490.45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/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119196824.3</v>
      </c>
      <c r="M26" s="112"/>
      <c r="N26" s="22"/>
      <c r="O26" s="23"/>
      <c r="P26" s="112">
        <f>P18</f>
        <v>3436538114.3</v>
      </c>
      <c r="Q26" s="113"/>
      <c r="R26" s="131">
        <f>SUM(R18)</f>
        <v>1856864544.3000002</v>
      </c>
      <c r="S26" s="131"/>
      <c r="T26" s="131"/>
      <c r="U26" s="132">
        <f>SUM(V18)</f>
        <v>1853724799.5500002</v>
      </c>
      <c r="V26" s="133"/>
      <c r="W26" s="10"/>
      <c r="X26" s="41">
        <f>W18</f>
        <v>-1463616490.45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25511963.25</v>
      </c>
      <c r="M27" s="79"/>
      <c r="N27" s="24"/>
      <c r="O27" s="25"/>
      <c r="P27" s="79">
        <f>H27+L27</f>
        <v>1071206818.25</v>
      </c>
      <c r="Q27" s="80"/>
      <c r="R27" s="58">
        <f>R8</f>
        <v>642122526.25</v>
      </c>
      <c r="S27" s="58"/>
      <c r="T27" s="58"/>
      <c r="U27" s="56">
        <f>V8</f>
        <v>642122526.25</v>
      </c>
      <c r="V27" s="57"/>
      <c r="W27" s="13"/>
      <c r="X27" s="42">
        <f>U27-H27</f>
        <v>-403572328.75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5269712.43</v>
      </c>
      <c r="M30" s="58"/>
      <c r="N30" s="24"/>
      <c r="O30" s="25"/>
      <c r="P30" s="79">
        <f>H30+L30</f>
        <v>242386523.43</v>
      </c>
      <c r="Q30" s="80"/>
      <c r="R30" s="56">
        <f>R11</f>
        <v>118426913.43</v>
      </c>
      <c r="S30" s="58"/>
      <c r="T30" s="57"/>
      <c r="U30" s="56">
        <f>V11</f>
        <v>118426913.43</v>
      </c>
      <c r="V30" s="57"/>
      <c r="W30" s="13"/>
      <c r="X30" s="42">
        <f>U30-H30</f>
        <v>-118689897.57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-1390678.55</v>
      </c>
      <c r="M31" s="58"/>
      <c r="N31" s="24"/>
      <c r="O31" s="25"/>
      <c r="P31" s="79">
        <f>H31+L31</f>
        <v>39342462.45</v>
      </c>
      <c r="Q31" s="80"/>
      <c r="R31" s="56">
        <f>R12</f>
        <v>18901904.45</v>
      </c>
      <c r="S31" s="58"/>
      <c r="T31" s="57"/>
      <c r="U31" s="56">
        <f>V12</f>
        <v>18901904.45</v>
      </c>
      <c r="V31" s="57"/>
      <c r="W31" s="13"/>
      <c r="X31" s="42">
        <f>U31-H31</f>
        <v>-21831236.55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-1732097.57</v>
      </c>
      <c r="M32" s="58"/>
      <c r="N32" s="24"/>
      <c r="O32" s="25"/>
      <c r="P32" s="79">
        <f>H32+L32</f>
        <v>12749349.43</v>
      </c>
      <c r="Q32" s="80"/>
      <c r="R32" s="56">
        <f>R13</f>
        <v>5875213.43</v>
      </c>
      <c r="S32" s="58"/>
      <c r="T32" s="57"/>
      <c r="U32" s="56">
        <f>V13</f>
        <v>5875213.43</v>
      </c>
      <c r="V32" s="57"/>
      <c r="W32" s="13"/>
      <c r="X32" s="42">
        <f>U32-H32</f>
        <v>-8606233.57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91537924.74</v>
      </c>
      <c r="M33" s="58"/>
      <c r="N33" s="24"/>
      <c r="O33" s="25"/>
      <c r="P33" s="79">
        <f>H33+L33</f>
        <v>2070852960.74</v>
      </c>
      <c r="Q33" s="80"/>
      <c r="R33" s="56">
        <f>R15</f>
        <v>1071537986.74</v>
      </c>
      <c r="S33" s="58"/>
      <c r="T33" s="57"/>
      <c r="U33" s="56">
        <f>V15</f>
        <v>1068398241.99</v>
      </c>
      <c r="V33" s="57"/>
      <c r="W33" s="13"/>
      <c r="X33" s="42">
        <f>U33-H33</f>
        <v>-910916794.01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119196824.3</v>
      </c>
      <c r="M42" s="63">
        <f>SUM(K33,K32,K31,K30,K29,K27)</f>
        <v>0</v>
      </c>
      <c r="N42" s="3"/>
      <c r="O42" s="1"/>
      <c r="P42" s="63">
        <f>SUM(P33,P32,P31,P30,P29,P27)</f>
        <v>3436538114.3</v>
      </c>
      <c r="Q42" s="64"/>
      <c r="R42" s="62">
        <f>R27+R30+R31+R32+R33</f>
        <v>1856864544.3000002</v>
      </c>
      <c r="S42" s="63"/>
      <c r="T42" s="64"/>
      <c r="U42" s="62">
        <f>U27+U30+U31+U32+U33</f>
        <v>1853724799.5500002</v>
      </c>
      <c r="V42" s="64"/>
      <c r="W42" s="87">
        <f>SUM(X34,X33,X30,X31,X32,X29,X27,X39)</f>
        <v>-1463616490.4499998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2019-05-07T17:30:41Z</cp:lastPrinted>
  <dcterms:created xsi:type="dcterms:W3CDTF">2015-10-06T22:13:02Z</dcterms:created>
  <dcterms:modified xsi:type="dcterms:W3CDTF">2019-07-05T17:22:25Z</dcterms:modified>
  <cp:category/>
  <cp:version/>
  <cp:contentType/>
  <cp:contentStatus/>
</cp:coreProperties>
</file>