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<sst xmlns="http://schemas.openxmlformats.org/spreadsheetml/2006/main" count="65" uniqueCount="40">
  <si>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</si>
  <si>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</si>
  <si>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</si>
  <si>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</si>
  <si>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</si>
  <si>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</si>
  <si>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</si>
  <si>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</si>
  <si>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</si>
  <si>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</si>
  <si>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</si>
  <si>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</si>
  <si>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</si>
  <si>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</si>
  <si>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</si>
  <si>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</si>
  <si>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</si>
  <si>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</si>
  <si>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</si>
  <si>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</si>
  <si>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</si>
  <si>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</si>
  <si>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</si>
  <si>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</si>
  <si>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</si>
  <si>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</si>
  <si>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</si>
  <si>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</si>
  <si>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</si>
  <si>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</si>
  <si>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</si>
  <si>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</si>
  <si>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</si>
  <si>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</si>
  <si>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</si>
  <si>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</si>
  <si>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</si>
  <si>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</si>
  <si>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</si>
  <si>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ANALÍTICO DE INGRESOS
DEL 1 DE ENERO AL 28 DE FEBRERO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</si>
</sst>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1">
      <selection activeCell="Z12" sqref="Z12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8" t="s">
        <v>39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3:24" ht="12.75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3:24" ht="16.5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3:24" ht="18.75" customHeight="1">
      <c r="C5" s="75" t="s">
        <v>28</v>
      </c>
      <c r="D5" s="76"/>
      <c r="E5" s="76"/>
      <c r="F5" s="76"/>
      <c r="G5" s="77"/>
      <c r="H5" s="61" t="s">
        <v>25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4" t="s">
        <v>5</v>
      </c>
      <c r="X5" s="65"/>
    </row>
    <row r="6" spans="3:24" ht="26.25" customHeight="1">
      <c r="C6" s="78"/>
      <c r="D6" s="79"/>
      <c r="E6" s="79"/>
      <c r="F6" s="79"/>
      <c r="G6" s="80"/>
      <c r="H6" s="52" t="s">
        <v>0</v>
      </c>
      <c r="I6" s="53"/>
      <c r="J6" s="53"/>
      <c r="K6" s="54"/>
      <c r="L6" s="55" t="s">
        <v>1</v>
      </c>
      <c r="M6" s="56"/>
      <c r="N6" s="57"/>
      <c r="O6" s="55" t="s">
        <v>2</v>
      </c>
      <c r="P6" s="56"/>
      <c r="Q6" s="57"/>
      <c r="R6" s="60" t="s">
        <v>3</v>
      </c>
      <c r="S6" s="60"/>
      <c r="T6" s="60"/>
      <c r="U6" s="52" t="s">
        <v>4</v>
      </c>
      <c r="V6" s="54"/>
      <c r="W6" s="66"/>
      <c r="X6" s="67"/>
    </row>
    <row r="7" spans="3:24" ht="18" customHeight="1">
      <c r="C7" s="81"/>
      <c r="D7" s="82"/>
      <c r="E7" s="82"/>
      <c r="F7" s="82"/>
      <c r="G7" s="83"/>
      <c r="H7" s="55" t="s">
        <v>6</v>
      </c>
      <c r="I7" s="56"/>
      <c r="J7" s="56"/>
      <c r="K7" s="30"/>
      <c r="L7" s="55" t="s">
        <v>7</v>
      </c>
      <c r="M7" s="56"/>
      <c r="N7" s="30"/>
      <c r="O7" s="55" t="s">
        <v>8</v>
      </c>
      <c r="P7" s="56"/>
      <c r="Q7" s="57"/>
      <c r="R7" s="55" t="s">
        <v>9</v>
      </c>
      <c r="S7" s="56"/>
      <c r="T7" s="57"/>
      <c r="U7" s="55" t="s">
        <v>10</v>
      </c>
      <c r="V7" s="57"/>
      <c r="W7" s="68" t="s">
        <v>24</v>
      </c>
      <c r="X7" s="69"/>
    </row>
    <row r="8" spans="3:24" ht="15" customHeight="1">
      <c r="C8" s="70" t="s">
        <v>12</v>
      </c>
      <c r="D8" s="71"/>
      <c r="E8" s="71"/>
      <c r="F8" s="71"/>
      <c r="G8" s="10"/>
      <c r="H8" s="11"/>
      <c r="I8" s="72">
        <v>1045694855</v>
      </c>
      <c r="J8" s="72"/>
      <c r="K8" s="12"/>
      <c r="L8" s="11"/>
      <c r="M8" s="72">
        <v>20177422.43</v>
      </c>
      <c r="N8" s="74"/>
      <c r="O8" s="73">
        <f>I8+M8</f>
        <v>1065872277.43</v>
      </c>
      <c r="P8" s="72"/>
      <c r="Q8" s="74"/>
      <c r="R8" s="73">
        <v>358528339.43</v>
      </c>
      <c r="S8" s="72"/>
      <c r="T8" s="74"/>
      <c r="U8" s="11"/>
      <c r="V8" s="40">
        <v>358528339.43</v>
      </c>
      <c r="W8" s="73">
        <f aca="true" t="shared" si="0" ref="W8:W13">V8-I8</f>
        <v>-687166515.5699999</v>
      </c>
      <c r="X8" s="74"/>
    </row>
    <row r="9" spans="3:24" ht="15" customHeight="1">
      <c r="C9" s="46" t="s">
        <v>13</v>
      </c>
      <c r="D9" s="47"/>
      <c r="E9" s="47"/>
      <c r="F9" s="47"/>
      <c r="G9" s="13"/>
      <c r="H9" s="14"/>
      <c r="I9" s="48">
        <v>0</v>
      </c>
      <c r="J9" s="48"/>
      <c r="K9" s="15"/>
      <c r="L9" s="14"/>
      <c r="M9" s="48">
        <v>0</v>
      </c>
      <c r="N9" s="49"/>
      <c r="O9" s="86">
        <v>0</v>
      </c>
      <c r="P9" s="48"/>
      <c r="Q9" s="49"/>
      <c r="R9" s="86">
        <v>0</v>
      </c>
      <c r="S9" s="48"/>
      <c r="T9" s="49"/>
      <c r="U9" s="14"/>
      <c r="V9" s="40">
        <v>0</v>
      </c>
      <c r="W9" s="84">
        <f t="shared" si="0"/>
        <v>0</v>
      </c>
      <c r="X9" s="85"/>
    </row>
    <row r="10" spans="3:24" ht="15" customHeight="1">
      <c r="C10" s="46" t="s">
        <v>14</v>
      </c>
      <c r="D10" s="47"/>
      <c r="E10" s="47"/>
      <c r="F10" s="47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86">
        <f>I10+M10</f>
        <v>0</v>
      </c>
      <c r="P10" s="48"/>
      <c r="Q10" s="49"/>
      <c r="R10" s="86">
        <v>0</v>
      </c>
      <c r="S10" s="48"/>
      <c r="T10" s="49"/>
      <c r="U10" s="14"/>
      <c r="V10" s="40">
        <v>0</v>
      </c>
      <c r="W10" s="84">
        <f t="shared" si="0"/>
        <v>0</v>
      </c>
      <c r="X10" s="85"/>
    </row>
    <row r="11" spans="3:24" ht="15" customHeight="1">
      <c r="C11" s="46" t="s">
        <v>15</v>
      </c>
      <c r="D11" s="47"/>
      <c r="E11" s="47"/>
      <c r="F11" s="47"/>
      <c r="G11" s="13"/>
      <c r="H11" s="14"/>
      <c r="I11" s="48">
        <v>237116811</v>
      </c>
      <c r="J11" s="48"/>
      <c r="K11" s="15"/>
      <c r="L11" s="14"/>
      <c r="M11" s="48">
        <v>5087281.51</v>
      </c>
      <c r="N11" s="49"/>
      <c r="O11" s="86">
        <f>I11+M11</f>
        <v>242204092.51</v>
      </c>
      <c r="P11" s="48"/>
      <c r="Q11" s="49"/>
      <c r="R11" s="86">
        <v>41852786.51</v>
      </c>
      <c r="S11" s="48"/>
      <c r="T11" s="49"/>
      <c r="U11" s="14"/>
      <c r="V11" s="40">
        <v>41852786.51</v>
      </c>
      <c r="W11" s="86">
        <f>V11-I11</f>
        <v>-195264024.49</v>
      </c>
      <c r="X11" s="48"/>
    </row>
    <row r="12" spans="3:24" ht="15" customHeight="1">
      <c r="C12" s="46" t="s">
        <v>16</v>
      </c>
      <c r="D12" s="47"/>
      <c r="E12" s="47"/>
      <c r="F12" s="47"/>
      <c r="G12" s="13"/>
      <c r="H12" s="14"/>
      <c r="I12" s="48">
        <v>40733141</v>
      </c>
      <c r="J12" s="48"/>
      <c r="K12" s="15"/>
      <c r="L12" s="14"/>
      <c r="M12" s="48">
        <v>-1069044.99</v>
      </c>
      <c r="N12" s="49"/>
      <c r="O12" s="87"/>
      <c r="P12" s="87"/>
      <c r="Q12" s="35">
        <f>I12+M12</f>
        <v>39664096.01</v>
      </c>
      <c r="R12" s="48">
        <v>5161095.01</v>
      </c>
      <c r="S12" s="48"/>
      <c r="T12" s="49"/>
      <c r="U12" s="14"/>
      <c r="V12" s="40">
        <v>5161095.01</v>
      </c>
      <c r="W12" s="86">
        <f t="shared" si="0"/>
        <v>-35572045.99</v>
      </c>
      <c r="X12" s="48"/>
    </row>
    <row r="13" spans="3:24" ht="15" customHeight="1">
      <c r="C13" s="46" t="s">
        <v>17</v>
      </c>
      <c r="D13" s="47"/>
      <c r="E13" s="47"/>
      <c r="F13" s="47"/>
      <c r="G13" s="13"/>
      <c r="H13" s="14"/>
      <c r="I13" s="48">
        <v>14481447</v>
      </c>
      <c r="J13" s="48"/>
      <c r="K13" s="15"/>
      <c r="L13" s="14"/>
      <c r="M13" s="48">
        <v>-1381629.57</v>
      </c>
      <c r="N13" s="49"/>
      <c r="O13" s="86">
        <f>I13+M13</f>
        <v>13099817.43</v>
      </c>
      <c r="P13" s="48"/>
      <c r="Q13" s="49"/>
      <c r="R13" s="86">
        <v>2288948.43</v>
      </c>
      <c r="S13" s="48"/>
      <c r="T13" s="49"/>
      <c r="U13" s="14"/>
      <c r="V13" s="40">
        <v>2288948.43</v>
      </c>
      <c r="W13" s="86">
        <f t="shared" si="0"/>
        <v>-12192498.57</v>
      </c>
      <c r="X13" s="48"/>
    </row>
    <row r="14" spans="3:24" ht="24.75" customHeight="1">
      <c r="C14" s="46" t="s">
        <v>33</v>
      </c>
      <c r="D14" s="47"/>
      <c r="E14" s="47"/>
      <c r="F14" s="47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86">
        <v>0</v>
      </c>
      <c r="P14" s="48"/>
      <c r="Q14" s="49"/>
      <c r="R14" s="86">
        <v>0</v>
      </c>
      <c r="S14" s="48"/>
      <c r="T14" s="49"/>
      <c r="U14" s="14"/>
      <c r="V14" s="40">
        <v>0</v>
      </c>
      <c r="W14" s="86">
        <f>V14-I14</f>
        <v>0</v>
      </c>
      <c r="X14" s="48"/>
    </row>
    <row r="15" spans="3:24" ht="36" customHeight="1">
      <c r="C15" s="46" t="s">
        <v>34</v>
      </c>
      <c r="D15" s="47"/>
      <c r="E15" s="47"/>
      <c r="F15" s="47"/>
      <c r="G15" s="13"/>
      <c r="H15" s="14"/>
      <c r="I15" s="48">
        <v>1979315036</v>
      </c>
      <c r="J15" s="48"/>
      <c r="K15" s="15"/>
      <c r="L15" s="14"/>
      <c r="M15" s="48">
        <v>-11285106.86</v>
      </c>
      <c r="N15" s="49"/>
      <c r="O15" s="87"/>
      <c r="P15" s="87"/>
      <c r="Q15" s="35">
        <f>I15+M15</f>
        <v>1968029929.14</v>
      </c>
      <c r="R15" s="48">
        <v>279689217.14</v>
      </c>
      <c r="S15" s="48"/>
      <c r="T15" s="49"/>
      <c r="U15" s="14"/>
      <c r="V15" s="40">
        <v>279689217.14</v>
      </c>
      <c r="W15" s="86">
        <f>V15-I15</f>
        <v>-1699625818.8600001</v>
      </c>
      <c r="X15" s="48"/>
    </row>
    <row r="16" spans="3:24" ht="26.25" customHeight="1">
      <c r="C16" s="46" t="s">
        <v>35</v>
      </c>
      <c r="D16" s="47"/>
      <c r="E16" s="47"/>
      <c r="F16" s="47"/>
      <c r="G16" s="13"/>
      <c r="H16" s="14"/>
      <c r="I16" s="48">
        <v>0</v>
      </c>
      <c r="J16" s="48"/>
      <c r="K16" s="15"/>
      <c r="L16" s="14"/>
      <c r="M16" s="48">
        <v>0</v>
      </c>
      <c r="N16" s="49"/>
      <c r="O16" s="86">
        <v>0</v>
      </c>
      <c r="P16" s="48"/>
      <c r="Q16" s="49"/>
      <c r="R16" s="86">
        <v>0</v>
      </c>
      <c r="S16" s="48"/>
      <c r="T16" s="49"/>
      <c r="U16" s="14"/>
      <c r="V16" s="36">
        <v>0</v>
      </c>
      <c r="W16" s="86">
        <f>V16-I16</f>
        <v>0</v>
      </c>
      <c r="X16" s="48"/>
    </row>
    <row r="17" spans="3:24" ht="15" customHeight="1">
      <c r="C17" s="111" t="s">
        <v>18</v>
      </c>
      <c r="D17" s="112"/>
      <c r="E17" s="112"/>
      <c r="F17" s="112"/>
      <c r="G17" s="18"/>
      <c r="H17" s="19"/>
      <c r="I17" s="50">
        <v>0</v>
      </c>
      <c r="J17" s="50"/>
      <c r="K17" s="21"/>
      <c r="L17" s="19"/>
      <c r="M17" s="50">
        <v>0</v>
      </c>
      <c r="N17" s="51"/>
      <c r="O17" s="128">
        <v>0</v>
      </c>
      <c r="P17" s="50"/>
      <c r="Q17" s="51"/>
      <c r="R17" s="128">
        <v>0</v>
      </c>
      <c r="S17" s="50"/>
      <c r="T17" s="51"/>
      <c r="U17" s="14"/>
      <c r="V17" s="36">
        <v>0</v>
      </c>
      <c r="W17" s="142">
        <f>V17-I17</f>
        <v>0</v>
      </c>
      <c r="X17" s="143"/>
    </row>
    <row r="18" spans="1:24" ht="7.5" customHeight="1">
      <c r="A18" s="4"/>
      <c r="B18" s="4"/>
      <c r="C18" s="98" t="s">
        <v>19</v>
      </c>
      <c r="D18" s="99"/>
      <c r="E18" s="99"/>
      <c r="F18" s="99"/>
      <c r="G18" s="2"/>
      <c r="H18" s="1"/>
      <c r="I18" s="102">
        <f>SUM(I15,I13,I12,I11,I10,I8)</f>
        <v>3317341290</v>
      </c>
      <c r="J18" s="102"/>
      <c r="K18" s="3"/>
      <c r="L18" s="1"/>
      <c r="M18" s="102">
        <f>M8+M11+M12+M13+M15</f>
        <v>11528922.52</v>
      </c>
      <c r="N18" s="3"/>
      <c r="O18" s="32">
        <f>SUM(O15,O13,O12,O11,O10,O8)</f>
        <v>1321176187.37</v>
      </c>
      <c r="P18" s="102">
        <f>O8+O10+O11+Q12+O13+Q15</f>
        <v>3328870212.5200005</v>
      </c>
      <c r="Q18" s="104"/>
      <c r="R18" s="137">
        <f>SUM(R15,R13,R12,R11,R8,R16)</f>
        <v>687520386.52</v>
      </c>
      <c r="S18" s="102"/>
      <c r="T18" s="104"/>
      <c r="U18" s="1"/>
      <c r="V18" s="104">
        <f>SUM(V8+V11+V12+V13+V15)</f>
        <v>687520386.52</v>
      </c>
      <c r="W18" s="144">
        <f>SUM(W16,W15,W12,W13,W11,W10,W8)</f>
        <v>-2629820903.48</v>
      </c>
      <c r="X18" s="145"/>
    </row>
    <row r="19" spans="3:24" s="4" customFormat="1" ht="7.5" customHeight="1">
      <c r="C19" s="100"/>
      <c r="D19" s="101"/>
      <c r="E19" s="101"/>
      <c r="F19" s="101"/>
      <c r="G19" s="6"/>
      <c r="H19" s="5"/>
      <c r="I19" s="103"/>
      <c r="J19" s="103"/>
      <c r="K19" s="7"/>
      <c r="L19" s="5"/>
      <c r="M19" s="103"/>
      <c r="N19" s="7"/>
      <c r="O19" s="33"/>
      <c r="P19" s="103"/>
      <c r="Q19" s="105"/>
      <c r="R19" s="138"/>
      <c r="S19" s="103"/>
      <c r="T19" s="105"/>
      <c r="U19" s="5"/>
      <c r="V19" s="105"/>
      <c r="W19" s="146"/>
      <c r="X19" s="147"/>
    </row>
    <row r="20" spans="9:24" s="4" customFormat="1" ht="6.75" customHeight="1">
      <c r="I20" s="29">
        <f>SUM(I15,I13,I12,I11,I10,I8)</f>
        <v>3317341290</v>
      </c>
      <c r="R20" s="91" t="s">
        <v>22</v>
      </c>
      <c r="S20" s="92"/>
      <c r="T20" s="92"/>
      <c r="U20" s="93"/>
      <c r="V20" s="94"/>
      <c r="W20" s="146"/>
      <c r="X20" s="147"/>
    </row>
    <row r="21" spans="18:24" s="4" customFormat="1" ht="7.5" customHeight="1">
      <c r="R21" s="95"/>
      <c r="S21" s="96"/>
      <c r="T21" s="96"/>
      <c r="U21" s="96"/>
      <c r="V21" s="97"/>
      <c r="W21" s="148"/>
      <c r="X21" s="149"/>
    </row>
    <row r="22" ht="15.75" customHeight="1"/>
    <row r="23" spans="3:24" ht="18.75" customHeight="1">
      <c r="C23" s="75" t="s">
        <v>26</v>
      </c>
      <c r="D23" s="76"/>
      <c r="E23" s="76"/>
      <c r="F23" s="76"/>
      <c r="G23" s="77"/>
      <c r="H23" s="61" t="s">
        <v>25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  <c r="W23" s="75" t="s">
        <v>5</v>
      </c>
      <c r="X23" s="77"/>
    </row>
    <row r="24" spans="3:24" ht="24.75" customHeight="1">
      <c r="C24" s="78"/>
      <c r="D24" s="79"/>
      <c r="E24" s="79"/>
      <c r="F24" s="79"/>
      <c r="G24" s="80"/>
      <c r="H24" s="52" t="s">
        <v>0</v>
      </c>
      <c r="I24" s="53"/>
      <c r="J24" s="53"/>
      <c r="K24" s="54"/>
      <c r="L24" s="55" t="s">
        <v>1</v>
      </c>
      <c r="M24" s="56"/>
      <c r="N24" s="57"/>
      <c r="O24" s="55" t="s">
        <v>2</v>
      </c>
      <c r="P24" s="56"/>
      <c r="Q24" s="57"/>
      <c r="R24" s="55" t="s">
        <v>3</v>
      </c>
      <c r="S24" s="56"/>
      <c r="T24" s="57"/>
      <c r="U24" s="52" t="s">
        <v>4</v>
      </c>
      <c r="V24" s="54"/>
      <c r="W24" s="81"/>
      <c r="X24" s="83"/>
    </row>
    <row r="25" spans="3:24" ht="18" customHeight="1">
      <c r="C25" s="81"/>
      <c r="D25" s="82"/>
      <c r="E25" s="82"/>
      <c r="F25" s="82"/>
      <c r="G25" s="83"/>
      <c r="H25" s="55" t="s">
        <v>6</v>
      </c>
      <c r="I25" s="56"/>
      <c r="J25" s="56"/>
      <c r="K25" s="30"/>
      <c r="L25" s="55" t="s">
        <v>7</v>
      </c>
      <c r="M25" s="56"/>
      <c r="N25" s="30"/>
      <c r="O25" s="31"/>
      <c r="P25" s="56" t="s">
        <v>8</v>
      </c>
      <c r="Q25" s="57"/>
      <c r="R25" s="55" t="s">
        <v>9</v>
      </c>
      <c r="S25" s="56"/>
      <c r="T25" s="57"/>
      <c r="U25" s="55" t="s">
        <v>10</v>
      </c>
      <c r="V25" s="57"/>
      <c r="W25" s="129" t="s">
        <v>11</v>
      </c>
      <c r="X25" s="130"/>
    </row>
    <row r="26" spans="3:25" ht="12.75">
      <c r="C26" s="109" t="s">
        <v>20</v>
      </c>
      <c r="D26" s="110"/>
      <c r="E26" s="110"/>
      <c r="F26" s="110"/>
      <c r="G26" s="10"/>
      <c r="H26" s="106">
        <f>I18</f>
        <v>3317341290</v>
      </c>
      <c r="I26" s="107"/>
      <c r="J26" s="107"/>
      <c r="K26" s="27"/>
      <c r="L26" s="106">
        <f>M18</f>
        <v>11528922.52</v>
      </c>
      <c r="M26" s="107"/>
      <c r="N26" s="22"/>
      <c r="O26" s="23"/>
      <c r="P26" s="107">
        <f>P18</f>
        <v>3328870212.5200005</v>
      </c>
      <c r="Q26" s="113"/>
      <c r="R26" s="108">
        <f>SUM(R18)</f>
        <v>687520386.52</v>
      </c>
      <c r="S26" s="108"/>
      <c r="T26" s="108"/>
      <c r="U26" s="88">
        <f>SUM(V18)</f>
        <v>687520386.52</v>
      </c>
      <c r="V26" s="89"/>
      <c r="W26" s="10"/>
      <c r="X26" s="41">
        <f>W18</f>
        <v>-2629820903.48</v>
      </c>
      <c r="Y26" s="9"/>
    </row>
    <row r="27" spans="3:25" ht="12.75">
      <c r="C27" s="46" t="s">
        <v>12</v>
      </c>
      <c r="D27" s="47"/>
      <c r="E27" s="47"/>
      <c r="F27" s="47"/>
      <c r="G27" s="13"/>
      <c r="H27" s="114">
        <f>I8</f>
        <v>1045694855</v>
      </c>
      <c r="I27" s="115"/>
      <c r="J27" s="115"/>
      <c r="K27" s="28"/>
      <c r="L27" s="114">
        <f>M8</f>
        <v>20177422.43</v>
      </c>
      <c r="M27" s="115"/>
      <c r="N27" s="24"/>
      <c r="O27" s="25"/>
      <c r="P27" s="115">
        <f>H27+L27</f>
        <v>1065872277.43</v>
      </c>
      <c r="Q27" s="116"/>
      <c r="R27" s="48">
        <f>R8</f>
        <v>358528339.43</v>
      </c>
      <c r="S27" s="48"/>
      <c r="T27" s="48"/>
      <c r="U27" s="86">
        <f>V8</f>
        <v>358528339.43</v>
      </c>
      <c r="V27" s="49"/>
      <c r="W27" s="13"/>
      <c r="X27" s="42">
        <f>U27-H27</f>
        <v>-687166515.5699999</v>
      </c>
      <c r="Y27" s="9"/>
    </row>
    <row r="28" spans="3:25" ht="12.75">
      <c r="C28" s="44" t="s">
        <v>13</v>
      </c>
      <c r="D28" s="45"/>
      <c r="E28" s="45"/>
      <c r="F28" s="4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6" t="s">
        <v>14</v>
      </c>
      <c r="D29" s="47"/>
      <c r="E29" s="47"/>
      <c r="F29" s="47"/>
      <c r="G29" s="13"/>
      <c r="H29" s="114">
        <v>0</v>
      </c>
      <c r="I29" s="115"/>
      <c r="J29" s="115"/>
      <c r="K29" s="28"/>
      <c r="L29" s="114">
        <f>M10</f>
        <v>0</v>
      </c>
      <c r="M29" s="115"/>
      <c r="N29" s="24"/>
      <c r="O29" s="25"/>
      <c r="P29" s="115">
        <f>H29+L29</f>
        <v>0</v>
      </c>
      <c r="Q29" s="116"/>
      <c r="R29" s="48">
        <v>0</v>
      </c>
      <c r="S29" s="48"/>
      <c r="T29" s="48"/>
      <c r="U29" s="86">
        <v>0</v>
      </c>
      <c r="V29" s="49"/>
      <c r="W29" s="13"/>
      <c r="X29" s="42">
        <f>U29-H29</f>
        <v>0</v>
      </c>
      <c r="Y29" s="9"/>
    </row>
    <row r="30" spans="3:25" ht="12.75">
      <c r="C30" s="46" t="s">
        <v>15</v>
      </c>
      <c r="D30" s="47"/>
      <c r="E30" s="47"/>
      <c r="F30" s="47"/>
      <c r="G30" s="13"/>
      <c r="H30" s="114">
        <f>I11</f>
        <v>237116811</v>
      </c>
      <c r="I30" s="115"/>
      <c r="J30" s="115"/>
      <c r="K30" s="28"/>
      <c r="L30" s="86">
        <f>M11</f>
        <v>5087281.51</v>
      </c>
      <c r="M30" s="48"/>
      <c r="N30" s="24"/>
      <c r="O30" s="25"/>
      <c r="P30" s="115">
        <f>H30+L30</f>
        <v>242204092.51</v>
      </c>
      <c r="Q30" s="116"/>
      <c r="R30" s="86">
        <f>R11</f>
        <v>41852786.51</v>
      </c>
      <c r="S30" s="48"/>
      <c r="T30" s="49"/>
      <c r="U30" s="86">
        <f>V11</f>
        <v>41852786.51</v>
      </c>
      <c r="V30" s="49"/>
      <c r="W30" s="13"/>
      <c r="X30" s="42">
        <f>U30-H30</f>
        <v>-195264024.49</v>
      </c>
      <c r="Y30" s="9"/>
    </row>
    <row r="31" spans="3:25" ht="12.75">
      <c r="C31" s="46" t="s">
        <v>16</v>
      </c>
      <c r="D31" s="47"/>
      <c r="E31" s="47"/>
      <c r="F31" s="47"/>
      <c r="G31" s="13"/>
      <c r="H31" s="114">
        <f>I12</f>
        <v>40733141</v>
      </c>
      <c r="I31" s="115"/>
      <c r="J31" s="115"/>
      <c r="K31" s="28"/>
      <c r="L31" s="86">
        <f>M12</f>
        <v>-1069044.99</v>
      </c>
      <c r="M31" s="48"/>
      <c r="N31" s="24"/>
      <c r="O31" s="25"/>
      <c r="P31" s="115">
        <f>H31+L31</f>
        <v>39664096.01</v>
      </c>
      <c r="Q31" s="116"/>
      <c r="R31" s="86">
        <f>R12</f>
        <v>5161095.01</v>
      </c>
      <c r="S31" s="48"/>
      <c r="T31" s="49"/>
      <c r="U31" s="86">
        <f>V12</f>
        <v>5161095.01</v>
      </c>
      <c r="V31" s="49"/>
      <c r="W31" s="13"/>
      <c r="X31" s="42">
        <f>U31-H31</f>
        <v>-35572045.99</v>
      </c>
      <c r="Y31" s="9"/>
    </row>
    <row r="32" spans="3:25" ht="12.75">
      <c r="C32" s="46" t="s">
        <v>21</v>
      </c>
      <c r="D32" s="47"/>
      <c r="E32" s="47"/>
      <c r="F32" s="47"/>
      <c r="G32" s="13"/>
      <c r="H32" s="114">
        <f>I13</f>
        <v>14481447</v>
      </c>
      <c r="I32" s="115"/>
      <c r="J32" s="115"/>
      <c r="K32" s="28"/>
      <c r="L32" s="86">
        <f>M13</f>
        <v>-1381629.57</v>
      </c>
      <c r="M32" s="48"/>
      <c r="N32" s="24"/>
      <c r="O32" s="25"/>
      <c r="P32" s="115">
        <f>H32+L32</f>
        <v>13099817.43</v>
      </c>
      <c r="Q32" s="116"/>
      <c r="R32" s="86">
        <f>R13</f>
        <v>2288948.43</v>
      </c>
      <c r="S32" s="48"/>
      <c r="T32" s="49"/>
      <c r="U32" s="86">
        <f>V13</f>
        <v>2288948.43</v>
      </c>
      <c r="V32" s="49"/>
      <c r="W32" s="13"/>
      <c r="X32" s="42">
        <f>U32-H32</f>
        <v>-12192498.57</v>
      </c>
      <c r="Y32" s="9"/>
    </row>
    <row r="33" spans="3:25" ht="33.75" customHeight="1">
      <c r="C33" s="46" t="s">
        <v>34</v>
      </c>
      <c r="D33" s="47"/>
      <c r="E33" s="47"/>
      <c r="F33" s="47"/>
      <c r="G33" s="13"/>
      <c r="H33" s="114">
        <f>I15</f>
        <v>1979315036</v>
      </c>
      <c r="I33" s="115"/>
      <c r="J33" s="115"/>
      <c r="K33" s="28"/>
      <c r="L33" s="86">
        <f>M15</f>
        <v>-11285106.86</v>
      </c>
      <c r="M33" s="48"/>
      <c r="N33" s="24"/>
      <c r="O33" s="25"/>
      <c r="P33" s="115">
        <f>H33+L33</f>
        <v>1968029929.14</v>
      </c>
      <c r="Q33" s="116"/>
      <c r="R33" s="86">
        <f>R15</f>
        <v>279689217.14</v>
      </c>
      <c r="S33" s="48"/>
      <c r="T33" s="49"/>
      <c r="U33" s="86">
        <f>V15</f>
        <v>279689217.14</v>
      </c>
      <c r="V33" s="49"/>
      <c r="W33" s="13"/>
      <c r="X33" s="42">
        <f>U33-H33</f>
        <v>-1699625818.8600001</v>
      </c>
      <c r="Y33" s="9"/>
    </row>
    <row r="34" spans="3:25" ht="27" customHeight="1">
      <c r="C34" s="46" t="s">
        <v>35</v>
      </c>
      <c r="D34" s="47"/>
      <c r="E34" s="47"/>
      <c r="F34" s="47"/>
      <c r="G34" s="13"/>
      <c r="H34" s="114">
        <v>0</v>
      </c>
      <c r="I34" s="115"/>
      <c r="J34" s="115"/>
      <c r="K34" s="28"/>
      <c r="L34" s="114">
        <v>0</v>
      </c>
      <c r="M34" s="115"/>
      <c r="N34" s="24"/>
      <c r="O34" s="25"/>
      <c r="P34" s="115"/>
      <c r="Q34" s="116"/>
      <c r="R34" s="48">
        <v>0</v>
      </c>
      <c r="S34" s="48"/>
      <c r="T34" s="48"/>
      <c r="U34" s="86">
        <v>0</v>
      </c>
      <c r="V34" s="49"/>
      <c r="W34" s="13"/>
      <c r="X34" s="42">
        <f aca="true" t="shared" si="1" ref="X34:X41">U34-H34</f>
        <v>0</v>
      </c>
      <c r="Y34" s="9"/>
    </row>
    <row r="35" spans="3:25" ht="72" customHeight="1">
      <c r="C35" s="117" t="s">
        <v>36</v>
      </c>
      <c r="D35" s="118"/>
      <c r="E35" s="118"/>
      <c r="F35" s="118"/>
      <c r="G35" s="118"/>
      <c r="H35" s="25"/>
      <c r="I35" s="119">
        <v>0</v>
      </c>
      <c r="J35" s="119"/>
      <c r="K35" s="28"/>
      <c r="L35" s="120">
        <v>0</v>
      </c>
      <c r="M35" s="119"/>
      <c r="N35" s="24"/>
      <c r="O35" s="25"/>
      <c r="P35" s="119">
        <v>0</v>
      </c>
      <c r="Q35" s="121"/>
      <c r="R35" s="122">
        <v>0</v>
      </c>
      <c r="S35" s="122"/>
      <c r="T35" s="122"/>
      <c r="U35" s="123">
        <v>0</v>
      </c>
      <c r="V35" s="124"/>
      <c r="W35" s="13"/>
      <c r="X35" s="43">
        <f t="shared" si="1"/>
        <v>0</v>
      </c>
      <c r="Y35" s="9"/>
    </row>
    <row r="36" spans="3:25" ht="12.75">
      <c r="C36" s="46" t="s">
        <v>13</v>
      </c>
      <c r="D36" s="47"/>
      <c r="E36" s="47"/>
      <c r="F36" s="47"/>
      <c r="G36" s="47"/>
      <c r="H36" s="25"/>
      <c r="I36" s="115">
        <v>0</v>
      </c>
      <c r="J36" s="115"/>
      <c r="K36" s="28"/>
      <c r="L36" s="114">
        <v>0</v>
      </c>
      <c r="M36" s="115"/>
      <c r="N36" s="24"/>
      <c r="O36" s="25"/>
      <c r="P36" s="115">
        <v>0</v>
      </c>
      <c r="Q36" s="116"/>
      <c r="R36" s="48">
        <v>0</v>
      </c>
      <c r="S36" s="48"/>
      <c r="T36" s="48"/>
      <c r="U36" s="86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46" t="s">
        <v>16</v>
      </c>
      <c r="D37" s="47"/>
      <c r="E37" s="47"/>
      <c r="F37" s="47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46" t="s">
        <v>37</v>
      </c>
      <c r="D38" s="47"/>
      <c r="E38" s="47"/>
      <c r="F38" s="47"/>
      <c r="G38" s="47"/>
      <c r="H38" s="14"/>
      <c r="I38" s="48">
        <v>0</v>
      </c>
      <c r="J38" s="48"/>
      <c r="K38" s="13"/>
      <c r="L38" s="86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86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46" t="s">
        <v>35</v>
      </c>
      <c r="D39" s="47"/>
      <c r="E39" s="47"/>
      <c r="F39" s="47"/>
      <c r="G39" s="47"/>
      <c r="H39" s="14"/>
      <c r="I39" s="48">
        <v>0</v>
      </c>
      <c r="J39" s="48"/>
      <c r="K39" s="13"/>
      <c r="L39" s="86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86">
        <v>0</v>
      </c>
      <c r="V39" s="49"/>
      <c r="W39" s="13"/>
      <c r="X39" s="42">
        <f>U39-H39</f>
        <v>0</v>
      </c>
      <c r="Y39" s="9"/>
    </row>
    <row r="40" spans="3:25" ht="12.75">
      <c r="C40" s="117" t="s">
        <v>38</v>
      </c>
      <c r="D40" s="118"/>
      <c r="E40" s="118"/>
      <c r="F40" s="118"/>
      <c r="G40" s="118"/>
      <c r="H40" s="14"/>
      <c r="I40" s="13"/>
      <c r="J40" s="8">
        <v>0</v>
      </c>
      <c r="K40" s="13"/>
      <c r="L40" s="123">
        <v>0</v>
      </c>
      <c r="M40" s="122"/>
      <c r="N40" s="15"/>
      <c r="O40" s="14"/>
      <c r="P40" s="122">
        <v>0</v>
      </c>
      <c r="Q40" s="124"/>
      <c r="R40" s="122">
        <v>0</v>
      </c>
      <c r="S40" s="122"/>
      <c r="T40" s="122"/>
      <c r="U40" s="123">
        <v>0</v>
      </c>
      <c r="V40" s="124"/>
      <c r="W40" s="13"/>
      <c r="X40" s="43">
        <f t="shared" si="1"/>
        <v>0</v>
      </c>
      <c r="Y40" s="9"/>
    </row>
    <row r="41" spans="3:24" ht="12.75">
      <c r="C41" s="111" t="s">
        <v>18</v>
      </c>
      <c r="D41" s="112"/>
      <c r="E41" s="112"/>
      <c r="F41" s="112"/>
      <c r="G41" s="112"/>
      <c r="H41" s="19"/>
      <c r="I41" s="18"/>
      <c r="J41" s="20">
        <v>0</v>
      </c>
      <c r="K41" s="18"/>
      <c r="L41" s="128">
        <v>0</v>
      </c>
      <c r="M41" s="50"/>
      <c r="N41" s="21"/>
      <c r="O41" s="19"/>
      <c r="P41" s="50">
        <v>0</v>
      </c>
      <c r="Q41" s="51"/>
      <c r="R41" s="50">
        <v>0</v>
      </c>
      <c r="S41" s="50"/>
      <c r="T41" s="51"/>
      <c r="U41" s="128">
        <v>0</v>
      </c>
      <c r="V41" s="51"/>
      <c r="W41" s="18"/>
      <c r="X41" s="26">
        <f t="shared" si="1"/>
        <v>0</v>
      </c>
    </row>
    <row r="42" spans="3:24" ht="12.75">
      <c r="C42" s="98" t="s">
        <v>19</v>
      </c>
      <c r="D42" s="99"/>
      <c r="E42" s="99"/>
      <c r="F42" s="99"/>
      <c r="G42" s="99"/>
      <c r="H42" s="1"/>
      <c r="I42" s="2"/>
      <c r="J42" s="102">
        <f>SUM(H33,H32,H31,H30,H29,H27)</f>
        <v>3317341290</v>
      </c>
      <c r="K42" s="3"/>
      <c r="L42" s="137">
        <f>L27+L29+L30+L31+L32+L33</f>
        <v>11528922.52</v>
      </c>
      <c r="M42" s="102">
        <f>SUM(K33,K32,K31,K30,K29,K27)</f>
        <v>0</v>
      </c>
      <c r="N42" s="3"/>
      <c r="O42" s="1"/>
      <c r="P42" s="102">
        <f>SUM(P33,P32,P31,P30,P29,P27)</f>
        <v>3328870212.52</v>
      </c>
      <c r="Q42" s="104"/>
      <c r="R42" s="137">
        <f>R27+R30+R31+R32+R33</f>
        <v>687520386.52</v>
      </c>
      <c r="S42" s="102"/>
      <c r="T42" s="104"/>
      <c r="U42" s="137">
        <f>U27+U30+U31+U32+U33</f>
        <v>687520386.52</v>
      </c>
      <c r="V42" s="104"/>
      <c r="W42" s="131">
        <f>SUM(X34,X33,X30,X31,X32,X29,X27,X39)</f>
        <v>-2629820903.48</v>
      </c>
      <c r="X42" s="132"/>
    </row>
    <row r="43" spans="3:24" ht="8.25" customHeight="1">
      <c r="C43" s="100"/>
      <c r="D43" s="101"/>
      <c r="E43" s="101"/>
      <c r="F43" s="101"/>
      <c r="G43" s="101"/>
      <c r="H43" s="5"/>
      <c r="I43" s="6"/>
      <c r="J43" s="103"/>
      <c r="K43" s="7"/>
      <c r="L43" s="138"/>
      <c r="M43" s="103"/>
      <c r="N43" s="7"/>
      <c r="O43" s="5"/>
      <c r="P43" s="103"/>
      <c r="Q43" s="105"/>
      <c r="R43" s="138"/>
      <c r="S43" s="103"/>
      <c r="T43" s="105"/>
      <c r="U43" s="138"/>
      <c r="V43" s="105"/>
      <c r="W43" s="133"/>
      <c r="X43" s="134"/>
    </row>
    <row r="44" spans="18:24" ht="12.75">
      <c r="R44" s="139" t="s">
        <v>22</v>
      </c>
      <c r="S44" s="140"/>
      <c r="T44" s="140"/>
      <c r="U44" s="140"/>
      <c r="V44" s="141"/>
      <c r="W44" s="135"/>
      <c r="X44" s="136"/>
    </row>
    <row r="45" spans="3:18" ht="12.75" customHeight="1">
      <c r="C45" s="126" t="s">
        <v>23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27" t="s">
        <v>32</v>
      </c>
      <c r="F51" s="127"/>
      <c r="G51" s="127"/>
      <c r="H51" s="127"/>
      <c r="I51" s="127"/>
      <c r="J51" s="127"/>
      <c r="K51" s="127"/>
      <c r="R51" s="45" t="s">
        <v>30</v>
      </c>
      <c r="S51" s="45"/>
      <c r="T51" s="45"/>
      <c r="U51" s="45"/>
      <c r="V51" s="45"/>
      <c r="W51" s="45"/>
      <c r="X51" s="45"/>
    </row>
    <row r="52" spans="5:24" ht="13.5" customHeight="1">
      <c r="E52" s="90" t="s">
        <v>29</v>
      </c>
      <c r="F52" s="90"/>
      <c r="G52" s="90"/>
      <c r="H52" s="90"/>
      <c r="I52" s="90"/>
      <c r="J52" s="90"/>
      <c r="K52" s="90"/>
      <c r="R52" s="125" t="s">
        <v>31</v>
      </c>
      <c r="S52" s="125"/>
      <c r="T52" s="125"/>
      <c r="U52" s="125"/>
      <c r="V52" s="125"/>
      <c r="W52" s="125"/>
      <c r="X52" s="125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2019-03-07T14:12:01Z</cp:lastPrinted>
  <dcterms:created xsi:type="dcterms:W3CDTF">2015-10-06T22:13:02Z</dcterms:created>
  <dcterms:modified xsi:type="dcterms:W3CDTF">2019-03-07T14:13:03Z</dcterms:modified>
  <cp:category/>
  <cp:version/>
  <cp:contentType/>
  <cp:contentStatus/>
</cp:coreProperties>
</file>