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371" windowWidth="14400" windowHeight="6645" tabRatio="500" activeTab="0"/>
  </bookViews>
  <sheets>
    <sheet name="Edo. de Actividades" sheetId="1" r:id="rId1"/>
    <sheet name="Edo. de Sit. Financiera" sheetId="2" r:id="rId2"/>
    <sheet name="Edo. de Variación Hda. Púb." sheetId="3" r:id="rId3"/>
    <sheet name="Edo. Cambios en la Sit. Financ." sheetId="4" r:id="rId4"/>
    <sheet name="Edo. Flujo Efect." sheetId="5" r:id="rId5"/>
    <sheet name="Edo. Analít. Act." sheetId="6" r:id="rId6"/>
    <sheet name="Edo. Anal. Deuda" sheetId="7" r:id="rId7"/>
  </sheets>
  <definedNames>
    <definedName name="_xlnm.Print_Area" localSheetId="6">'Edo. Anal. Deuda'!$A$1:$P$41</definedName>
    <definedName name="_xlnm.Print_Area" localSheetId="3">'Edo. Cambios en la Sit. Financ.'!$A$1:$H$74</definedName>
    <definedName name="_xlnm.Print_Area" localSheetId="1">'Edo. de Sit. Financiera'!$A$1:$N$142</definedName>
    <definedName name="_xlnm.Print_Area" localSheetId="2">'Edo. de Variación Hda. Púb.'!$A$1:$G$48</definedName>
    <definedName name="_xlnm.Print_Area" localSheetId="4">'Edo. Flujo Efect.'!$A$1:$F$60</definedName>
    <definedName name="_xlnm.Print_Titles" localSheetId="4">'Edo. Flujo Efect.'!$1:$2</definedName>
  </definedNames>
  <calcPr fullCalcOnLoad="1"/>
</workbook>
</file>

<file path=xl/sharedStrings.xml><?xml version="1.0" encoding="utf-8"?>
<sst xmlns="http://schemas.openxmlformats.org/spreadsheetml/2006/main" count="379" uniqueCount="244">
  <si>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</si>
  <si>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</si>
  <si>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</si>
  <si>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</si>
  <si>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</si>
  <si>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</si>
  <si>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</si>
  <si>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</si>
  <si>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</si>
  <si>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</si>
  <si>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</si>
  <si>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</si>
  <si>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</si>
  <si>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</si>
  <si>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</si>
  <si>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</si>
  <si>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</si>
  <si>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</si>
  <si>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</si>
  <si>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</si>
  <si>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</si>
  <si>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</si>
  <si>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</si>
  <si>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</si>
  <si>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</si>
  <si>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</si>
  <si>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</si>
  <si>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</si>
  <si>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</si>
  <si>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</si>
  <si>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</si>
  <si>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</si>
  <si>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</si>
  <si>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</si>
  <si>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</si>
  <si>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</si>
  <si>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</si>
  <si>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</si>
  <si>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</si>
  <si>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</si>
  <si>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</si>
  <si>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</si>
  <si>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</si>
  <si>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</si>
  <si>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</si>
  <si>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</si>
  <si>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</si>
  <si>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</si>
  <si>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</si>
  <si>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</si>
  <si>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</si>
  <si>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</si>
  <si>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</si>
  <si>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</si>
  <si>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</si>
  <si>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</si>
  <si>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</si>
  <si>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</si>
  <si>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</si>
  <si>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</si>
  <si>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</si>
  <si>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30 DE JUNIO DE 2018</t>
  </si>
  <si>
    <t>MUNICIPIO DE MÉRIDA YUCATÁN
ESTADO DE SITUACIÓN FINANCIERA
AL 30 DE JUNIO DE 2018</t>
  </si>
  <si>
    <t>ACTIVO</t>
  </si>
  <si>
    <t>PASIVO</t>
  </si>
  <si>
    <t>Pasivo Circulante</t>
  </si>
  <si>
    <t>Activo Circulante</t>
  </si>
  <si>
    <t>Cuentas por Pagar a Corto Plazo</t>
  </si>
  <si>
    <t>Efectivo y Equivalentes</t>
  </si>
  <si>
    <t>Derechos a Recibir Efectivo o Equivalentes</t>
  </si>
  <si>
    <t>Documentos por Pagar a Corto Plazo</t>
  </si>
  <si>
    <t>Porción a Corto Plazo de la Deuda Pública a Largo Plazo</t>
  </si>
  <si>
    <t>Derechos a Recibir Bienes o Servicios</t>
  </si>
  <si>
    <t>Titulos y Valores a Corto Plazo</t>
  </si>
  <si>
    <t>Inventarios</t>
  </si>
  <si>
    <t>Pasivo Diferidos a Corto Plazo</t>
  </si>
  <si>
    <t>Almacenes</t>
  </si>
  <si>
    <t>Fondos y Bienes de Terceros en Garantía y/o Administración a Corto Plazo</t>
  </si>
  <si>
    <t>Estimacion por Pérdida o Deterioro de Activos Circulantes</t>
  </si>
  <si>
    <t>Provisiones a Corto Plazo</t>
  </si>
  <si>
    <t>Otros Activos Circulantes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</si>
  <si>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</si>
  <si>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</si>
  <si>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</si>
  <si>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</si>
  <si>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</si>
  <si>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</si>
  <si>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</si>
  <si>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</si>
  <si>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</si>
  <si>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</si>
  <si>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</si>
  <si>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</si>
  <si>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</si>
  <si>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</si>
  <si>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</si>
  <si>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Depreciacion, Deterioro Y Amortizacion Acumulada de Bienes</t>
  </si>
  <si>
    <t>Provisiones a Largo Plazo</t>
  </si>
  <si>
    <t>Activos Diferidos</t>
  </si>
  <si>
    <t>Total de Pasivo No Circulante</t>
  </si>
  <si>
    <t>Estimación por Pérdida o Deterioro de Activos no Circulantes</t>
  </si>
  <si>
    <t>TOTAL DE PASIVO</t>
  </si>
  <si>
    <t>HACIENDA PÚBLICA/PATRIMONIO</t>
  </si>
  <si>
    <t>Otros Activos no Circulantes</t>
  </si>
  <si>
    <t>Hacienda Pública/Patrimonio Contribuido</t>
  </si>
  <si>
    <t>Total de Activo No Circulante</t>
  </si>
  <si>
    <t>TOTAL DE ACTIVO</t>
  </si>
  <si>
    <t>Donaciones Capital</t>
  </si>
  <si>
    <t>Actualización de la Hacienda Pública / Patrimonio</t>
  </si>
  <si>
    <t>Total de Hacienda Pública/Patrimonio Contribuido</t>
  </si>
  <si>
    <t>Hacienda Pública/Patrimonio Generado</t>
  </si>
  <si>
    <t>Resultados del Ejercicio (Ahorro / Desahorro)</t>
  </si>
  <si>
    <t>.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</si>
  <si>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</si>
  <si>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</si>
  <si>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</si>
  <si>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</si>
  <si>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</si>
  <si>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Publica/Patrimonio</t>
  </si>
  <si>
    <t>Resultados por Posición Monetaria</t>
  </si>
  <si>
    <t>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</si>
  <si>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</si>
  <si>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</si>
  <si>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</si>
  <si>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Bajo protesta de decir verdad declaramos que los Estados Financieros y sus notas son razonablemente correctos y responsabilidad del emisor</t>
  </si>
  <si>
    <t>C.P. JUAN CARLOS ROSEL FLORES, MTRO</t>
  </si>
  <si>
    <t>Municipio de Mérida Yucatán</t>
  </si>
  <si>
    <t>Estado de Variación en la Hacienda Pública</t>
  </si>
  <si>
    <t>Del 1 de Enero al 30 de Junio del 2018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</si>
  <si>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</si>
  <si>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</si>
  <si>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</si>
  <si>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</si>
  <si>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</si>
  <si>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</si>
  <si>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2017</t>
  </si>
  <si>
    <t>Donaciones de Capital</t>
  </si>
  <si>
    <t>Actualización de la Hacienda Pública/Patrimonio</t>
  </si>
  <si>
    <t>Hacienda Pública / Patrimonio Generado Neto 2017</t>
  </si>
  <si>
    <t>Resultados del Ejercicio (Ahorro/Desahorro)</t>
  </si>
  <si>
    <t>Exceso o Insuficiencia en la Actualización de la Hacienda Pública/Patrimonio Neto  2017</t>
  </si>
  <si>
    <t>Resultado por Posición Monetaria</t>
  </si>
  <si>
    <t>Resultado por Tenencia de Activos no Monetarios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</si>
  <si>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</si>
  <si>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</si>
  <si>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</si>
  <si>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</si>
  <si>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</si>
  <si>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</si>
  <si>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ABOG. MARÍA DOLORES FRITZ SIERRA
PRESIDENTA MUNICIPAL</t>
  </si>
  <si>
    <t xml:space="preserve">                                 C.P. JUAN CARLOS ROSEL FLORES, MTRO.                                     DIRECTOR DE FINANZAS Y TESORERO MUNICIPAL</t>
  </si>
  <si>
    <t>MUNICIPIO DE MÉRIDA YUCATÁN
ESTADO DE CAMBIOS EN LA SITUACION FINANCIERA
DEL 1 DE ENERO AL 30 DE JUNIO DE 2018</t>
  </si>
  <si>
    <t>Origen</t>
  </si>
  <si>
    <t>Aplicación</t>
  </si>
  <si>
    <t>HACIENDA PúBLICA/PATRIMONIO</t>
  </si>
  <si>
    <t>Exceso o Insuficiencia en la Actualización de la Hacienda Publica</t>
  </si>
  <si>
    <t xml:space="preserve">MUNICIPIO DE MÉRIDA YUCATÁN
ESTADO DE FLUJO DE EFECTIVO 
 DEL 1 DE ENERO AL 30 DE JUNIO DE 2018
</t>
  </si>
  <si>
    <t>DIC./2017</t>
  </si>
  <si>
    <t>Flujo de Efectivo de las Actividades de Operación</t>
  </si>
  <si>
    <t>Contribuciones De Mejoras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</si>
  <si>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</si>
  <si>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</si>
  <si>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</si>
  <si>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</si>
  <si>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</si>
  <si>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</si>
  <si>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Materiales Y Suministros</t>
  </si>
  <si>
    <t>Transferencias Internas Y Asignaciones Al Sector Público</t>
  </si>
  <si>
    <t>Subsidios Y Subvenciones</t>
  </si>
  <si>
    <t>Pensiones Y Jubilaciones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</si>
  <si>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</si>
  <si>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</si>
  <si>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</si>
  <si>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</si>
  <si>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Bienes Inmuebles, Infraestructura y Construcciones en Proceso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</si>
  <si>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</si>
  <si>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</si>
  <si>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</si>
  <si>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</si>
  <si>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</si>
  <si>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</si>
  <si>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</si>
  <si>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</si>
  <si>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</si>
  <si>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</si>
  <si>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</si>
  <si>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</si>
  <si>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</si>
  <si>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</si>
  <si>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Bajo protesta de decir la verdad declaramos que los Estados Financieros y sus Notas son razonablemente correctos y responsabilidad del emisor.</t>
  </si>
  <si>
    <t>MUNICIPIO DE MERIDA YUCATAN</t>
  </si>
  <si>
    <t>ESTADO ANALÍTICO DEL ACTIVO 
DEL 1 DE ENERO AL 30 DE JUNIO DE 2018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</si>
  <si>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</si>
  <si>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</si>
  <si>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</si>
  <si>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</si>
  <si>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</si>
  <si>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</si>
  <si>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</si>
  <si>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</si>
  <si>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</si>
  <si>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</si>
  <si>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</si>
  <si>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</si>
  <si>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</si>
  <si>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</si>
  <si>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</si>
  <si>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</si>
  <si>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</si>
  <si>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</si>
  <si>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</si>
  <si>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</si>
  <si>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</si>
  <si>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</si>
  <si>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</si>
  <si>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</si>
  <si>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</si>
  <si>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</si>
  <si>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</si>
  <si>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</si>
  <si>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C.P. JUAN CARLOS ROSEL FLORES, MTRO.
DIRECTOR DE FINANZAS Y TESORERO MUNICIPAL</t>
  </si>
  <si>
    <t>MUNICIPIO DE MÉRIDA YUCATÁN
ESTADO ANALITICO DE LA DEUDA Y OTROS PASIVOS
AL 30 DE JUNIO DE 2018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</si>
  <si>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</si>
  <si>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</si>
  <si>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</si>
  <si>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</si>
  <si>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</si>
  <si>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</si>
  <si>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</si>
  <si>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</si>
  <si>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Instituciones de Crédito</t>
  </si>
  <si>
    <t>Pesos</t>
  </si>
  <si>
    <t>Bancaria</t>
  </si>
  <si>
    <t>Títulos y Valores</t>
  </si>
  <si>
    <t>Arrendamiento Financieros</t>
  </si>
  <si>
    <t>Deuda Externa</t>
  </si>
  <si>
    <t>Organismos Financieros Internacionales</t>
  </si>
  <si>
    <t>Deuda Bilateral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</si>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</sst>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;#,##0.00"/>
    <numFmt numFmtId="170" formatCode="#,##0.0"/>
    <numFmt numFmtId="171" formatCode="[$-10409]&quot;$&quot;#,##0.00"/>
    <numFmt numFmtId="172" formatCode="&quot;$&quot;#,##0.00"/>
    <numFmt numFmtId="173" formatCode="_-[$$-80A]* #,##0.00_-;\-[$$-80A]* #,##0.00_-;_-[$$-80A]* &quot;-&quot;??_-;_-@_-"/>
    <numFmt numFmtId="174" formatCode="[$$-80A]#,##0.00;[$$-80A]#,##0.00"/>
    <numFmt numFmtId="175" formatCode="[$$-80A]#,##0.00;[$$-80A]\-#,##0.00"/>
    <numFmt numFmtId="176" formatCode="[$$-80A]#,##0.00"/>
  </numFmts>
  <fonts count="69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Exo 2"/>
      <family val="0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Exo 2"/>
      <family val="0"/>
    </font>
    <font>
      <b/>
      <sz val="9"/>
      <color indexed="8"/>
      <name val="Exo 2"/>
      <family val="0"/>
    </font>
    <font>
      <b/>
      <sz val="7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EXO 2"/>
      <family val="0"/>
    </font>
    <font>
      <sz val="7"/>
      <color indexed="8"/>
      <name val="Calibri"/>
      <family val="2"/>
    </font>
    <font>
      <b/>
      <sz val="8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sz val="7"/>
      <color rgb="FF000000"/>
      <name val="Exo 2"/>
      <family val="0"/>
    </font>
    <font>
      <b/>
      <sz val="9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FFFF"/>
      </left>
      <right/>
      <top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2" fillId="0" borderId="16" xfId="0" applyFont="1" applyBorder="1" applyAlignment="1">
      <alignment horizontal="left" vertical="top" wrapText="1" indent="4"/>
    </xf>
    <xf numFmtId="17" fontId="2" fillId="0" borderId="17" xfId="0" applyNumberFormat="1" applyFont="1" applyBorder="1" applyAlignment="1" quotePrefix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17" fontId="2" fillId="0" borderId="18" xfId="0" applyNumberFormat="1" applyFont="1" applyBorder="1" applyAlignment="1" quotePrefix="1">
      <alignment horizontal="left" vertical="top" wrapText="1" indent="4"/>
    </xf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33" borderId="0" xfId="0" applyFont="1" applyFill="1" applyBorder="1" applyAlignment="1" quotePrefix="1">
      <alignment horizontal="right" vertical="top" wrapText="1"/>
    </xf>
    <xf numFmtId="0" fontId="9" fillId="33" borderId="13" xfId="0" applyFont="1" applyFill="1" applyBorder="1" applyAlignment="1" quotePrefix="1">
      <alignment horizontal="right" vertical="top" wrapText="1"/>
    </xf>
    <xf numFmtId="0" fontId="0" fillId="33" borderId="13" xfId="0" applyFill="1" applyBorder="1" applyAlignment="1">
      <alignment vertical="top"/>
    </xf>
    <xf numFmtId="4" fontId="3" fillId="33" borderId="0" xfId="0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13" xfId="0" applyNumberFormat="1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9" fillId="33" borderId="0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 wrapText="1"/>
    </xf>
    <xf numFmtId="4" fontId="0" fillId="33" borderId="0" xfId="0" applyNumberFormat="1" applyFill="1" applyAlignment="1">
      <alignment vertical="top"/>
    </xf>
    <xf numFmtId="0" fontId="7" fillId="33" borderId="16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 readingOrder="1"/>
    </xf>
    <xf numFmtId="0" fontId="59" fillId="34" borderId="1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justify"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24" xfId="0" applyFont="1" applyFill="1" applyBorder="1" applyAlignment="1">
      <alignment horizontal="justify" vertical="center"/>
    </xf>
    <xf numFmtId="43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43" fontId="59" fillId="0" borderId="26" xfId="46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2" fillId="0" borderId="21" xfId="0" applyFont="1" applyFill="1" applyBorder="1" applyAlignment="1">
      <alignment horizontal="justify" vertical="center"/>
    </xf>
    <xf numFmtId="43" fontId="62" fillId="0" borderId="27" xfId="46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/>
    </xf>
    <xf numFmtId="43" fontId="62" fillId="0" borderId="23" xfId="46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justify" vertical="center"/>
    </xf>
    <xf numFmtId="0" fontId="59" fillId="0" borderId="27" xfId="0" applyFont="1" applyFill="1" applyBorder="1" applyAlignment="1">
      <alignment horizontal="justify" vertical="center" wrapText="1"/>
    </xf>
    <xf numFmtId="0" fontId="59" fillId="0" borderId="27" xfId="0" applyFont="1" applyFill="1" applyBorder="1" applyAlignment="1">
      <alignment horizontal="justify" vertical="center"/>
    </xf>
    <xf numFmtId="0" fontId="59" fillId="0" borderId="23" xfId="0" applyFont="1" applyFill="1" applyBorder="1" applyAlignment="1">
      <alignment horizontal="justify" vertical="center"/>
    </xf>
    <xf numFmtId="43" fontId="59" fillId="0" borderId="25" xfId="46" applyFont="1" applyFill="1" applyBorder="1" applyAlignment="1">
      <alignment horizontal="center" vertical="center" wrapText="1"/>
    </xf>
    <xf numFmtId="43" fontId="59" fillId="0" borderId="23" xfId="46" applyFont="1" applyFill="1" applyBorder="1" applyAlignment="1">
      <alignment horizontal="center" vertical="center"/>
    </xf>
    <xf numFmtId="43" fontId="59" fillId="0" borderId="25" xfId="46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left" vertical="center"/>
    </xf>
    <xf numFmtId="43" fontId="59" fillId="0" borderId="26" xfId="0" applyNumberFormat="1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justify" vertical="center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43" fontId="62" fillId="0" borderId="30" xfId="46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justify" vertical="center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justify" vertical="center" wrapText="1"/>
    </xf>
    <xf numFmtId="0" fontId="59" fillId="0" borderId="25" xfId="0" applyFont="1" applyFill="1" applyBorder="1" applyAlignment="1">
      <alignment horizontal="justify" vertical="center"/>
    </xf>
    <xf numFmtId="0" fontId="59" fillId="0" borderId="26" xfId="0" applyFont="1" applyFill="1" applyBorder="1" applyAlignment="1">
      <alignment horizontal="justify" vertical="center"/>
    </xf>
    <xf numFmtId="43" fontId="62" fillId="0" borderId="25" xfId="46" applyFont="1" applyFill="1" applyBorder="1" applyAlignment="1">
      <alignment horizontal="center" vertical="center" wrapText="1"/>
    </xf>
    <xf numFmtId="43" fontId="62" fillId="0" borderId="26" xfId="46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justify" vertical="center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justify" vertical="center"/>
    </xf>
    <xf numFmtId="0" fontId="59" fillId="0" borderId="32" xfId="0" applyFont="1" applyFill="1" applyBorder="1" applyAlignment="1">
      <alignment horizontal="center" vertical="center" wrapText="1"/>
    </xf>
    <xf numFmtId="43" fontId="59" fillId="0" borderId="32" xfId="46" applyFont="1" applyFill="1" applyBorder="1" applyAlignment="1">
      <alignment horizontal="center" vertical="center" wrapText="1"/>
    </xf>
    <xf numFmtId="43" fontId="62" fillId="0" borderId="25" xfId="46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left" vertical="center"/>
    </xf>
    <xf numFmtId="43" fontId="59" fillId="0" borderId="34" xfId="0" applyNumberFormat="1" applyFont="1" applyFill="1" applyBorder="1" applyAlignment="1">
      <alignment horizontal="center" vertical="center" wrapText="1"/>
    </xf>
    <xf numFmtId="43" fontId="59" fillId="0" borderId="3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3" fontId="11" fillId="0" borderId="0" xfId="46" applyFont="1" applyBorder="1" applyAlignment="1">
      <alignment horizontal="left" vertical="top" wrapText="1" readingOrder="1"/>
    </xf>
    <xf numFmtId="43" fontId="11" fillId="0" borderId="0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vertical="top"/>
    </xf>
    <xf numFmtId="0" fontId="12" fillId="0" borderId="11" xfId="0" applyFont="1" applyBorder="1" applyAlignment="1">
      <alignment vertical="top" wrapText="1" readingOrder="1"/>
    </xf>
    <xf numFmtId="0" fontId="12" fillId="0" borderId="0" xfId="0" applyFont="1" applyBorder="1" applyAlignment="1">
      <alignment vertical="top" wrapText="1" readingOrder="1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43" fontId="64" fillId="0" borderId="0" xfId="46" applyFont="1" applyAlignment="1">
      <alignment/>
    </xf>
    <xf numFmtId="43" fontId="6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43" fontId="0" fillId="33" borderId="0" xfId="46" applyFont="1" applyFill="1" applyAlignment="1">
      <alignment vertical="top"/>
    </xf>
    <xf numFmtId="43" fontId="0" fillId="33" borderId="0" xfId="0" applyNumberFormat="1" applyFill="1" applyAlignment="1">
      <alignment vertical="top"/>
    </xf>
    <xf numFmtId="4" fontId="2" fillId="33" borderId="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9" fontId="3" fillId="33" borderId="0" xfId="0" applyNumberFormat="1" applyFont="1" applyFill="1" applyBorder="1" applyAlignment="1">
      <alignment horizontal="right" vertical="top" wrapText="1"/>
    </xf>
    <xf numFmtId="170" fontId="0" fillId="33" borderId="0" xfId="0" applyNumberFormat="1" applyFill="1" applyAlignment="1">
      <alignment vertical="top"/>
    </xf>
    <xf numFmtId="0" fontId="7" fillId="33" borderId="0" xfId="0" applyFont="1" applyFill="1" applyAlignment="1">
      <alignment horizontal="left" vertical="top" wrapText="1" readingOrder="1"/>
    </xf>
    <xf numFmtId="0" fontId="7" fillId="33" borderId="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5" fillId="35" borderId="35" xfId="0" applyNumberFormat="1" applyFont="1" applyFill="1" applyBorder="1" applyAlignment="1">
      <alignment horizontal="center" vertical="top" wrapText="1" readingOrder="1"/>
    </xf>
    <xf numFmtId="0" fontId="65" fillId="35" borderId="36" xfId="0" applyNumberFormat="1" applyFont="1" applyFill="1" applyBorder="1" applyAlignment="1">
      <alignment horizontal="right" vertical="top" wrapText="1" readingOrder="1"/>
    </xf>
    <xf numFmtId="0" fontId="13" fillId="35" borderId="36" xfId="0" applyFont="1" applyFill="1" applyBorder="1" applyAlignment="1">
      <alignment/>
    </xf>
    <xf numFmtId="0" fontId="65" fillId="35" borderId="37" xfId="0" applyNumberFormat="1" applyFont="1" applyFill="1" applyBorder="1" applyAlignment="1">
      <alignment horizontal="right" vertical="top" wrapText="1" readingOrder="1"/>
    </xf>
    <xf numFmtId="0" fontId="65" fillId="0" borderId="38" xfId="0" applyNumberFormat="1" applyFont="1" applyFill="1" applyBorder="1" applyAlignment="1">
      <alignment horizontal="center" vertical="top" wrapText="1" readingOrder="1"/>
    </xf>
    <xf numFmtId="0" fontId="65" fillId="0" borderId="39" xfId="0" applyNumberFormat="1" applyFont="1" applyFill="1" applyBorder="1" applyAlignment="1">
      <alignment horizontal="right" vertical="top" wrapText="1" readingOrder="1"/>
    </xf>
    <xf numFmtId="0" fontId="65" fillId="0" borderId="40" xfId="0" applyNumberFormat="1" applyFont="1" applyFill="1" applyBorder="1" applyAlignment="1">
      <alignment horizontal="right" vertical="top" wrapText="1" readingOrder="1"/>
    </xf>
    <xf numFmtId="0" fontId="66" fillId="0" borderId="41" xfId="0" applyNumberFormat="1" applyFont="1" applyFill="1" applyBorder="1" applyAlignment="1">
      <alignment vertical="top" wrapText="1" readingOrder="1"/>
    </xf>
    <xf numFmtId="171" fontId="67" fillId="0" borderId="42" xfId="0" applyNumberFormat="1" applyFont="1" applyFill="1" applyBorder="1" applyAlignment="1">
      <alignment horizontal="right" vertical="top" wrapText="1" readingOrder="1"/>
    </xf>
    <xf numFmtId="171" fontId="67" fillId="0" borderId="43" xfId="0" applyNumberFormat="1" applyFont="1" applyFill="1" applyBorder="1" applyAlignment="1">
      <alignment horizontal="right" vertical="top" wrapText="1" readingOrder="1"/>
    </xf>
    <xf numFmtId="171" fontId="66" fillId="0" borderId="42" xfId="0" applyNumberFormat="1" applyFont="1" applyFill="1" applyBorder="1" applyAlignment="1">
      <alignment horizontal="right" vertical="top" wrapText="1" readingOrder="1"/>
    </xf>
    <xf numFmtId="0" fontId="67" fillId="0" borderId="41" xfId="0" applyNumberFormat="1" applyFont="1" applyFill="1" applyBorder="1" applyAlignment="1">
      <alignment vertical="top" wrapText="1" readingOrder="1"/>
    </xf>
    <xf numFmtId="0" fontId="67" fillId="0" borderId="44" xfId="0" applyNumberFormat="1" applyFont="1" applyFill="1" applyBorder="1" applyAlignment="1">
      <alignment vertical="top" wrapText="1" readingOrder="1"/>
    </xf>
    <xf numFmtId="171" fontId="67" fillId="0" borderId="45" xfId="0" applyNumberFormat="1" applyFont="1" applyFill="1" applyBorder="1" applyAlignment="1">
      <alignment horizontal="right" vertical="top" wrapText="1" readingOrder="1"/>
    </xf>
    <xf numFmtId="0" fontId="13" fillId="0" borderId="11" xfId="0" applyFont="1" applyFill="1" applyBorder="1" applyAlignment="1">
      <alignment/>
    </xf>
    <xf numFmtId="171" fontId="67" fillId="0" borderId="46" xfId="0" applyNumberFormat="1" applyFont="1" applyFill="1" applyBorder="1" applyAlignment="1">
      <alignment horizontal="right" vertical="top" wrapText="1" readingOrder="1"/>
    </xf>
    <xf numFmtId="0" fontId="65" fillId="33" borderId="38" xfId="0" applyNumberFormat="1" applyFont="1" applyFill="1" applyBorder="1" applyAlignment="1">
      <alignment horizontal="center" vertical="top" wrapText="1" readingOrder="1"/>
    </xf>
    <xf numFmtId="0" fontId="65" fillId="33" borderId="39" xfId="0" applyNumberFormat="1" applyFont="1" applyFill="1" applyBorder="1" applyAlignment="1">
      <alignment horizontal="right" vertical="top" wrapText="1" readingOrder="1"/>
    </xf>
    <xf numFmtId="0" fontId="13" fillId="33" borderId="0" xfId="0" applyFont="1" applyFill="1" applyBorder="1" applyAlignment="1">
      <alignment/>
    </xf>
    <xf numFmtId="0" fontId="65" fillId="33" borderId="40" xfId="0" applyNumberFormat="1" applyFont="1" applyFill="1" applyBorder="1" applyAlignment="1">
      <alignment horizontal="right" vertical="top" wrapText="1" readingOrder="1"/>
    </xf>
    <xf numFmtId="0" fontId="0" fillId="36" borderId="47" xfId="0" applyFill="1" applyBorder="1" applyAlignment="1">
      <alignment horizontal="center" vertical="top"/>
    </xf>
    <xf numFmtId="0" fontId="0" fillId="36" borderId="48" xfId="0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0" fillId="36" borderId="12" xfId="0" applyFill="1" applyBorder="1" applyAlignment="1">
      <alignment horizontal="center" vertical="top"/>
    </xf>
    <xf numFmtId="0" fontId="0" fillId="36" borderId="11" xfId="0" applyFill="1" applyBorder="1" applyAlignment="1">
      <alignment horizontal="center" vertical="top"/>
    </xf>
    <xf numFmtId="0" fontId="0" fillId="36" borderId="0" xfId="0" applyFill="1" applyBorder="1" applyAlignment="1">
      <alignment vertical="top"/>
    </xf>
    <xf numFmtId="0" fontId="0" fillId="36" borderId="47" xfId="0" applyFill="1" applyBorder="1" applyAlignment="1">
      <alignment vertical="top"/>
    </xf>
    <xf numFmtId="0" fontId="0" fillId="36" borderId="18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15" fillId="36" borderId="11" xfId="0" applyFont="1" applyFill="1" applyBorder="1" applyAlignment="1">
      <alignment horizontal="center" vertical="top" wrapText="1" readingOrder="1"/>
    </xf>
    <xf numFmtId="0" fontId="0" fillId="33" borderId="47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48" xfId="0" applyFill="1" applyBorder="1" applyAlignment="1">
      <alignment vertical="top"/>
    </xf>
    <xf numFmtId="0" fontId="0" fillId="33" borderId="10" xfId="0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11" fillId="33" borderId="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right" vertical="top"/>
    </xf>
    <xf numFmtId="4" fontId="11" fillId="33" borderId="13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horizontal="center" vertical="top"/>
    </xf>
    <xf numFmtId="0" fontId="0" fillId="33" borderId="50" xfId="0" applyFill="1" applyBorder="1" applyAlignment="1">
      <alignment vertical="top"/>
    </xf>
    <xf numFmtId="174" fontId="2" fillId="33" borderId="50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174" fontId="3" fillId="33" borderId="5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 readingOrder="1"/>
    </xf>
    <xf numFmtId="174" fontId="3" fillId="33" borderId="0" xfId="0" applyNumberFormat="1" applyFont="1" applyFill="1" applyBorder="1" applyAlignment="1">
      <alignment horizontal="right" vertical="top" wrapText="1"/>
    </xf>
    <xf numFmtId="174" fontId="3" fillId="33" borderId="13" xfId="0" applyNumberFormat="1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vertical="top" wrapText="1"/>
    </xf>
    <xf numFmtId="174" fontId="2" fillId="33" borderId="0" xfId="0" applyNumberFormat="1" applyFont="1" applyFill="1" applyBorder="1" applyAlignment="1">
      <alignment horizontal="right" vertical="top" wrapText="1"/>
    </xf>
    <xf numFmtId="174" fontId="2" fillId="33" borderId="13" xfId="0" applyNumberFormat="1" applyFont="1" applyFill="1" applyBorder="1" applyAlignment="1">
      <alignment horizontal="right" vertical="top" wrapText="1"/>
    </xf>
    <xf numFmtId="176" fontId="0" fillId="33" borderId="0" xfId="0" applyNumberFormat="1" applyFill="1" applyAlignment="1">
      <alignment vertical="top"/>
    </xf>
    <xf numFmtId="0" fontId="0" fillId="33" borderId="14" xfId="0" applyFill="1" applyBorder="1" applyAlignment="1">
      <alignment horizontal="center" vertical="top"/>
    </xf>
    <xf numFmtId="0" fontId="0" fillId="33" borderId="51" xfId="0" applyFill="1" applyBorder="1" applyAlignment="1">
      <alignment vertical="top"/>
    </xf>
    <xf numFmtId="43" fontId="3" fillId="33" borderId="0" xfId="46" applyFont="1" applyFill="1" applyAlignment="1">
      <alignment vertical="top" wrapText="1" readingOrder="1"/>
    </xf>
    <xf numFmtId="0" fontId="3" fillId="33" borderId="0" xfId="0" applyFont="1" applyFill="1" applyAlignment="1">
      <alignment vertical="top" wrapText="1" readingOrder="1"/>
    </xf>
    <xf numFmtId="43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3" fillId="33" borderId="0" xfId="0" applyFont="1" applyFill="1" applyBorder="1" applyAlignment="1">
      <alignment horizontal="left" vertical="top" wrapText="1" readingOrder="1"/>
    </xf>
    <xf numFmtId="0" fontId="67" fillId="33" borderId="52" xfId="0" applyNumberFormat="1" applyFont="1" applyFill="1" applyBorder="1" applyAlignment="1">
      <alignment vertical="top" wrapText="1" readingOrder="1"/>
    </xf>
    <xf numFmtId="43" fontId="67" fillId="33" borderId="0" xfId="0" applyNumberFormat="1" applyFont="1" applyFill="1" applyBorder="1" applyAlignment="1">
      <alignment vertical="top" wrapText="1" readingOrder="1"/>
    </xf>
    <xf numFmtId="0" fontId="67" fillId="33" borderId="0" xfId="0" applyNumberFormat="1" applyFont="1" applyFill="1" applyBorder="1" applyAlignment="1">
      <alignment vertical="top" wrapText="1" readingOrder="1"/>
    </xf>
    <xf numFmtId="173" fontId="3" fillId="33" borderId="0" xfId="0" applyNumberFormat="1" applyFont="1" applyFill="1" applyBorder="1" applyAlignment="1">
      <alignment horizontal="left" vertical="top" wrapText="1" readingOrder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 readingOrder="1"/>
    </xf>
    <xf numFmtId="0" fontId="7" fillId="33" borderId="0" xfId="0" applyFont="1" applyFill="1" applyAlignment="1">
      <alignment vertical="top" wrapText="1" readingOrder="1"/>
    </xf>
    <xf numFmtId="171" fontId="67" fillId="33" borderId="43" xfId="0" applyNumberFormat="1" applyFont="1" applyFill="1" applyBorder="1" applyAlignment="1">
      <alignment horizontal="right" vertical="top" wrapText="1" readingOrder="1"/>
    </xf>
    <xf numFmtId="171" fontId="66" fillId="33" borderId="43" xfId="0" applyNumberFormat="1" applyFont="1" applyFill="1" applyBorder="1" applyAlignment="1">
      <alignment horizontal="right" vertical="top" wrapText="1" readingOrder="1"/>
    </xf>
    <xf numFmtId="0" fontId="13" fillId="33" borderId="11" xfId="0" applyFont="1" applyFill="1" applyBorder="1" applyAlignment="1">
      <alignment/>
    </xf>
    <xf numFmtId="171" fontId="67" fillId="33" borderId="46" xfId="0" applyNumberFormat="1" applyFont="1" applyFill="1" applyBorder="1" applyAlignment="1">
      <alignment horizontal="right" vertical="top" wrapText="1" readingOrder="1"/>
    </xf>
    <xf numFmtId="0" fontId="1" fillId="37" borderId="47" xfId="0" applyFont="1" applyFill="1" applyBorder="1" applyAlignment="1">
      <alignment horizontal="center" vertical="top" wrapText="1" readingOrder="1"/>
    </xf>
    <xf numFmtId="0" fontId="1" fillId="37" borderId="48" xfId="0" applyFont="1" applyFill="1" applyBorder="1" applyAlignment="1">
      <alignment horizontal="center" vertical="top" wrapText="1" readingOrder="1"/>
    </xf>
    <xf numFmtId="0" fontId="1" fillId="37" borderId="18" xfId="0" applyFont="1" applyFill="1" applyBorder="1" applyAlignment="1">
      <alignment horizontal="center" vertical="top" wrapText="1" readingOrder="1"/>
    </xf>
    <xf numFmtId="0" fontId="1" fillId="37" borderId="10" xfId="0" applyFont="1" applyFill="1" applyBorder="1" applyAlignment="1">
      <alignment horizontal="center" vertical="top" wrapText="1" readingOrder="1"/>
    </xf>
    <xf numFmtId="0" fontId="1" fillId="37" borderId="0" xfId="0" applyFont="1" applyFill="1" applyBorder="1" applyAlignment="1">
      <alignment horizontal="center" vertical="top" wrapText="1" readingOrder="1"/>
    </xf>
    <xf numFmtId="0" fontId="1" fillId="37" borderId="13" xfId="0" applyFont="1" applyFill="1" applyBorder="1" applyAlignment="1">
      <alignment horizontal="center" vertical="top" wrapText="1" readingOrder="1"/>
    </xf>
    <xf numFmtId="0" fontId="1" fillId="37" borderId="53" xfId="0" applyFont="1" applyFill="1" applyBorder="1" applyAlignment="1">
      <alignment horizontal="center" vertical="top" wrapText="1" readingOrder="1"/>
    </xf>
    <xf numFmtId="0" fontId="1" fillId="37" borderId="54" xfId="0" applyFont="1" applyFill="1" applyBorder="1" applyAlignment="1">
      <alignment horizontal="center" vertical="top" wrapText="1" readingOrder="1"/>
    </xf>
    <xf numFmtId="0" fontId="1" fillId="37" borderId="55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 readingOrder="1"/>
    </xf>
    <xf numFmtId="0" fontId="10" fillId="33" borderId="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13" xfId="0" applyNumberFormat="1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horizontal="left" vertical="top" wrapText="1" readingOrder="1"/>
    </xf>
    <xf numFmtId="0" fontId="3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1" fillId="37" borderId="56" xfId="0" applyFont="1" applyFill="1" applyBorder="1" applyAlignment="1">
      <alignment horizontal="center" vertical="top" wrapText="1" readingOrder="1"/>
    </xf>
    <xf numFmtId="0" fontId="1" fillId="37" borderId="57" xfId="0" applyFont="1" applyFill="1" applyBorder="1" applyAlignment="1">
      <alignment horizontal="center" vertical="top" wrapText="1" readingOrder="1"/>
    </xf>
    <xf numFmtId="0" fontId="1" fillId="37" borderId="58" xfId="0" applyFont="1" applyFill="1" applyBorder="1" applyAlignment="1">
      <alignment horizontal="center" vertical="top" wrapText="1" readingOrder="1"/>
    </xf>
    <xf numFmtId="0" fontId="1" fillId="37" borderId="59" xfId="0" applyFont="1" applyFill="1" applyBorder="1" applyAlignment="1">
      <alignment horizontal="center" vertical="top" wrapText="1" readingOrder="1"/>
    </xf>
    <xf numFmtId="0" fontId="1" fillId="37" borderId="60" xfId="0" applyFont="1" applyFill="1" applyBorder="1" applyAlignment="1">
      <alignment horizontal="center" vertical="top" wrapText="1" readingOrder="1"/>
    </xf>
    <xf numFmtId="0" fontId="1" fillId="37" borderId="61" xfId="0" applyFont="1" applyFill="1" applyBorder="1" applyAlignment="1">
      <alignment horizontal="center" vertical="top" wrapText="1" readingOrder="1"/>
    </xf>
    <xf numFmtId="0" fontId="9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169" fontId="11" fillId="33" borderId="0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 vertical="top"/>
    </xf>
    <xf numFmtId="0" fontId="59" fillId="34" borderId="62" xfId="0" applyFont="1" applyFill="1" applyBorder="1" applyAlignment="1">
      <alignment horizontal="center" vertical="center"/>
    </xf>
    <xf numFmtId="0" fontId="59" fillId="34" borderId="63" xfId="0" applyFont="1" applyFill="1" applyBorder="1" applyAlignment="1">
      <alignment horizontal="center" vertical="center"/>
    </xf>
    <xf numFmtId="0" fontId="59" fillId="34" borderId="64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65" xfId="0" applyFont="1" applyFill="1" applyBorder="1" applyAlignment="1">
      <alignment horizontal="center" vertical="center"/>
    </xf>
    <xf numFmtId="0" fontId="59" fillId="34" borderId="66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63" fillId="0" borderId="0" xfId="0" applyFont="1" applyBorder="1" applyAlignment="1">
      <alignment horizontal="center" vertical="top" wrapText="1"/>
    </xf>
    <xf numFmtId="0" fontId="1" fillId="37" borderId="67" xfId="0" applyFont="1" applyFill="1" applyBorder="1" applyAlignment="1">
      <alignment horizontal="center" vertical="top" wrapText="1" readingOrder="1"/>
    </xf>
    <xf numFmtId="0" fontId="1" fillId="37" borderId="68" xfId="0" applyFont="1" applyFill="1" applyBorder="1" applyAlignment="1">
      <alignment horizontal="center" vertical="top" wrapText="1" readingOrder="1"/>
    </xf>
    <xf numFmtId="0" fontId="9" fillId="33" borderId="0" xfId="0" applyFont="1" applyFill="1" applyBorder="1" applyAlignment="1">
      <alignment horizontal="right" vertical="top" wrapText="1" readingOrder="1"/>
    </xf>
    <xf numFmtId="0" fontId="7" fillId="33" borderId="0" xfId="0" applyFont="1" applyFill="1" applyAlignment="1">
      <alignment horizontal="left" vertical="top" wrapText="1" readingOrder="1"/>
    </xf>
    <xf numFmtId="0" fontId="68" fillId="35" borderId="47" xfId="0" applyNumberFormat="1" applyFont="1" applyFill="1" applyBorder="1" applyAlignment="1">
      <alignment horizontal="center" vertical="top" wrapText="1" readingOrder="1"/>
    </xf>
    <xf numFmtId="0" fontId="68" fillId="35" borderId="48" xfId="0" applyNumberFormat="1" applyFont="1" applyFill="1" applyBorder="1" applyAlignment="1">
      <alignment horizontal="center" vertical="top" wrapText="1" readingOrder="1"/>
    </xf>
    <xf numFmtId="0" fontId="68" fillId="35" borderId="18" xfId="0" applyNumberFormat="1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left" vertical="top" wrapText="1" readingOrder="1"/>
    </xf>
    <xf numFmtId="43" fontId="3" fillId="33" borderId="0" xfId="46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 readingOrder="1"/>
    </xf>
    <xf numFmtId="0" fontId="17" fillId="33" borderId="0" xfId="0" applyFont="1" applyFill="1" applyAlignment="1">
      <alignment horizontal="left" vertical="top" wrapText="1" readingOrder="1"/>
    </xf>
    <xf numFmtId="0" fontId="17" fillId="33" borderId="16" xfId="0" applyFont="1" applyFill="1" applyBorder="1" applyAlignment="1">
      <alignment horizontal="center" vertical="top" wrapText="1" readingOrder="1"/>
    </xf>
    <xf numFmtId="0" fontId="11" fillId="33" borderId="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right" vertical="top"/>
    </xf>
    <xf numFmtId="4" fontId="11" fillId="33" borderId="13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right" vertical="top"/>
    </xf>
    <xf numFmtId="169" fontId="11" fillId="33" borderId="10" xfId="0" applyNumberFormat="1" applyFont="1" applyFill="1" applyBorder="1" applyAlignment="1">
      <alignment horizontal="right" vertical="top"/>
    </xf>
    <xf numFmtId="169" fontId="11" fillId="33" borderId="13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>
      <alignment horizontal="right" vertical="top"/>
    </xf>
    <xf numFmtId="4" fontId="16" fillId="33" borderId="13" xfId="0" applyNumberFormat="1" applyFont="1" applyFill="1" applyBorder="1" applyAlignment="1">
      <alignment horizontal="right" vertical="top"/>
    </xf>
    <xf numFmtId="4" fontId="16" fillId="33" borderId="0" xfId="0" applyNumberFormat="1" applyFont="1" applyFill="1" applyBorder="1" applyAlignment="1">
      <alignment horizontal="right" vertical="top"/>
    </xf>
    <xf numFmtId="0" fontId="15" fillId="36" borderId="12" xfId="0" applyFont="1" applyFill="1" applyBorder="1" applyAlignment="1">
      <alignment horizontal="center" vertical="top" wrapText="1" readingOrder="1"/>
    </xf>
    <xf numFmtId="0" fontId="15" fillId="36" borderId="11" xfId="0" applyFont="1" applyFill="1" applyBorder="1" applyAlignment="1">
      <alignment horizontal="center" vertical="top" wrapText="1" readingOrder="1"/>
    </xf>
    <xf numFmtId="0" fontId="15" fillId="36" borderId="14" xfId="0" applyFont="1" applyFill="1" applyBorder="1" applyAlignment="1">
      <alignment horizontal="center" vertical="top" wrapText="1" readingOrder="1"/>
    </xf>
    <xf numFmtId="0" fontId="14" fillId="36" borderId="48" xfId="0" applyFont="1" applyFill="1" applyBorder="1" applyAlignment="1">
      <alignment horizontal="center" vertical="top" wrapText="1"/>
    </xf>
    <xf numFmtId="0" fontId="14" fillId="36" borderId="18" xfId="0" applyFont="1" applyFill="1" applyBorder="1" applyAlignment="1">
      <alignment horizontal="center" vertical="top" wrapText="1"/>
    </xf>
    <xf numFmtId="0" fontId="14" fillId="36" borderId="0" xfId="0" applyFont="1" applyFill="1" applyBorder="1" applyAlignment="1">
      <alignment horizontal="center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14" fillId="36" borderId="11" xfId="0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top" wrapText="1" readingOrder="1"/>
    </xf>
    <xf numFmtId="0" fontId="15" fillId="36" borderId="0" xfId="0" applyFont="1" applyFill="1" applyBorder="1" applyAlignment="1">
      <alignment horizontal="center" vertical="top" wrapText="1" readingOrder="1"/>
    </xf>
    <xf numFmtId="0" fontId="15" fillId="36" borderId="13" xfId="0" applyFont="1" applyFill="1" applyBorder="1" applyAlignment="1">
      <alignment horizontal="center" vertical="top" wrapText="1" readingOrder="1"/>
    </xf>
    <xf numFmtId="0" fontId="15" fillId="36" borderId="48" xfId="0" applyFont="1" applyFill="1" applyBorder="1" applyAlignment="1">
      <alignment horizontal="center" vertical="top" wrapText="1" readingOrder="1"/>
    </xf>
    <xf numFmtId="0" fontId="15" fillId="36" borderId="47" xfId="0" applyFont="1" applyFill="1" applyBorder="1" applyAlignment="1">
      <alignment horizontal="center" vertical="top" wrapText="1" readingOrder="1"/>
    </xf>
    <xf numFmtId="0" fontId="15" fillId="36" borderId="18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left" vertical="top" wrapText="1" readingOrder="1"/>
    </xf>
    <xf numFmtId="0" fontId="2" fillId="33" borderId="0" xfId="0" applyFont="1" applyFill="1" applyBorder="1" applyAlignment="1">
      <alignment horizontal="left" vertical="top" wrapText="1" readingOrder="1"/>
    </xf>
    <xf numFmtId="175" fontId="2" fillId="33" borderId="10" xfId="0" applyNumberFormat="1" applyFont="1" applyFill="1" applyBorder="1" applyAlignment="1">
      <alignment horizontal="right" vertical="top" wrapText="1"/>
    </xf>
    <xf numFmtId="0" fontId="3" fillId="33" borderId="48" xfId="0" applyFont="1" applyFill="1" applyBorder="1" applyAlignment="1">
      <alignment horizontal="left" wrapText="1" readingOrder="1"/>
    </xf>
    <xf numFmtId="0" fontId="7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74" fontId="3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wrapText="1"/>
    </xf>
    <xf numFmtId="0" fontId="1" fillId="37" borderId="47" xfId="0" applyFont="1" applyFill="1" applyBorder="1" applyAlignment="1">
      <alignment horizontal="center" vertical="top" wrapText="1" readingOrder="1"/>
    </xf>
    <xf numFmtId="0" fontId="1" fillId="37" borderId="48" xfId="0" applyFont="1" applyFill="1" applyBorder="1" applyAlignment="1">
      <alignment horizontal="center" vertical="top" wrapText="1" readingOrder="1"/>
    </xf>
    <xf numFmtId="0" fontId="1" fillId="37" borderId="18" xfId="0" applyFont="1" applyFill="1" applyBorder="1" applyAlignment="1">
      <alignment horizontal="center" vertical="top" wrapText="1" readingOrder="1"/>
    </xf>
    <xf numFmtId="0" fontId="1" fillId="37" borderId="10" xfId="0" applyFont="1" applyFill="1" applyBorder="1" applyAlignment="1">
      <alignment horizontal="center" vertical="top" wrapText="1" readingOrder="1"/>
    </xf>
    <xf numFmtId="0" fontId="1" fillId="37" borderId="0" xfId="0" applyFont="1" applyFill="1" applyBorder="1" applyAlignment="1">
      <alignment horizontal="center" vertical="top" wrapText="1" readingOrder="1"/>
    </xf>
    <xf numFmtId="0" fontId="1" fillId="37" borderId="13" xfId="0" applyFont="1" applyFill="1" applyBorder="1" applyAlignment="1">
      <alignment horizontal="center" vertical="top" wrapText="1" readingOrder="1"/>
    </xf>
    <xf numFmtId="0" fontId="1" fillId="37" borderId="53" xfId="0" applyFont="1" applyFill="1" applyBorder="1" applyAlignment="1">
      <alignment horizontal="center" vertical="top" wrapText="1" readingOrder="1"/>
    </xf>
    <xf numFmtId="0" fontId="1" fillId="37" borderId="54" xfId="0" applyFont="1" applyFill="1" applyBorder="1" applyAlignment="1">
      <alignment horizontal="center" vertical="top" wrapText="1" readingOrder="1"/>
    </xf>
    <xf numFmtId="0" fontId="1" fillId="37" borderId="55" xfId="0" applyFont="1" applyFill="1" applyBorder="1" applyAlignment="1">
      <alignment horizontal="center" vertical="top" wrapText="1" readingOrder="1"/>
    </xf>
    <xf numFmtId="0" fontId="2" fillId="37" borderId="15" xfId="0" applyFont="1" applyFill="1" applyBorder="1" applyAlignment="1">
      <alignment horizontal="center" vertical="top" wrapText="1" readingOrder="1"/>
    </xf>
    <xf numFmtId="0" fontId="2" fillId="37" borderId="16" xfId="0" applyFont="1" applyFill="1" applyBorder="1" applyAlignment="1">
      <alignment horizontal="center" vertical="top" wrapText="1" readingOrder="1"/>
    </xf>
    <xf numFmtId="0" fontId="2" fillId="37" borderId="69" xfId="0" applyFont="1" applyFill="1" applyBorder="1" applyAlignment="1">
      <alignment horizontal="center" vertical="top" wrapText="1" readingOrder="1"/>
    </xf>
    <xf numFmtId="0" fontId="2" fillId="37" borderId="53" xfId="0" applyFont="1" applyFill="1" applyBorder="1" applyAlignment="1">
      <alignment horizontal="center" vertical="top" wrapText="1" readingOrder="1"/>
    </xf>
    <xf numFmtId="0" fontId="2" fillId="37" borderId="54" xfId="0" applyFont="1" applyFill="1" applyBorder="1" applyAlignment="1">
      <alignment horizontal="center" vertical="top" wrapText="1" readingOrder="1"/>
    </xf>
    <xf numFmtId="0" fontId="2" fillId="37" borderId="70" xfId="0" applyFont="1" applyFill="1" applyBorder="1" applyAlignment="1">
      <alignment horizontal="center" vertical="top" wrapText="1" readingOrder="1"/>
    </xf>
    <xf numFmtId="0" fontId="2" fillId="37" borderId="71" xfId="0" applyFont="1" applyFill="1" applyBorder="1" applyAlignment="1">
      <alignment horizontal="center" vertical="top" wrapText="1" readingOrder="1"/>
    </xf>
    <xf numFmtId="0" fontId="2" fillId="37" borderId="72" xfId="0" applyFont="1" applyFill="1" applyBorder="1" applyAlignment="1">
      <alignment horizontal="center" vertical="top" wrapText="1" readingOrder="1"/>
    </xf>
    <xf numFmtId="0" fontId="2" fillId="37" borderId="73" xfId="0" applyFont="1" applyFill="1" applyBorder="1" applyAlignment="1">
      <alignment horizontal="center" vertical="top" wrapText="1" readingOrder="1"/>
    </xf>
    <xf numFmtId="0" fontId="2" fillId="37" borderId="74" xfId="0" applyFont="1" applyFill="1" applyBorder="1" applyAlignment="1">
      <alignment horizontal="center" vertical="top" wrapText="1" readingOrder="1"/>
    </xf>
    <xf numFmtId="0" fontId="2" fillId="37" borderId="75" xfId="0" applyFont="1" applyFill="1" applyBorder="1" applyAlignment="1">
      <alignment horizontal="center" vertical="top" wrapText="1" readingOrder="1"/>
    </xf>
    <xf numFmtId="0" fontId="2" fillId="37" borderId="76" xfId="0" applyFont="1" applyFill="1" applyBorder="1" applyAlignment="1">
      <alignment horizontal="center" vertical="top" wrapText="1" readingOrder="1"/>
    </xf>
    <xf numFmtId="0" fontId="0" fillId="35" borderId="17" xfId="0" applyFill="1" applyBorder="1" applyAlignment="1">
      <alignment vertical="top"/>
    </xf>
    <xf numFmtId="0" fontId="0" fillId="35" borderId="74" xfId="0" applyFill="1" applyBorder="1" applyAlignment="1">
      <alignment vertical="top"/>
    </xf>
    <xf numFmtId="0" fontId="0" fillId="35" borderId="55" xfId="0" applyFill="1" applyBorder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55</xdr:row>
      <xdr:rowOff>381000</xdr:rowOff>
    </xdr:from>
    <xdr:to>
      <xdr:col>4</xdr:col>
      <xdr:colOff>990600</xdr:colOff>
      <xdr:row>55</xdr:row>
      <xdr:rowOff>390525</xdr:rowOff>
    </xdr:to>
    <xdr:sp>
      <xdr:nvSpPr>
        <xdr:cNvPr id="1" name="1 Conector recto"/>
        <xdr:cNvSpPr>
          <a:spLocks/>
        </xdr:cNvSpPr>
      </xdr:nvSpPr>
      <xdr:spPr>
        <a:xfrm flipV="1">
          <a:off x="37623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55</xdr:row>
      <xdr:rowOff>371475</xdr:rowOff>
    </xdr:from>
    <xdr:to>
      <xdr:col>1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7524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view="pageBreakPreview" zoomScaleSheetLayoutView="100" zoomScalePageLayoutView="0" workbookViewId="0" topLeftCell="A1">
      <selection activeCell="E13" sqref="E13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225" t="s">
        <v>61</v>
      </c>
      <c r="C2" s="226"/>
      <c r="D2" s="226"/>
      <c r="E2" s="226"/>
      <c r="F2" s="226"/>
      <c r="G2" s="226"/>
      <c r="H2" s="226"/>
      <c r="I2" s="227"/>
    </row>
    <row r="3" spans="2:9" ht="12.75" customHeight="1">
      <c r="B3" s="228"/>
      <c r="C3" s="229"/>
      <c r="D3" s="229"/>
      <c r="E3" s="229"/>
      <c r="F3" s="229"/>
      <c r="G3" s="229"/>
      <c r="H3" s="229"/>
      <c r="I3" s="230"/>
    </row>
    <row r="4" spans="2:9" ht="16.5" customHeight="1">
      <c r="B4" s="231"/>
      <c r="C4" s="232"/>
      <c r="D4" s="232"/>
      <c r="E4" s="232"/>
      <c r="F4" s="232"/>
      <c r="G4" s="232"/>
      <c r="H4" s="232"/>
      <c r="I4" s="233"/>
    </row>
    <row r="5" spans="2:9" ht="14.25" customHeight="1">
      <c r="B5" s="25"/>
      <c r="C5" s="26"/>
      <c r="D5" s="26"/>
      <c r="E5" s="26"/>
      <c r="F5" s="26"/>
      <c r="G5" s="32">
        <v>2018</v>
      </c>
      <c r="H5" s="26"/>
      <c r="I5" s="33" t="s">
        <v>52</v>
      </c>
    </row>
    <row r="6" spans="2:9" ht="12.75" customHeight="1">
      <c r="B6" s="1"/>
      <c r="C6" s="3" t="s">
        <v>0</v>
      </c>
      <c r="D6" s="2"/>
      <c r="E6" s="2"/>
      <c r="F6" s="2"/>
      <c r="G6" s="2"/>
      <c r="H6" s="2"/>
      <c r="I6" s="18"/>
    </row>
    <row r="7" spans="2:9" ht="8.25" customHeight="1">
      <c r="B7" s="1"/>
      <c r="C7" s="2"/>
      <c r="D7" s="2"/>
      <c r="E7" s="2"/>
      <c r="F7" s="2"/>
      <c r="G7" s="2"/>
      <c r="H7" s="2"/>
      <c r="I7" s="18"/>
    </row>
    <row r="8" spans="2:9" ht="12.75" customHeight="1">
      <c r="B8" s="4"/>
      <c r="C8" s="5" t="s">
        <v>60</v>
      </c>
      <c r="D8" s="2"/>
      <c r="E8" s="2"/>
      <c r="F8" s="2"/>
      <c r="G8" s="6">
        <f>SUM(G9:G16)</f>
        <v>747062471.5999999</v>
      </c>
      <c r="H8" s="2"/>
      <c r="I8" s="22">
        <f>SUM(I9:I16)</f>
        <v>1069558250.9499999</v>
      </c>
    </row>
    <row r="9" spans="2:9" ht="13.5" customHeight="1">
      <c r="B9" s="4"/>
      <c r="C9" s="7" t="s">
        <v>1</v>
      </c>
      <c r="D9" s="2"/>
      <c r="E9" s="2"/>
      <c r="F9" s="2"/>
      <c r="G9" s="8">
        <v>621062064.22</v>
      </c>
      <c r="H9" s="2"/>
      <c r="I9" s="23">
        <v>846298380.78</v>
      </c>
    </row>
    <row r="10" spans="2:9" ht="13.5" customHeight="1">
      <c r="B10" s="4"/>
      <c r="C10" s="7" t="s">
        <v>2</v>
      </c>
      <c r="D10" s="2"/>
      <c r="E10" s="2"/>
      <c r="F10" s="2"/>
      <c r="G10" s="8">
        <v>0</v>
      </c>
      <c r="H10" s="2"/>
      <c r="I10" s="23">
        <v>0</v>
      </c>
    </row>
    <row r="11" spans="2:9" ht="13.5" customHeight="1">
      <c r="B11" s="4"/>
      <c r="C11" s="7" t="s">
        <v>3</v>
      </c>
      <c r="D11" s="2"/>
      <c r="E11" s="2"/>
      <c r="F11" s="2"/>
      <c r="G11" s="8">
        <v>0</v>
      </c>
      <c r="H11" s="2"/>
      <c r="I11" s="23">
        <v>0</v>
      </c>
    </row>
    <row r="12" spans="2:9" ht="13.5" customHeight="1">
      <c r="B12" s="4"/>
      <c r="C12" s="7" t="s">
        <v>4</v>
      </c>
      <c r="D12" s="2"/>
      <c r="E12" s="2"/>
      <c r="F12" s="2"/>
      <c r="G12" s="8">
        <v>110855307.42</v>
      </c>
      <c r="H12" s="2"/>
      <c r="I12" s="28">
        <v>200306278.63</v>
      </c>
    </row>
    <row r="13" spans="2:9" ht="13.5" customHeight="1">
      <c r="B13" s="4"/>
      <c r="C13" s="7" t="s">
        <v>49</v>
      </c>
      <c r="D13" s="2"/>
      <c r="E13" s="2"/>
      <c r="F13" s="2"/>
      <c r="G13" s="27">
        <v>7150618.66</v>
      </c>
      <c r="H13" s="2"/>
      <c r="I13" s="28">
        <v>10446021.66</v>
      </c>
    </row>
    <row r="14" spans="2:9" ht="13.5" customHeight="1">
      <c r="B14" s="4"/>
      <c r="C14" s="7" t="s">
        <v>5</v>
      </c>
      <c r="D14" s="2"/>
      <c r="E14" s="2"/>
      <c r="F14" s="2"/>
      <c r="G14" s="8">
        <v>7994481.3</v>
      </c>
      <c r="H14" s="2"/>
      <c r="I14" s="28">
        <v>12507569.88</v>
      </c>
    </row>
    <row r="15" spans="2:9" ht="13.5" customHeight="1">
      <c r="B15" s="4"/>
      <c r="C15" s="7" t="s">
        <v>6</v>
      </c>
      <c r="D15" s="2"/>
      <c r="E15" s="2"/>
      <c r="F15" s="2"/>
      <c r="G15" s="8">
        <v>0</v>
      </c>
      <c r="H15" s="2"/>
      <c r="I15" s="28">
        <v>0</v>
      </c>
    </row>
    <row r="16" spans="2:9" ht="16.5" customHeight="1">
      <c r="B16" s="4"/>
      <c r="C16" s="7" t="s">
        <v>56</v>
      </c>
      <c r="D16" s="2"/>
      <c r="E16" s="2"/>
      <c r="F16" s="2"/>
      <c r="G16" s="8">
        <v>0</v>
      </c>
      <c r="H16" s="2"/>
      <c r="I16" s="28">
        <v>0</v>
      </c>
    </row>
    <row r="17" spans="2:9" ht="12.75">
      <c r="B17" s="1"/>
      <c r="C17" s="2"/>
      <c r="D17" s="2"/>
      <c r="E17" s="2"/>
      <c r="F17" s="2"/>
      <c r="G17" s="2"/>
      <c r="H17" s="2"/>
      <c r="I17" s="18"/>
    </row>
    <row r="18" spans="2:9" ht="21.75" customHeight="1">
      <c r="B18" s="4"/>
      <c r="C18" s="5" t="s">
        <v>57</v>
      </c>
      <c r="D18" s="2"/>
      <c r="E18" s="2"/>
      <c r="F18" s="2"/>
      <c r="G18" s="6">
        <f>SUM(G19:G20)</f>
        <v>996093233.52</v>
      </c>
      <c r="H18" s="2"/>
      <c r="I18" s="29">
        <f>SUM(I19:I20)</f>
        <v>1929513314.86</v>
      </c>
    </row>
    <row r="19" spans="2:9" ht="16.5" customHeight="1">
      <c r="B19" s="4"/>
      <c r="C19" s="7" t="s">
        <v>7</v>
      </c>
      <c r="D19" s="2"/>
      <c r="E19" s="2"/>
      <c r="F19" s="2"/>
      <c r="G19" s="8">
        <v>996093233.52</v>
      </c>
      <c r="H19" s="2"/>
      <c r="I19" s="28">
        <v>1929513314.86</v>
      </c>
    </row>
    <row r="20" spans="2:9" ht="13.5" customHeight="1">
      <c r="B20" s="4"/>
      <c r="C20" s="7" t="s">
        <v>8</v>
      </c>
      <c r="D20" s="2"/>
      <c r="E20" s="2"/>
      <c r="F20" s="2"/>
      <c r="G20" s="8">
        <v>0</v>
      </c>
      <c r="H20" s="2"/>
      <c r="I20" s="28">
        <v>0</v>
      </c>
    </row>
    <row r="21" spans="2:9" ht="12.75">
      <c r="B21" s="1"/>
      <c r="C21" s="2"/>
      <c r="D21" s="2"/>
      <c r="E21" s="2"/>
      <c r="F21" s="2"/>
      <c r="G21" s="2"/>
      <c r="H21" s="2"/>
      <c r="I21" s="18"/>
    </row>
    <row r="22" spans="2:9" ht="12.75" customHeight="1">
      <c r="B22" s="4"/>
      <c r="C22" s="5" t="s">
        <v>9</v>
      </c>
      <c r="D22" s="2"/>
      <c r="E22" s="2"/>
      <c r="F22" s="2"/>
      <c r="G22" s="6">
        <f>SUM(G23:G27)</f>
        <v>46683786.71</v>
      </c>
      <c r="H22" s="2"/>
      <c r="I22" s="29">
        <f>SUM(I23:I27)</f>
        <v>109857929.41</v>
      </c>
    </row>
    <row r="23" spans="2:9" ht="13.5" customHeight="1">
      <c r="B23" s="4"/>
      <c r="C23" s="7" t="s">
        <v>10</v>
      </c>
      <c r="D23" s="2"/>
      <c r="E23" s="2"/>
      <c r="F23" s="2"/>
      <c r="G23" s="8">
        <v>46010175.34</v>
      </c>
      <c r="H23" s="2"/>
      <c r="I23" s="28">
        <v>105777663.6</v>
      </c>
    </row>
    <row r="24" spans="2:9" ht="13.5" customHeight="1">
      <c r="B24" s="4"/>
      <c r="C24" s="7" t="s">
        <v>11</v>
      </c>
      <c r="D24" s="2"/>
      <c r="E24" s="2"/>
      <c r="F24" s="2"/>
      <c r="G24" s="8">
        <v>0</v>
      </c>
      <c r="H24" s="2"/>
      <c r="I24" s="28">
        <v>0</v>
      </c>
    </row>
    <row r="25" spans="2:9" ht="18.75" customHeight="1">
      <c r="B25" s="4"/>
      <c r="C25" s="7" t="s">
        <v>58</v>
      </c>
      <c r="D25" s="2"/>
      <c r="E25" s="2"/>
      <c r="F25" s="2"/>
      <c r="G25" s="8">
        <v>0</v>
      </c>
      <c r="H25" s="2"/>
      <c r="I25" s="28">
        <v>0</v>
      </c>
    </row>
    <row r="26" spans="2:9" ht="13.5" customHeight="1">
      <c r="B26" s="4"/>
      <c r="C26" s="7" t="s">
        <v>12</v>
      </c>
      <c r="D26" s="2"/>
      <c r="E26" s="2"/>
      <c r="F26" s="2"/>
      <c r="G26" s="8">
        <v>0</v>
      </c>
      <c r="H26" s="2"/>
      <c r="I26" s="23">
        <v>0</v>
      </c>
    </row>
    <row r="27" spans="2:9" ht="13.5" customHeight="1">
      <c r="B27" s="4"/>
      <c r="C27" s="7" t="s">
        <v>13</v>
      </c>
      <c r="D27" s="2"/>
      <c r="E27" s="2"/>
      <c r="F27" s="2"/>
      <c r="G27" s="8">
        <v>673611.37</v>
      </c>
      <c r="H27" s="2"/>
      <c r="I27" s="23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8"/>
    </row>
    <row r="29" spans="2:9" ht="13.5" customHeight="1">
      <c r="B29" s="1"/>
      <c r="C29" s="9" t="s">
        <v>14</v>
      </c>
      <c r="D29" s="2"/>
      <c r="E29" s="2"/>
      <c r="F29" s="2"/>
      <c r="G29" s="10">
        <f>G8+G18+G22</f>
        <v>1789839491.83</v>
      </c>
      <c r="H29" s="2"/>
      <c r="I29" s="24">
        <f>I8+I18+I22</f>
        <v>3108929495.22</v>
      </c>
    </row>
    <row r="30" spans="2:9" ht="13.5" customHeight="1">
      <c r="B30" s="1"/>
      <c r="C30" s="9"/>
      <c r="D30" s="2"/>
      <c r="E30" s="2"/>
      <c r="F30" s="2"/>
      <c r="G30" s="10"/>
      <c r="H30" s="2"/>
      <c r="I30" s="19"/>
    </row>
    <row r="31" spans="2:9" ht="12.75" customHeight="1">
      <c r="B31" s="1"/>
      <c r="C31" s="3" t="s">
        <v>15</v>
      </c>
      <c r="D31" s="2"/>
      <c r="E31" s="2"/>
      <c r="F31" s="2"/>
      <c r="G31" s="2"/>
      <c r="H31" s="2"/>
      <c r="I31" s="18"/>
    </row>
    <row r="32" spans="2:9" ht="6.75" customHeight="1">
      <c r="B32" s="1"/>
      <c r="C32" s="2"/>
      <c r="D32" s="2"/>
      <c r="E32" s="2"/>
      <c r="F32" s="2"/>
      <c r="G32" s="2"/>
      <c r="H32" s="2"/>
      <c r="I32" s="20"/>
    </row>
    <row r="33" spans="2:9" ht="12.75" customHeight="1">
      <c r="B33" s="4"/>
      <c r="C33" s="5" t="s">
        <v>55</v>
      </c>
      <c r="D33" s="2"/>
      <c r="E33" s="2"/>
      <c r="F33" s="2"/>
      <c r="G33" s="6">
        <f>SUM(G34:G36)</f>
        <v>1101592592.38</v>
      </c>
      <c r="H33" s="2"/>
      <c r="I33" s="22">
        <f>SUM(I34:I36)</f>
        <v>2126937700.7</v>
      </c>
    </row>
    <row r="34" spans="2:9" ht="13.5" customHeight="1">
      <c r="B34" s="4"/>
      <c r="C34" s="7" t="s">
        <v>16</v>
      </c>
      <c r="D34" s="2"/>
      <c r="E34" s="2"/>
      <c r="F34" s="2"/>
      <c r="G34" s="8">
        <v>536754234.53</v>
      </c>
      <c r="H34" s="2"/>
      <c r="I34" s="23">
        <v>1026854763.97</v>
      </c>
    </row>
    <row r="35" spans="2:9" ht="13.5" customHeight="1">
      <c r="B35" s="4"/>
      <c r="C35" s="7" t="s">
        <v>17</v>
      </c>
      <c r="D35" s="2"/>
      <c r="E35" s="2"/>
      <c r="F35" s="2"/>
      <c r="G35" s="8">
        <v>163572023.62</v>
      </c>
      <c r="H35" s="2"/>
      <c r="I35" s="23">
        <v>225283273.92</v>
      </c>
    </row>
    <row r="36" spans="2:9" ht="13.5" customHeight="1">
      <c r="B36" s="4"/>
      <c r="C36" s="7" t="s">
        <v>18</v>
      </c>
      <c r="D36" s="2"/>
      <c r="E36" s="2"/>
      <c r="F36" s="2"/>
      <c r="G36" s="8">
        <v>401266334.23</v>
      </c>
      <c r="H36" s="2"/>
      <c r="I36" s="23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8"/>
    </row>
    <row r="38" spans="2:9" ht="12.75" customHeight="1">
      <c r="B38" s="4"/>
      <c r="C38" s="5" t="s">
        <v>8</v>
      </c>
      <c r="D38" s="2"/>
      <c r="E38" s="2"/>
      <c r="F38" s="2"/>
      <c r="G38" s="6">
        <f>SUM(G39:G47)</f>
        <v>282623391.86</v>
      </c>
      <c r="H38" s="2"/>
      <c r="I38" s="22">
        <f>SUM(I39:I47)</f>
        <v>578289428.72</v>
      </c>
    </row>
    <row r="39" spans="2:9" ht="13.5" customHeight="1">
      <c r="B39" s="4"/>
      <c r="C39" s="7" t="s">
        <v>19</v>
      </c>
      <c r="D39" s="2"/>
      <c r="E39" s="2"/>
      <c r="F39" s="2"/>
      <c r="G39" s="8">
        <v>15921513.14</v>
      </c>
      <c r="H39" s="2"/>
      <c r="I39" s="23">
        <v>21339555.01</v>
      </c>
    </row>
    <row r="40" spans="2:9" ht="13.5" customHeight="1">
      <c r="B40" s="4"/>
      <c r="C40" s="7" t="s">
        <v>20</v>
      </c>
      <c r="D40" s="2"/>
      <c r="E40" s="2"/>
      <c r="F40" s="2"/>
      <c r="G40" s="8">
        <v>0</v>
      </c>
      <c r="H40" s="2"/>
      <c r="I40" s="23">
        <v>0</v>
      </c>
    </row>
    <row r="41" spans="2:9" ht="13.5" customHeight="1">
      <c r="B41" s="4"/>
      <c r="C41" s="7" t="s">
        <v>21</v>
      </c>
      <c r="D41" s="2"/>
      <c r="E41" s="2"/>
      <c r="F41" s="2"/>
      <c r="G41" s="8">
        <v>53448145.91</v>
      </c>
      <c r="H41" s="2"/>
      <c r="I41" s="23">
        <v>102856125.92</v>
      </c>
    </row>
    <row r="42" spans="2:9" ht="13.5" customHeight="1">
      <c r="B42" s="4"/>
      <c r="C42" s="7" t="s">
        <v>22</v>
      </c>
      <c r="D42" s="2"/>
      <c r="E42" s="2"/>
      <c r="F42" s="2"/>
      <c r="G42" s="8">
        <v>139160266.99</v>
      </c>
      <c r="H42" s="2"/>
      <c r="I42" s="23">
        <v>315928588.68</v>
      </c>
    </row>
    <row r="43" spans="2:9" ht="13.5" customHeight="1">
      <c r="B43" s="4"/>
      <c r="C43" s="7" t="s">
        <v>23</v>
      </c>
      <c r="D43" s="2"/>
      <c r="E43" s="2"/>
      <c r="F43" s="2"/>
      <c r="G43" s="8">
        <v>70473465.82</v>
      </c>
      <c r="H43" s="2"/>
      <c r="I43" s="23">
        <v>132695933.11</v>
      </c>
    </row>
    <row r="44" spans="2:9" ht="13.5" customHeight="1">
      <c r="B44" s="4"/>
      <c r="C44" s="7" t="s">
        <v>24</v>
      </c>
      <c r="D44" s="2"/>
      <c r="E44" s="2"/>
      <c r="F44" s="2"/>
      <c r="G44" s="8">
        <v>0</v>
      </c>
      <c r="H44" s="2"/>
      <c r="I44" s="23">
        <v>0</v>
      </c>
    </row>
    <row r="45" spans="2:9" ht="13.5" customHeight="1">
      <c r="B45" s="4"/>
      <c r="C45" s="7" t="s">
        <v>25</v>
      </c>
      <c r="D45" s="2"/>
      <c r="E45" s="2"/>
      <c r="F45" s="2"/>
      <c r="G45" s="8">
        <v>0</v>
      </c>
      <c r="H45" s="2"/>
      <c r="I45" s="23">
        <v>0</v>
      </c>
    </row>
    <row r="46" spans="2:9" ht="13.5" customHeight="1">
      <c r="B46" s="4"/>
      <c r="C46" s="7" t="s">
        <v>26</v>
      </c>
      <c r="D46" s="2"/>
      <c r="E46" s="2"/>
      <c r="F46" s="2"/>
      <c r="G46" s="8">
        <v>3620000</v>
      </c>
      <c r="H46" s="2"/>
      <c r="I46" s="23">
        <v>5469226</v>
      </c>
    </row>
    <row r="47" spans="2:9" ht="13.5" customHeight="1">
      <c r="B47" s="4"/>
      <c r="C47" s="7" t="s">
        <v>27</v>
      </c>
      <c r="D47" s="2"/>
      <c r="E47" s="2"/>
      <c r="F47" s="2"/>
      <c r="G47" s="8">
        <v>0</v>
      </c>
      <c r="H47" s="2"/>
      <c r="I47" s="23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8"/>
    </row>
    <row r="49" spans="2:9" ht="12.75" customHeight="1">
      <c r="B49" s="4"/>
      <c r="C49" s="5" t="s">
        <v>7</v>
      </c>
      <c r="D49" s="2"/>
      <c r="E49" s="2"/>
      <c r="F49" s="2"/>
      <c r="G49" s="6">
        <v>0</v>
      </c>
      <c r="H49" s="2"/>
      <c r="I49" s="22">
        <v>0</v>
      </c>
    </row>
    <row r="50" spans="2:9" ht="13.5" customHeight="1">
      <c r="B50" s="4"/>
      <c r="C50" s="7" t="s">
        <v>28</v>
      </c>
      <c r="D50" s="2"/>
      <c r="E50" s="2"/>
      <c r="F50" s="2"/>
      <c r="G50" s="8">
        <v>0</v>
      </c>
      <c r="H50" s="2"/>
      <c r="I50" s="23">
        <v>0</v>
      </c>
    </row>
    <row r="51" spans="2:9" ht="13.5" customHeight="1">
      <c r="B51" s="4"/>
      <c r="C51" s="7" t="s">
        <v>29</v>
      </c>
      <c r="D51" s="2"/>
      <c r="E51" s="2"/>
      <c r="F51" s="2"/>
      <c r="G51" s="8">
        <v>0</v>
      </c>
      <c r="H51" s="2"/>
      <c r="I51" s="23">
        <v>0</v>
      </c>
    </row>
    <row r="52" spans="2:9" ht="13.5" customHeight="1">
      <c r="B52" s="4"/>
      <c r="C52" s="7" t="s">
        <v>30</v>
      </c>
      <c r="D52" s="2"/>
      <c r="E52" s="2"/>
      <c r="F52" s="2"/>
      <c r="G52" s="8">
        <v>0</v>
      </c>
      <c r="H52" s="2"/>
      <c r="I52" s="23">
        <v>0</v>
      </c>
    </row>
    <row r="53" spans="2:9" ht="12.75">
      <c r="B53" s="1"/>
      <c r="C53" s="2"/>
      <c r="D53" s="2"/>
      <c r="E53" s="2"/>
      <c r="F53" s="2"/>
      <c r="G53" s="2"/>
      <c r="H53" s="2"/>
      <c r="I53" s="18"/>
    </row>
    <row r="54" spans="2:9" ht="12.75" customHeight="1">
      <c r="B54" s="4"/>
      <c r="C54" s="5" t="s">
        <v>31</v>
      </c>
      <c r="D54" s="2"/>
      <c r="E54" s="2"/>
      <c r="F54" s="2"/>
      <c r="G54" s="6">
        <f>SUM(G55:G59)</f>
        <v>5320590.38</v>
      </c>
      <c r="H54" s="2"/>
      <c r="I54" s="22">
        <f>SUM(I55:I59)</f>
        <v>12304990.219999999</v>
      </c>
    </row>
    <row r="55" spans="2:9" ht="13.5" customHeight="1">
      <c r="B55" s="4"/>
      <c r="C55" s="7" t="s">
        <v>32</v>
      </c>
      <c r="D55" s="2"/>
      <c r="E55" s="2"/>
      <c r="F55" s="2"/>
      <c r="G55" s="8">
        <v>5217358.92</v>
      </c>
      <c r="H55" s="2"/>
      <c r="I55" s="23">
        <v>11665130.66</v>
      </c>
    </row>
    <row r="56" spans="2:9" ht="13.5" customHeight="1">
      <c r="B56" s="4"/>
      <c r="C56" s="7" t="s">
        <v>33</v>
      </c>
      <c r="D56" s="2"/>
      <c r="E56" s="2"/>
      <c r="F56" s="2"/>
      <c r="G56" s="8">
        <v>1169.45</v>
      </c>
      <c r="H56" s="2"/>
      <c r="I56" s="23">
        <v>1926.36</v>
      </c>
    </row>
    <row r="57" spans="2:9" ht="13.5" customHeight="1">
      <c r="B57" s="4"/>
      <c r="C57" s="7" t="s">
        <v>34</v>
      </c>
      <c r="D57" s="2"/>
      <c r="E57" s="2"/>
      <c r="F57" s="2"/>
      <c r="G57" s="8">
        <v>102062.01</v>
      </c>
      <c r="H57" s="2"/>
      <c r="I57" s="23">
        <v>637933.2</v>
      </c>
    </row>
    <row r="58" spans="2:9" ht="13.5" customHeight="1">
      <c r="B58" s="4"/>
      <c r="C58" s="7" t="s">
        <v>35</v>
      </c>
      <c r="D58" s="2"/>
      <c r="E58" s="2"/>
      <c r="F58" s="2"/>
      <c r="G58" s="8">
        <v>0</v>
      </c>
      <c r="H58" s="2"/>
      <c r="I58" s="23">
        <v>0</v>
      </c>
    </row>
    <row r="59" spans="2:9" ht="13.5" customHeight="1">
      <c r="B59" s="13"/>
      <c r="C59" s="14" t="s">
        <v>36</v>
      </c>
      <c r="D59" s="11"/>
      <c r="E59" s="11"/>
      <c r="F59" s="11"/>
      <c r="G59" s="15">
        <v>0</v>
      </c>
      <c r="H59" s="11"/>
      <c r="I59" s="30">
        <v>0</v>
      </c>
    </row>
    <row r="60" spans="2:9" ht="12.75" customHeight="1">
      <c r="B60" s="225" t="str">
        <f>B2</f>
        <v>MUNICIPIO DE MÉRIDA YUCATÁN
ESTADO DE ACTIVIDADES
DEL 01  DE ENERO AL 30 DE JUNIO DE 2018</v>
      </c>
      <c r="C60" s="226"/>
      <c r="D60" s="226"/>
      <c r="E60" s="226"/>
      <c r="F60" s="226"/>
      <c r="G60" s="226"/>
      <c r="H60" s="226"/>
      <c r="I60" s="227"/>
    </row>
    <row r="61" spans="2:9" ht="12.75" customHeight="1">
      <c r="B61" s="228"/>
      <c r="C61" s="229"/>
      <c r="D61" s="229"/>
      <c r="E61" s="229"/>
      <c r="F61" s="229"/>
      <c r="G61" s="229"/>
      <c r="H61" s="229"/>
      <c r="I61" s="230"/>
    </row>
    <row r="62" spans="2:9" ht="16.5" customHeight="1">
      <c r="B62" s="231"/>
      <c r="C62" s="232"/>
      <c r="D62" s="232"/>
      <c r="E62" s="232"/>
      <c r="F62" s="232"/>
      <c r="G62" s="232"/>
      <c r="H62" s="232"/>
      <c r="I62" s="233"/>
    </row>
    <row r="63" spans="2:9" ht="14.25" customHeight="1">
      <c r="B63" s="1"/>
      <c r="C63" s="2"/>
      <c r="D63" s="2"/>
      <c r="E63" s="2"/>
      <c r="F63" s="2"/>
      <c r="G63" s="34">
        <v>2018</v>
      </c>
      <c r="H63" s="2"/>
      <c r="I63" s="35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8"/>
    </row>
    <row r="65" spans="2:9" ht="12.75" customHeight="1">
      <c r="B65" s="4"/>
      <c r="C65" s="5" t="s">
        <v>37</v>
      </c>
      <c r="D65" s="2"/>
      <c r="E65" s="2"/>
      <c r="F65" s="2"/>
      <c r="G65" s="6">
        <f>SUM(G66:G71)</f>
        <v>34791033.68</v>
      </c>
      <c r="H65" s="2"/>
      <c r="I65" s="22">
        <f>SUM(I66:I71)</f>
        <v>68848315.15</v>
      </c>
    </row>
    <row r="66" spans="2:9" ht="17.25" customHeight="1">
      <c r="B66" s="4"/>
      <c r="C66" s="7" t="s">
        <v>59</v>
      </c>
      <c r="D66" s="2"/>
      <c r="E66" s="2"/>
      <c r="F66" s="2"/>
      <c r="G66" s="8">
        <v>29749886.39</v>
      </c>
      <c r="H66" s="2"/>
      <c r="I66" s="23">
        <v>58633425.02</v>
      </c>
    </row>
    <row r="67" spans="2:9" ht="13.5" customHeight="1">
      <c r="B67" s="4"/>
      <c r="C67" s="7" t="s">
        <v>38</v>
      </c>
      <c r="D67" s="2"/>
      <c r="E67" s="2"/>
      <c r="F67" s="2"/>
      <c r="G67" s="8">
        <v>0</v>
      </c>
      <c r="H67" s="2"/>
      <c r="I67" s="23">
        <v>0</v>
      </c>
    </row>
    <row r="68" spans="2:9" ht="13.5" customHeight="1">
      <c r="B68" s="4"/>
      <c r="C68" s="7" t="s">
        <v>39</v>
      </c>
      <c r="D68" s="2"/>
      <c r="E68" s="2"/>
      <c r="F68" s="2"/>
      <c r="G68" s="8">
        <v>0</v>
      </c>
      <c r="H68" s="2"/>
      <c r="I68" s="23">
        <v>0</v>
      </c>
    </row>
    <row r="69" spans="2:9" ht="11.25" customHeight="1">
      <c r="B69" s="4"/>
      <c r="C69" s="7" t="s">
        <v>40</v>
      </c>
      <c r="D69" s="2"/>
      <c r="E69" s="2"/>
      <c r="F69" s="2"/>
      <c r="G69" s="8">
        <v>0</v>
      </c>
      <c r="H69" s="2"/>
      <c r="I69" s="23">
        <v>0</v>
      </c>
    </row>
    <row r="70" spans="2:9" ht="13.5" customHeight="1">
      <c r="B70" s="4"/>
      <c r="C70" s="7" t="s">
        <v>41</v>
      </c>
      <c r="D70" s="2"/>
      <c r="E70" s="2"/>
      <c r="F70" s="2"/>
      <c r="G70" s="8">
        <v>0</v>
      </c>
      <c r="H70" s="2"/>
      <c r="I70" s="23">
        <v>0</v>
      </c>
    </row>
    <row r="71" spans="2:9" ht="13.5" customHeight="1">
      <c r="B71" s="4"/>
      <c r="C71" s="7" t="s">
        <v>42</v>
      </c>
      <c r="D71" s="2"/>
      <c r="E71" s="2"/>
      <c r="F71" s="2"/>
      <c r="G71" s="8">
        <v>5041147.29</v>
      </c>
      <c r="H71" s="2"/>
      <c r="I71" s="23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8"/>
    </row>
    <row r="73" spans="2:9" ht="12.75" customHeight="1">
      <c r="B73" s="4"/>
      <c r="C73" s="5" t="s">
        <v>43</v>
      </c>
      <c r="D73" s="2"/>
      <c r="E73" s="2"/>
      <c r="F73" s="2"/>
      <c r="G73" s="6">
        <f>SUM(G74)</f>
        <v>43747279.57</v>
      </c>
      <c r="H73" s="2"/>
      <c r="I73" s="22">
        <f>SUM(I74)</f>
        <v>400207298.69</v>
      </c>
    </row>
    <row r="74" spans="2:9" ht="13.5" customHeight="1">
      <c r="B74" s="4"/>
      <c r="C74" s="7" t="s">
        <v>44</v>
      </c>
      <c r="D74" s="2"/>
      <c r="E74" s="2"/>
      <c r="F74" s="2"/>
      <c r="G74" s="8">
        <v>43747279.57</v>
      </c>
      <c r="H74" s="2"/>
      <c r="I74" s="23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8"/>
    </row>
    <row r="76" spans="2:9" ht="13.5" customHeight="1">
      <c r="B76" s="1"/>
      <c r="C76" s="9" t="s">
        <v>45</v>
      </c>
      <c r="D76" s="2"/>
      <c r="E76" s="2"/>
      <c r="F76" s="2"/>
      <c r="G76" s="10">
        <f>G33+G38+G49+G54+G65+G73</f>
        <v>1468074887.8700004</v>
      </c>
      <c r="H76" s="2"/>
      <c r="I76" s="24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0"/>
    </row>
    <row r="78" spans="2:9" ht="13.5" customHeight="1">
      <c r="B78" s="1"/>
      <c r="C78" s="12" t="s">
        <v>46</v>
      </c>
      <c r="D78" s="2"/>
      <c r="E78" s="2"/>
      <c r="F78" s="2"/>
      <c r="G78" s="10">
        <f>G29-G76</f>
        <v>321764603.95999956</v>
      </c>
      <c r="H78" s="2"/>
      <c r="I78" s="24">
        <f>I29-I76</f>
        <v>-77658238.26000023</v>
      </c>
    </row>
    <row r="79" spans="2:9" ht="13.5" customHeight="1">
      <c r="B79" s="1"/>
      <c r="C79" s="12"/>
      <c r="D79" s="2"/>
      <c r="E79" s="2"/>
      <c r="F79" s="2"/>
      <c r="G79" s="10"/>
      <c r="H79" s="2"/>
      <c r="I79" s="19"/>
    </row>
    <row r="80" spans="2:10" ht="18.75" customHeight="1">
      <c r="B80" s="16" t="s">
        <v>48</v>
      </c>
      <c r="C80" s="17"/>
      <c r="D80" s="11"/>
      <c r="E80" s="11"/>
      <c r="F80" s="11"/>
      <c r="G80" s="11"/>
      <c r="H80" s="11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234" t="s">
        <v>47</v>
      </c>
      <c r="C82" s="234"/>
      <c r="D82" s="234"/>
      <c r="E82" s="234"/>
      <c r="F82" s="234"/>
      <c r="G82" s="234"/>
      <c r="H82" s="234"/>
      <c r="I82" s="234"/>
    </row>
    <row r="83" spans="2:9" ht="12.75" customHeight="1">
      <c r="B83" s="31"/>
      <c r="C83" s="31"/>
      <c r="D83" s="31"/>
      <c r="E83" s="31"/>
      <c r="F83" s="31"/>
      <c r="G83" s="31"/>
      <c r="H83" s="31"/>
      <c r="I83" s="31"/>
    </row>
    <row r="84" spans="2:9" ht="12.75" customHeight="1">
      <c r="B84" s="31"/>
      <c r="C84" s="31"/>
      <c r="D84" s="31"/>
      <c r="E84" s="31"/>
      <c r="F84" s="31"/>
      <c r="G84" s="31"/>
      <c r="H84" s="31"/>
      <c r="I84" s="31"/>
    </row>
    <row r="85" spans="7:9" ht="55.5" customHeight="1">
      <c r="G85" s="237"/>
      <c r="H85" s="237"/>
      <c r="I85" s="237"/>
    </row>
    <row r="86" spans="2:9" ht="12.75" customHeight="1">
      <c r="B86" s="235" t="s">
        <v>53</v>
      </c>
      <c r="C86" s="235"/>
      <c r="G86" s="238" t="s">
        <v>50</v>
      </c>
      <c r="H86" s="238"/>
      <c r="I86" s="238"/>
    </row>
    <row r="87" spans="2:9" ht="18" customHeight="1">
      <c r="B87" s="236" t="s">
        <v>54</v>
      </c>
      <c r="C87" s="236"/>
      <c r="G87" s="236" t="s">
        <v>51</v>
      </c>
      <c r="H87" s="236"/>
      <c r="I87" s="236"/>
    </row>
  </sheetData>
  <sheetProtection/>
  <mergeCells count="8">
    <mergeCell ref="B60:I62"/>
    <mergeCell ref="B2:I4"/>
    <mergeCell ref="B82:I82"/>
    <mergeCell ref="B86:C86"/>
    <mergeCell ref="B87:C87"/>
    <mergeCell ref="G85:I85"/>
    <mergeCell ref="G86:I86"/>
    <mergeCell ref="G87:I87"/>
  </mergeCells>
  <printOptions/>
  <pageMargins left="0.3937007874015748" right="0" top="0.3937007874015748" bottom="0" header="0" footer="0"/>
  <pageSetup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41"/>
  <sheetViews>
    <sheetView view="pageBreakPreview" zoomScale="85" zoomScaleSheetLayoutView="85" zoomScalePageLayoutView="0" workbookViewId="0" topLeftCell="A1">
      <selection activeCell="C81" sqref="C81:D82"/>
    </sheetView>
  </sheetViews>
  <sheetFormatPr defaultColWidth="6.8515625" defaultRowHeight="12.75"/>
  <cols>
    <col min="1" max="1" width="5.00390625" style="0" customWidth="1"/>
    <col min="2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49" t="s">
        <v>62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</row>
    <row r="3" spans="2:13" ht="12.75" customHeight="1">
      <c r="B3" s="252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2:13" ht="16.5" customHeight="1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4"/>
    </row>
    <row r="5" spans="2:13" s="41" customFormat="1" ht="6.7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2:13" s="41" customFormat="1" ht="14.25" customHeight="1">
      <c r="B6" s="38"/>
      <c r="C6" s="39"/>
      <c r="D6" s="255">
        <v>2018</v>
      </c>
      <c r="E6" s="255"/>
      <c r="F6" s="39"/>
      <c r="G6" s="42" t="s">
        <v>52</v>
      </c>
      <c r="H6" s="39"/>
      <c r="I6" s="39"/>
      <c r="J6" s="255">
        <v>2018</v>
      </c>
      <c r="K6" s="255"/>
      <c r="L6" s="39"/>
      <c r="M6" s="43" t="s">
        <v>52</v>
      </c>
    </row>
    <row r="7" spans="2:13" s="41" customFormat="1" ht="14.25" customHeight="1">
      <c r="B7" s="38"/>
      <c r="C7" s="256" t="s">
        <v>63</v>
      </c>
      <c r="D7" s="256"/>
      <c r="E7" s="39"/>
      <c r="F7" s="39"/>
      <c r="G7" s="39"/>
      <c r="H7" s="39"/>
      <c r="I7" s="256" t="s">
        <v>64</v>
      </c>
      <c r="J7" s="256"/>
      <c r="K7" s="39"/>
      <c r="L7" s="39"/>
      <c r="M7" s="44"/>
    </row>
    <row r="8" spans="2:13" s="41" customFormat="1" ht="6" customHeight="1">
      <c r="B8" s="38"/>
      <c r="C8" s="39"/>
      <c r="D8" s="39"/>
      <c r="E8" s="39"/>
      <c r="F8" s="39"/>
      <c r="G8" s="39"/>
      <c r="H8" s="39"/>
      <c r="I8" s="242" t="s">
        <v>65</v>
      </c>
      <c r="J8" s="242"/>
      <c r="K8" s="39"/>
      <c r="L8" s="39"/>
      <c r="M8" s="44"/>
    </row>
    <row r="9" spans="2:13" s="41" customFormat="1" ht="7.5" customHeight="1">
      <c r="B9" s="38"/>
      <c r="C9" s="242" t="s">
        <v>66</v>
      </c>
      <c r="D9" s="242"/>
      <c r="E9" s="39"/>
      <c r="F9" s="39"/>
      <c r="G9" s="39"/>
      <c r="H9" s="39"/>
      <c r="I9" s="242"/>
      <c r="J9" s="242"/>
      <c r="K9" s="39"/>
      <c r="L9" s="39"/>
      <c r="M9" s="44"/>
    </row>
    <row r="10" spans="2:13" s="41" customFormat="1" ht="6.75" customHeight="1">
      <c r="B10" s="38"/>
      <c r="C10" s="242"/>
      <c r="D10" s="242"/>
      <c r="E10" s="39"/>
      <c r="F10" s="39"/>
      <c r="G10" s="39"/>
      <c r="H10" s="39"/>
      <c r="I10" s="39"/>
      <c r="J10" s="39"/>
      <c r="K10" s="39"/>
      <c r="L10" s="39"/>
      <c r="M10" s="44"/>
    </row>
    <row r="11" spans="2:13" s="41" customFormat="1" ht="9" customHeight="1">
      <c r="B11" s="38"/>
      <c r="C11" s="39"/>
      <c r="D11" s="39"/>
      <c r="E11" s="39"/>
      <c r="F11" s="39"/>
      <c r="G11" s="45"/>
      <c r="H11" s="39"/>
      <c r="I11" s="246" t="s">
        <v>67</v>
      </c>
      <c r="J11" s="246"/>
      <c r="K11" s="247">
        <v>129734139.2</v>
      </c>
      <c r="L11" s="39"/>
      <c r="M11" s="248">
        <v>78692976.46</v>
      </c>
    </row>
    <row r="12" spans="2:13" s="41" customFormat="1" ht="10.5" customHeight="1">
      <c r="B12" s="38"/>
      <c r="C12" s="246" t="s">
        <v>68</v>
      </c>
      <c r="D12" s="246"/>
      <c r="E12" s="247">
        <v>416548736.31</v>
      </c>
      <c r="F12" s="39"/>
      <c r="G12" s="247">
        <v>320620557.83</v>
      </c>
      <c r="H12" s="39"/>
      <c r="I12" s="246"/>
      <c r="J12" s="246"/>
      <c r="K12" s="247"/>
      <c r="L12" s="39"/>
      <c r="M12" s="248"/>
    </row>
    <row r="13" spans="2:13" s="41" customFormat="1" ht="6.75" customHeight="1">
      <c r="B13" s="38"/>
      <c r="C13" s="246"/>
      <c r="D13" s="246"/>
      <c r="E13" s="247"/>
      <c r="F13" s="39"/>
      <c r="G13" s="247"/>
      <c r="H13" s="39"/>
      <c r="I13" s="39"/>
      <c r="J13" s="39"/>
      <c r="K13" s="39"/>
      <c r="L13" s="39"/>
      <c r="M13" s="44"/>
    </row>
    <row r="14" spans="2:13" s="41" customFormat="1" ht="10.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4"/>
    </row>
    <row r="15" spans="2:13" s="41" customFormat="1" ht="5.25" customHeight="1">
      <c r="B15" s="38"/>
      <c r="C15" s="246" t="s">
        <v>69</v>
      </c>
      <c r="D15" s="246"/>
      <c r="E15" s="247">
        <v>15546506.8</v>
      </c>
      <c r="F15" s="39"/>
      <c r="G15" s="247">
        <v>19256313.43</v>
      </c>
      <c r="H15" s="39"/>
      <c r="I15" s="246" t="s">
        <v>70</v>
      </c>
      <c r="J15" s="246"/>
      <c r="K15" s="247">
        <v>0</v>
      </c>
      <c r="L15" s="39"/>
      <c r="M15" s="248">
        <v>0</v>
      </c>
    </row>
    <row r="16" spans="2:13" s="41" customFormat="1" ht="9" customHeight="1">
      <c r="B16" s="38"/>
      <c r="C16" s="246"/>
      <c r="D16" s="246"/>
      <c r="E16" s="247"/>
      <c r="F16" s="39"/>
      <c r="G16" s="247"/>
      <c r="H16" s="39"/>
      <c r="I16" s="246"/>
      <c r="J16" s="246"/>
      <c r="K16" s="247"/>
      <c r="L16" s="39"/>
      <c r="M16" s="248"/>
    </row>
    <row r="17" spans="2:13" s="41" customFormat="1" ht="6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4"/>
    </row>
    <row r="18" spans="2:13" s="41" customFormat="1" ht="4.5" customHeight="1">
      <c r="B18" s="38"/>
      <c r="C18" s="39"/>
      <c r="D18" s="39"/>
      <c r="E18" s="39"/>
      <c r="F18" s="39"/>
      <c r="G18" s="39"/>
      <c r="H18" s="39"/>
      <c r="I18" s="246" t="s">
        <v>71</v>
      </c>
      <c r="J18" s="246"/>
      <c r="K18" s="247">
        <v>0</v>
      </c>
      <c r="L18" s="39"/>
      <c r="M18" s="248">
        <v>10756626.48</v>
      </c>
    </row>
    <row r="19" spans="2:13" s="41" customFormat="1" ht="5.25" customHeight="1">
      <c r="B19" s="38"/>
      <c r="C19" s="246" t="s">
        <v>72</v>
      </c>
      <c r="D19" s="246"/>
      <c r="E19" s="247">
        <v>47459117.83</v>
      </c>
      <c r="F19" s="39"/>
      <c r="G19" s="247">
        <v>76305820.3</v>
      </c>
      <c r="H19" s="39"/>
      <c r="I19" s="246"/>
      <c r="J19" s="246"/>
      <c r="K19" s="247"/>
      <c r="L19" s="39"/>
      <c r="M19" s="248"/>
    </row>
    <row r="20" spans="2:13" s="41" customFormat="1" ht="9" customHeight="1">
      <c r="B20" s="38"/>
      <c r="C20" s="246"/>
      <c r="D20" s="246"/>
      <c r="E20" s="247"/>
      <c r="F20" s="39"/>
      <c r="G20" s="247"/>
      <c r="H20" s="39"/>
      <c r="I20" s="246"/>
      <c r="J20" s="246"/>
      <c r="K20" s="39"/>
      <c r="L20" s="39"/>
      <c r="M20" s="44"/>
    </row>
    <row r="21" spans="2:13" s="41" customFormat="1" ht="6.7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4"/>
    </row>
    <row r="22" spans="2:13" s="41" customFormat="1" ht="3.75" customHeight="1">
      <c r="B22" s="38"/>
      <c r="C22" s="39"/>
      <c r="D22" s="39"/>
      <c r="E22" s="39"/>
      <c r="F22" s="39"/>
      <c r="G22" s="39"/>
      <c r="H22" s="39"/>
      <c r="I22" s="246" t="s">
        <v>73</v>
      </c>
      <c r="J22" s="246"/>
      <c r="K22" s="247">
        <v>0</v>
      </c>
      <c r="L22" s="39"/>
      <c r="M22" s="248">
        <v>0</v>
      </c>
    </row>
    <row r="23" spans="2:13" s="41" customFormat="1" ht="6" customHeight="1">
      <c r="B23" s="38"/>
      <c r="C23" s="246" t="s">
        <v>74</v>
      </c>
      <c r="D23" s="246"/>
      <c r="E23" s="247">
        <v>0</v>
      </c>
      <c r="F23" s="39"/>
      <c r="G23" s="247">
        <v>0</v>
      </c>
      <c r="H23" s="39"/>
      <c r="I23" s="246"/>
      <c r="J23" s="246"/>
      <c r="K23" s="247"/>
      <c r="L23" s="39"/>
      <c r="M23" s="248"/>
    </row>
    <row r="24" spans="2:13" s="41" customFormat="1" ht="8.25" customHeight="1">
      <c r="B24" s="38"/>
      <c r="C24" s="246"/>
      <c r="D24" s="246"/>
      <c r="E24" s="247"/>
      <c r="F24" s="39"/>
      <c r="G24" s="247"/>
      <c r="H24" s="39"/>
      <c r="I24" s="246"/>
      <c r="J24" s="246"/>
      <c r="K24" s="39"/>
      <c r="L24" s="39"/>
      <c r="M24" s="44"/>
    </row>
    <row r="25" spans="2:13" s="41" customFormat="1" ht="7.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4"/>
    </row>
    <row r="26" spans="2:13" s="41" customFormat="1" ht="3" customHeight="1">
      <c r="B26" s="38"/>
      <c r="C26" s="39"/>
      <c r="D26" s="39"/>
      <c r="E26" s="39"/>
      <c r="F26" s="39"/>
      <c r="G26" s="39"/>
      <c r="H26" s="39"/>
      <c r="I26" s="246" t="s">
        <v>75</v>
      </c>
      <c r="J26" s="246"/>
      <c r="K26" s="247">
        <v>0</v>
      </c>
      <c r="L26" s="39"/>
      <c r="M26" s="248">
        <v>96728</v>
      </c>
    </row>
    <row r="27" spans="2:13" s="41" customFormat="1" ht="6.75" customHeight="1">
      <c r="B27" s="38"/>
      <c r="C27" s="246" t="s">
        <v>76</v>
      </c>
      <c r="D27" s="246"/>
      <c r="E27" s="247">
        <v>2316835.06</v>
      </c>
      <c r="F27" s="39"/>
      <c r="G27" s="247">
        <v>1665870.07</v>
      </c>
      <c r="H27" s="39"/>
      <c r="I27" s="246"/>
      <c r="J27" s="246"/>
      <c r="K27" s="247"/>
      <c r="L27" s="39"/>
      <c r="M27" s="248"/>
    </row>
    <row r="28" spans="2:13" s="41" customFormat="1" ht="7.5" customHeight="1">
      <c r="B28" s="38"/>
      <c r="C28" s="246"/>
      <c r="D28" s="246"/>
      <c r="E28" s="247"/>
      <c r="F28" s="39"/>
      <c r="G28" s="247"/>
      <c r="H28" s="39"/>
      <c r="I28" s="246"/>
      <c r="J28" s="246"/>
      <c r="K28" s="39"/>
      <c r="L28" s="39"/>
      <c r="M28" s="44"/>
    </row>
    <row r="29" spans="2:13" s="41" customFormat="1" ht="8.2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4"/>
    </row>
    <row r="30" spans="2:13" s="41" customFormat="1" ht="2.25" customHeight="1">
      <c r="B30" s="38"/>
      <c r="C30" s="39"/>
      <c r="D30" s="39"/>
      <c r="E30" s="39"/>
      <c r="F30" s="39"/>
      <c r="G30" s="39"/>
      <c r="H30" s="39"/>
      <c r="I30" s="246" t="s">
        <v>77</v>
      </c>
      <c r="J30" s="246"/>
      <c r="K30" s="247">
        <v>4389928.33</v>
      </c>
      <c r="L30" s="39"/>
      <c r="M30" s="248">
        <v>4733297.07</v>
      </c>
    </row>
    <row r="31" spans="2:13" s="41" customFormat="1" ht="7.5" customHeight="1">
      <c r="B31" s="38"/>
      <c r="C31" s="246" t="s">
        <v>78</v>
      </c>
      <c r="D31" s="246"/>
      <c r="E31" s="247">
        <v>0</v>
      </c>
      <c r="F31" s="39"/>
      <c r="G31" s="247">
        <v>0</v>
      </c>
      <c r="H31" s="39"/>
      <c r="I31" s="246"/>
      <c r="J31" s="246"/>
      <c r="K31" s="247"/>
      <c r="L31" s="39"/>
      <c r="M31" s="248"/>
    </row>
    <row r="32" spans="2:13" s="41" customFormat="1" ht="6.75" customHeight="1">
      <c r="B32" s="38"/>
      <c r="C32" s="246"/>
      <c r="D32" s="246"/>
      <c r="E32" s="247"/>
      <c r="F32" s="39"/>
      <c r="G32" s="247"/>
      <c r="H32" s="39"/>
      <c r="I32" s="246"/>
      <c r="J32" s="246"/>
      <c r="K32" s="39"/>
      <c r="L32" s="39"/>
      <c r="M32" s="44"/>
    </row>
    <row r="33" spans="2:13" s="41" customFormat="1" ht="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4"/>
    </row>
    <row r="34" spans="2:13" s="41" customFormat="1" ht="1.5" customHeight="1">
      <c r="B34" s="38"/>
      <c r="C34" s="39"/>
      <c r="D34" s="39"/>
      <c r="E34" s="39"/>
      <c r="F34" s="39"/>
      <c r="G34" s="39"/>
      <c r="H34" s="39"/>
      <c r="I34" s="246" t="s">
        <v>79</v>
      </c>
      <c r="J34" s="246"/>
      <c r="K34" s="247">
        <v>0</v>
      </c>
      <c r="L34" s="39"/>
      <c r="M34" s="248">
        <v>0</v>
      </c>
    </row>
    <row r="35" spans="2:13" s="41" customFormat="1" ht="4.5" customHeight="1">
      <c r="B35" s="38"/>
      <c r="C35" s="246" t="s">
        <v>80</v>
      </c>
      <c r="D35" s="246"/>
      <c r="E35" s="247">
        <v>0</v>
      </c>
      <c r="F35" s="39"/>
      <c r="G35" s="247">
        <v>0</v>
      </c>
      <c r="H35" s="39"/>
      <c r="I35" s="246"/>
      <c r="J35" s="246"/>
      <c r="K35" s="247"/>
      <c r="L35" s="39"/>
      <c r="M35" s="248"/>
    </row>
    <row r="36" spans="2:13" s="41" customFormat="1" ht="9.75" customHeight="1">
      <c r="B36" s="38"/>
      <c r="C36" s="246"/>
      <c r="D36" s="246"/>
      <c r="E36" s="247"/>
      <c r="F36" s="39"/>
      <c r="G36" s="247"/>
      <c r="H36" s="39"/>
      <c r="I36" s="246"/>
      <c r="J36" s="246"/>
      <c r="K36" s="247"/>
      <c r="L36" s="39"/>
      <c r="M36" s="248"/>
    </row>
    <row r="37" spans="2:13" s="41" customFormat="1" ht="5.2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4"/>
    </row>
    <row r="38" spans="2:13" s="41" customFormat="1" ht="7.5" customHeight="1">
      <c r="B38" s="38"/>
      <c r="C38" s="39"/>
      <c r="D38" s="39"/>
      <c r="E38" s="39"/>
      <c r="F38" s="39"/>
      <c r="G38" s="39"/>
      <c r="H38" s="39"/>
      <c r="I38" s="246" t="s">
        <v>81</v>
      </c>
      <c r="J38" s="246"/>
      <c r="K38" s="247">
        <v>332448417.36</v>
      </c>
      <c r="L38" s="39"/>
      <c r="M38" s="248">
        <v>332448417.36</v>
      </c>
    </row>
    <row r="39" spans="2:13" s="41" customFormat="1" ht="3" customHeight="1">
      <c r="B39" s="38"/>
      <c r="C39" s="242" t="s">
        <v>82</v>
      </c>
      <c r="D39" s="242"/>
      <c r="E39" s="243">
        <f>SUM(E12:E38)</f>
        <v>481871196</v>
      </c>
      <c r="F39" s="39"/>
      <c r="G39" s="243">
        <f>SUM(G12:G38)</f>
        <v>417848561.63</v>
      </c>
      <c r="H39" s="39"/>
      <c r="I39" s="246"/>
      <c r="J39" s="246"/>
      <c r="K39" s="247"/>
      <c r="L39" s="39"/>
      <c r="M39" s="248"/>
    </row>
    <row r="40" spans="2:13" s="41" customFormat="1" ht="9" customHeight="1">
      <c r="B40" s="38"/>
      <c r="C40" s="242"/>
      <c r="D40" s="242"/>
      <c r="E40" s="243"/>
      <c r="F40" s="39"/>
      <c r="G40" s="243"/>
      <c r="H40" s="39"/>
      <c r="I40" s="246"/>
      <c r="J40" s="246"/>
      <c r="K40" s="39"/>
      <c r="L40" s="39"/>
      <c r="M40" s="44"/>
    </row>
    <row r="41" spans="2:13" s="41" customFormat="1" ht="3.75" customHeight="1">
      <c r="B41" s="38"/>
      <c r="C41" s="242"/>
      <c r="D41" s="242"/>
      <c r="E41" s="39"/>
      <c r="F41" s="39"/>
      <c r="G41" s="39"/>
      <c r="H41" s="39"/>
      <c r="I41" s="242" t="s">
        <v>83</v>
      </c>
      <c r="J41" s="242"/>
      <c r="K41" s="243">
        <f>SUM(K11:K39)</f>
        <v>466572484.89</v>
      </c>
      <c r="L41" s="39"/>
      <c r="M41" s="244">
        <f>SUM(M11:M39)</f>
        <v>426728045.37</v>
      </c>
    </row>
    <row r="42" spans="2:13" s="41" customFormat="1" ht="2.25" customHeight="1">
      <c r="B42" s="38"/>
      <c r="C42" s="39"/>
      <c r="D42" s="39"/>
      <c r="E42" s="39"/>
      <c r="F42" s="39"/>
      <c r="G42" s="39"/>
      <c r="H42" s="39"/>
      <c r="I42" s="242"/>
      <c r="J42" s="242"/>
      <c r="K42" s="243"/>
      <c r="L42" s="39"/>
      <c r="M42" s="244"/>
    </row>
    <row r="43" spans="2:13" s="41" customFormat="1" ht="9.75" customHeight="1">
      <c r="B43" s="38"/>
      <c r="C43" s="39"/>
      <c r="D43" s="39"/>
      <c r="E43" s="39"/>
      <c r="F43" s="39"/>
      <c r="G43" s="39"/>
      <c r="H43" s="39"/>
      <c r="I43" s="242"/>
      <c r="J43" s="242"/>
      <c r="K43" s="243"/>
      <c r="L43" s="39"/>
      <c r="M43" s="244"/>
    </row>
    <row r="44" spans="2:13" s="41" customFormat="1" ht="13.5" customHeight="1">
      <c r="B44" s="38"/>
      <c r="C44" s="39"/>
      <c r="D44" s="39"/>
      <c r="E44" s="39"/>
      <c r="F44" s="39"/>
      <c r="G44" s="39"/>
      <c r="H44" s="39"/>
      <c r="I44" s="46"/>
      <c r="J44" s="46"/>
      <c r="K44" s="47"/>
      <c r="L44" s="39"/>
      <c r="M44" s="48"/>
    </row>
    <row r="45" spans="2:13" s="41" customFormat="1" ht="7.5" customHeight="1">
      <c r="B45" s="38"/>
      <c r="C45" s="242" t="s">
        <v>84</v>
      </c>
      <c r="D45" s="242"/>
      <c r="E45" s="39"/>
      <c r="F45" s="39"/>
      <c r="G45" s="39"/>
      <c r="H45" s="39"/>
      <c r="I45" s="242" t="s">
        <v>85</v>
      </c>
      <c r="J45" s="242"/>
      <c r="K45" s="39"/>
      <c r="L45" s="39"/>
      <c r="M45" s="44"/>
    </row>
    <row r="46" spans="2:13" s="41" customFormat="1" ht="6.75" customHeight="1">
      <c r="B46" s="38"/>
      <c r="C46" s="242"/>
      <c r="D46" s="242"/>
      <c r="E46" s="39"/>
      <c r="F46" s="39"/>
      <c r="G46" s="45"/>
      <c r="H46" s="39"/>
      <c r="I46" s="257"/>
      <c r="J46" s="242"/>
      <c r="K46" s="39"/>
      <c r="L46" s="39"/>
      <c r="M46" s="44"/>
    </row>
    <row r="47" spans="2:13" s="41" customFormat="1" ht="8.25" customHeight="1">
      <c r="B47" s="38"/>
      <c r="C47" s="246" t="s">
        <v>86</v>
      </c>
      <c r="D47" s="246"/>
      <c r="E47" s="247">
        <v>878994966.52</v>
      </c>
      <c r="F47" s="39"/>
      <c r="G47" s="247">
        <v>834077667.96</v>
      </c>
      <c r="H47" s="39"/>
      <c r="I47" s="39"/>
      <c r="J47" s="39"/>
      <c r="K47" s="39"/>
      <c r="L47" s="39"/>
      <c r="M47" s="44"/>
    </row>
    <row r="48" spans="2:13" s="41" customFormat="1" ht="5.25" customHeight="1">
      <c r="B48" s="38"/>
      <c r="C48" s="246"/>
      <c r="D48" s="246"/>
      <c r="E48" s="247"/>
      <c r="F48" s="39"/>
      <c r="G48" s="247"/>
      <c r="H48" s="39"/>
      <c r="I48" s="246" t="s">
        <v>87</v>
      </c>
      <c r="J48" s="246"/>
      <c r="K48" s="247">
        <v>0</v>
      </c>
      <c r="L48" s="39"/>
      <c r="M48" s="248">
        <v>0</v>
      </c>
    </row>
    <row r="49" spans="2:13" s="41" customFormat="1" ht="6" customHeight="1">
      <c r="B49" s="38"/>
      <c r="C49" s="39"/>
      <c r="D49" s="39"/>
      <c r="E49" s="39"/>
      <c r="F49" s="39"/>
      <c r="G49" s="39"/>
      <c r="H49" s="39"/>
      <c r="I49" s="246"/>
      <c r="J49" s="246"/>
      <c r="K49" s="247"/>
      <c r="L49" s="39"/>
      <c r="M49" s="248"/>
    </row>
    <row r="50" spans="2:13" s="41" customFormat="1" ht="6" customHeight="1">
      <c r="B50" s="38"/>
      <c r="C50" s="39"/>
      <c r="D50" s="39"/>
      <c r="E50" s="39"/>
      <c r="F50" s="39"/>
      <c r="G50" s="39"/>
      <c r="H50" s="39"/>
      <c r="I50" s="257"/>
      <c r="J50" s="257"/>
      <c r="K50" s="39"/>
      <c r="L50" s="39"/>
      <c r="M50" s="44"/>
    </row>
    <row r="51" spans="2:13" s="41" customFormat="1" ht="9" customHeight="1">
      <c r="B51" s="38"/>
      <c r="C51" s="246" t="s">
        <v>88</v>
      </c>
      <c r="D51" s="246"/>
      <c r="E51" s="247">
        <v>100337171.2</v>
      </c>
      <c r="F51" s="39"/>
      <c r="G51" s="247">
        <v>100357480.09</v>
      </c>
      <c r="H51" s="39"/>
      <c r="I51" s="39"/>
      <c r="J51" s="39"/>
      <c r="K51" s="39"/>
      <c r="L51" s="39"/>
      <c r="M51" s="44"/>
    </row>
    <row r="52" spans="2:13" s="41" customFormat="1" ht="4.5" customHeight="1">
      <c r="B52" s="38"/>
      <c r="C52" s="246"/>
      <c r="D52" s="246"/>
      <c r="E52" s="247"/>
      <c r="F52" s="39"/>
      <c r="G52" s="247"/>
      <c r="H52" s="39"/>
      <c r="I52" s="246" t="s">
        <v>89</v>
      </c>
      <c r="J52" s="246"/>
      <c r="K52" s="247">
        <v>0</v>
      </c>
      <c r="L52" s="39"/>
      <c r="M52" s="248">
        <v>0</v>
      </c>
    </row>
    <row r="53" spans="2:13" s="41" customFormat="1" ht="6.75" customHeight="1">
      <c r="B53" s="38"/>
      <c r="C53" s="39"/>
      <c r="D53" s="39"/>
      <c r="E53" s="39"/>
      <c r="F53" s="39"/>
      <c r="G53" s="39"/>
      <c r="H53" s="39"/>
      <c r="I53" s="246"/>
      <c r="J53" s="246"/>
      <c r="K53" s="247"/>
      <c r="L53" s="39"/>
      <c r="M53" s="248"/>
    </row>
    <row r="54" spans="2:13" s="41" customFormat="1" ht="3.75" customHeight="1">
      <c r="B54" s="38"/>
      <c r="C54" s="39"/>
      <c r="D54" s="39"/>
      <c r="E54" s="39"/>
      <c r="F54" s="39"/>
      <c r="G54" s="39"/>
      <c r="H54" s="39"/>
      <c r="I54" s="257"/>
      <c r="J54" s="257"/>
      <c r="K54" s="39"/>
      <c r="L54" s="39"/>
      <c r="M54" s="44"/>
    </row>
    <row r="55" spans="2:13" s="41" customFormat="1" ht="6.7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4"/>
    </row>
    <row r="56" spans="2:13" s="41" customFormat="1" ht="9.75" customHeight="1">
      <c r="B56" s="38"/>
      <c r="C56" s="246" t="s">
        <v>90</v>
      </c>
      <c r="D56" s="246"/>
      <c r="E56" s="49">
        <v>9098532765.65</v>
      </c>
      <c r="F56" s="39"/>
      <c r="G56" s="49">
        <v>7978902212.7</v>
      </c>
      <c r="H56" s="39"/>
      <c r="I56" s="246" t="s">
        <v>91</v>
      </c>
      <c r="J56" s="246"/>
      <c r="K56" s="49">
        <v>0</v>
      </c>
      <c r="L56" s="39"/>
      <c r="M56" s="50">
        <v>104877108.54</v>
      </c>
    </row>
    <row r="57" spans="2:13" s="41" customFormat="1" ht="3" customHeight="1">
      <c r="B57" s="38"/>
      <c r="C57" s="257"/>
      <c r="D57" s="257"/>
      <c r="E57" s="39"/>
      <c r="F57" s="39"/>
      <c r="G57" s="39"/>
      <c r="H57" s="39"/>
      <c r="I57" s="246"/>
      <c r="J57" s="246"/>
      <c r="K57" s="39"/>
      <c r="L57" s="39"/>
      <c r="M57" s="44"/>
    </row>
    <row r="58" spans="2:13" s="41" customFormat="1" ht="6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</row>
    <row r="59" spans="2:13" s="41" customFormat="1" ht="10.5" customHeight="1">
      <c r="B59" s="38"/>
      <c r="C59" s="246" t="s">
        <v>92</v>
      </c>
      <c r="D59" s="246"/>
      <c r="E59" s="49">
        <v>658314491.9</v>
      </c>
      <c r="F59" s="39"/>
      <c r="G59" s="49">
        <v>646969144.67</v>
      </c>
      <c r="H59" s="39"/>
      <c r="I59" s="39"/>
      <c r="J59" s="39"/>
      <c r="K59" s="39"/>
      <c r="L59" s="39"/>
      <c r="M59" s="44"/>
    </row>
    <row r="60" spans="2:13" s="41" customFormat="1" ht="3" customHeight="1">
      <c r="B60" s="38"/>
      <c r="C60" s="246"/>
      <c r="D60" s="246"/>
      <c r="E60" s="39"/>
      <c r="F60" s="39"/>
      <c r="G60" s="39"/>
      <c r="H60" s="39"/>
      <c r="I60" s="246" t="s">
        <v>93</v>
      </c>
      <c r="J60" s="246"/>
      <c r="K60" s="247">
        <v>0</v>
      </c>
      <c r="L60" s="39"/>
      <c r="M60" s="248">
        <v>0</v>
      </c>
    </row>
    <row r="61" spans="2:13" s="41" customFormat="1" ht="6.75" customHeight="1">
      <c r="B61" s="38"/>
      <c r="C61" s="39"/>
      <c r="D61" s="39"/>
      <c r="E61" s="39"/>
      <c r="F61" s="39"/>
      <c r="G61" s="39"/>
      <c r="H61" s="39"/>
      <c r="I61" s="246"/>
      <c r="J61" s="246"/>
      <c r="K61" s="247"/>
      <c r="L61" s="39"/>
      <c r="M61" s="248"/>
    </row>
    <row r="62" spans="2:13" s="41" customFormat="1" ht="5.25" customHeight="1">
      <c r="B62" s="38"/>
      <c r="C62" s="39"/>
      <c r="D62" s="39"/>
      <c r="E62" s="39"/>
      <c r="F62" s="39"/>
      <c r="G62" s="39"/>
      <c r="H62" s="39"/>
      <c r="I62" s="257"/>
      <c r="J62" s="257"/>
      <c r="K62" s="257"/>
      <c r="L62" s="39"/>
      <c r="M62" s="259"/>
    </row>
    <row r="63" spans="2:13" s="41" customFormat="1" ht="5.25" customHeight="1">
      <c r="B63" s="38"/>
      <c r="C63" s="246" t="s">
        <v>94</v>
      </c>
      <c r="D63" s="246"/>
      <c r="E63" s="247">
        <v>10241030.78</v>
      </c>
      <c r="F63" s="39"/>
      <c r="G63" s="247">
        <v>10072163.46</v>
      </c>
      <c r="H63" s="39"/>
      <c r="I63" s="39"/>
      <c r="J63" s="39"/>
      <c r="K63" s="39"/>
      <c r="L63" s="39"/>
      <c r="M63" s="44"/>
    </row>
    <row r="64" spans="2:13" s="41" customFormat="1" ht="5.25" customHeight="1">
      <c r="B64" s="38"/>
      <c r="C64" s="246"/>
      <c r="D64" s="246"/>
      <c r="E64" s="247"/>
      <c r="F64" s="39"/>
      <c r="G64" s="247"/>
      <c r="H64" s="39"/>
      <c r="I64" s="246" t="s">
        <v>95</v>
      </c>
      <c r="J64" s="246"/>
      <c r="K64" s="247">
        <v>6759573013.33</v>
      </c>
      <c r="L64" s="39"/>
      <c r="M64" s="248">
        <v>6751364916.56</v>
      </c>
    </row>
    <row r="65" spans="2:13" s="41" customFormat="1" ht="7.5" customHeight="1">
      <c r="B65" s="38"/>
      <c r="C65" s="246"/>
      <c r="D65" s="246"/>
      <c r="E65" s="39"/>
      <c r="F65" s="39"/>
      <c r="G65" s="39"/>
      <c r="H65" s="39"/>
      <c r="I65" s="246"/>
      <c r="J65" s="246"/>
      <c r="K65" s="247"/>
      <c r="L65" s="39"/>
      <c r="M65" s="248"/>
    </row>
    <row r="66" spans="2:13" s="41" customFormat="1" ht="1.5" customHeight="1">
      <c r="B66" s="38"/>
      <c r="C66" s="39"/>
      <c r="D66" s="39"/>
      <c r="E66" s="39"/>
      <c r="F66" s="39"/>
      <c r="G66" s="39"/>
      <c r="H66" s="39"/>
      <c r="I66" s="246"/>
      <c r="J66" s="246"/>
      <c r="K66" s="39"/>
      <c r="L66" s="39"/>
      <c r="M66" s="44"/>
    </row>
    <row r="67" spans="2:13" s="41" customFormat="1" ht="6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4"/>
    </row>
    <row r="68" spans="2:13" s="41" customFormat="1" ht="5.25" customHeight="1">
      <c r="B68" s="38"/>
      <c r="C68" s="246" t="s">
        <v>96</v>
      </c>
      <c r="D68" s="246"/>
      <c r="E68" s="258">
        <v>-474251353.03</v>
      </c>
      <c r="F68" s="39"/>
      <c r="G68" s="258">
        <v>-467424341.83</v>
      </c>
      <c r="H68" s="39"/>
      <c r="I68" s="39"/>
      <c r="J68" s="39"/>
      <c r="K68" s="39"/>
      <c r="L68" s="39"/>
      <c r="M68" s="44"/>
    </row>
    <row r="69" spans="2:13" s="41" customFormat="1" ht="5.25" customHeight="1">
      <c r="B69" s="38"/>
      <c r="C69" s="246"/>
      <c r="D69" s="246"/>
      <c r="E69" s="258"/>
      <c r="F69" s="39"/>
      <c r="G69" s="258"/>
      <c r="H69" s="39"/>
      <c r="I69" s="246" t="s">
        <v>97</v>
      </c>
      <c r="J69" s="246"/>
      <c r="K69" s="247">
        <v>0</v>
      </c>
      <c r="L69" s="39"/>
      <c r="M69" s="248">
        <v>0</v>
      </c>
    </row>
    <row r="70" spans="2:13" s="41" customFormat="1" ht="8.25" customHeight="1">
      <c r="B70" s="38"/>
      <c r="C70" s="246"/>
      <c r="D70" s="246"/>
      <c r="E70" s="39"/>
      <c r="F70" s="39"/>
      <c r="G70" s="39"/>
      <c r="H70" s="39"/>
      <c r="I70" s="246"/>
      <c r="J70" s="246"/>
      <c r="K70" s="247"/>
      <c r="L70" s="39"/>
      <c r="M70" s="248"/>
    </row>
    <row r="71" spans="2:13" s="41" customFormat="1" ht="0.75" customHeight="1">
      <c r="B71" s="38"/>
      <c r="C71" s="39"/>
      <c r="D71" s="39"/>
      <c r="E71" s="39"/>
      <c r="F71" s="39"/>
      <c r="G71" s="39"/>
      <c r="H71" s="39"/>
      <c r="I71" s="246"/>
      <c r="J71" s="246"/>
      <c r="K71" s="39"/>
      <c r="L71" s="39"/>
      <c r="M71" s="44"/>
    </row>
    <row r="72" spans="2:13" s="41" customFormat="1" ht="6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4"/>
    </row>
    <row r="73" spans="2:13" s="41" customFormat="1" ht="5.25" customHeight="1">
      <c r="B73" s="38"/>
      <c r="C73" s="246" t="s">
        <v>98</v>
      </c>
      <c r="D73" s="246"/>
      <c r="E73" s="247">
        <v>0</v>
      </c>
      <c r="F73" s="39"/>
      <c r="G73" s="247">
        <v>0</v>
      </c>
      <c r="H73" s="39"/>
      <c r="I73" s="242" t="s">
        <v>99</v>
      </c>
      <c r="J73" s="242"/>
      <c r="K73" s="243">
        <f>SUM(K48:K72)</f>
        <v>6759573013.33</v>
      </c>
      <c r="L73" s="39"/>
      <c r="M73" s="244">
        <f>SUM(M48:M72)</f>
        <v>6856242025.1</v>
      </c>
    </row>
    <row r="74" spans="2:13" s="41" customFormat="1" ht="6" customHeight="1">
      <c r="B74" s="38"/>
      <c r="C74" s="246"/>
      <c r="D74" s="246"/>
      <c r="E74" s="247"/>
      <c r="F74" s="39"/>
      <c r="G74" s="247"/>
      <c r="H74" s="39"/>
      <c r="I74" s="242"/>
      <c r="J74" s="242"/>
      <c r="K74" s="243"/>
      <c r="L74" s="39"/>
      <c r="M74" s="244"/>
    </row>
    <row r="75" spans="2:13" s="41" customFormat="1" ht="7.5" customHeight="1">
      <c r="B75" s="38"/>
      <c r="C75" s="246"/>
      <c r="D75" s="246"/>
      <c r="E75" s="39"/>
      <c r="F75" s="39"/>
      <c r="G75" s="39"/>
      <c r="H75" s="39"/>
      <c r="I75" s="242"/>
      <c r="J75" s="242"/>
      <c r="K75" s="39"/>
      <c r="L75" s="39"/>
      <c r="M75" s="44"/>
    </row>
    <row r="76" spans="2:13" s="41" customFormat="1" ht="6.75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4"/>
    </row>
    <row r="77" spans="2:13" s="41" customFormat="1" ht="5.25" customHeight="1">
      <c r="B77" s="38"/>
      <c r="C77" s="246" t="s">
        <v>100</v>
      </c>
      <c r="D77" s="246"/>
      <c r="E77" s="247">
        <v>0</v>
      </c>
      <c r="F77" s="39"/>
      <c r="G77" s="247">
        <v>0</v>
      </c>
      <c r="H77" s="39"/>
      <c r="I77" s="242" t="s">
        <v>101</v>
      </c>
      <c r="J77" s="242"/>
      <c r="K77" s="243">
        <f>K41+K73</f>
        <v>7226145498.22</v>
      </c>
      <c r="L77" s="39"/>
      <c r="M77" s="244">
        <f>M41+M73</f>
        <v>7282970070.47</v>
      </c>
    </row>
    <row r="78" spans="2:13" s="41" customFormat="1" ht="6" customHeight="1">
      <c r="B78" s="38"/>
      <c r="C78" s="246"/>
      <c r="D78" s="246"/>
      <c r="E78" s="247"/>
      <c r="F78" s="39"/>
      <c r="G78" s="247"/>
      <c r="H78" s="39"/>
      <c r="I78" s="242"/>
      <c r="J78" s="242"/>
      <c r="K78" s="243"/>
      <c r="L78" s="39"/>
      <c r="M78" s="244"/>
    </row>
    <row r="79" spans="2:13" s="41" customFormat="1" ht="7.5" customHeight="1">
      <c r="B79" s="38"/>
      <c r="C79" s="246"/>
      <c r="D79" s="246"/>
      <c r="E79" s="39"/>
      <c r="F79" s="39"/>
      <c r="G79" s="39"/>
      <c r="H79" s="39"/>
      <c r="I79" s="242"/>
      <c r="J79" s="242"/>
      <c r="K79" s="39"/>
      <c r="L79" s="39"/>
      <c r="M79" s="44"/>
    </row>
    <row r="80" spans="2:13" s="41" customFormat="1" ht="6" customHeight="1">
      <c r="B80" s="38"/>
      <c r="C80" s="39"/>
      <c r="D80" s="39"/>
      <c r="E80" s="39"/>
      <c r="F80" s="39"/>
      <c r="G80" s="39"/>
      <c r="H80" s="39"/>
      <c r="I80" s="256" t="s">
        <v>102</v>
      </c>
      <c r="J80" s="256"/>
      <c r="K80" s="39"/>
      <c r="L80" s="39"/>
      <c r="M80" s="44"/>
    </row>
    <row r="81" spans="2:13" s="41" customFormat="1" ht="8.25" customHeight="1">
      <c r="B81" s="38"/>
      <c r="C81" s="246" t="s">
        <v>103</v>
      </c>
      <c r="D81" s="246"/>
      <c r="E81" s="247">
        <v>0</v>
      </c>
      <c r="F81" s="39"/>
      <c r="G81" s="247">
        <v>0</v>
      </c>
      <c r="H81" s="39"/>
      <c r="I81" s="257"/>
      <c r="J81" s="256"/>
      <c r="K81" s="39"/>
      <c r="L81" s="39"/>
      <c r="M81" s="44"/>
    </row>
    <row r="82" spans="2:13" s="41" customFormat="1" ht="5.25" customHeight="1">
      <c r="B82" s="38"/>
      <c r="C82" s="246"/>
      <c r="D82" s="246"/>
      <c r="E82" s="247"/>
      <c r="F82" s="39"/>
      <c r="G82" s="247"/>
      <c r="H82" s="39"/>
      <c r="I82" s="242" t="s">
        <v>104</v>
      </c>
      <c r="J82" s="242"/>
      <c r="K82" s="39"/>
      <c r="L82" s="39"/>
      <c r="M82" s="44"/>
    </row>
    <row r="83" spans="2:13" s="41" customFormat="1" ht="6.75" customHeight="1">
      <c r="B83" s="38"/>
      <c r="C83" s="39"/>
      <c r="D83" s="39"/>
      <c r="E83" s="39"/>
      <c r="F83" s="39"/>
      <c r="G83" s="39"/>
      <c r="H83" s="39"/>
      <c r="I83" s="242"/>
      <c r="J83" s="242"/>
      <c r="K83" s="39"/>
      <c r="L83" s="39"/>
      <c r="M83" s="44"/>
    </row>
    <row r="84" spans="2:13" s="41" customFormat="1" ht="3" customHeight="1">
      <c r="B84" s="38"/>
      <c r="C84" s="39"/>
      <c r="D84" s="39"/>
      <c r="E84" s="39"/>
      <c r="F84" s="39"/>
      <c r="G84" s="39"/>
      <c r="H84" s="39"/>
      <c r="I84" s="242"/>
      <c r="J84" s="242"/>
      <c r="K84" s="39"/>
      <c r="L84" s="39"/>
      <c r="M84" s="44"/>
    </row>
    <row r="85" spans="2:13" s="41" customFormat="1" ht="5.2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4"/>
    </row>
    <row r="86" spans="2:13" s="41" customFormat="1" ht="12.75" customHeight="1">
      <c r="B86" s="38"/>
      <c r="C86" s="242" t="s">
        <v>105</v>
      </c>
      <c r="D86" s="242"/>
      <c r="E86" s="47">
        <f>SUM(E47:E85)</f>
        <v>10272169073.019999</v>
      </c>
      <c r="F86" s="39"/>
      <c r="G86" s="47">
        <f>SUM(G47:G85)</f>
        <v>9102954327.05</v>
      </c>
      <c r="H86" s="39"/>
      <c r="I86" s="246" t="s">
        <v>29</v>
      </c>
      <c r="J86" s="246"/>
      <c r="K86" s="49">
        <v>365136.13</v>
      </c>
      <c r="L86" s="39"/>
      <c r="M86" s="50">
        <v>612869.15</v>
      </c>
    </row>
    <row r="87" spans="2:13" s="41" customFormat="1" ht="6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4"/>
    </row>
    <row r="88" spans="2:13" s="41" customFormat="1" ht="5.2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4"/>
    </row>
    <row r="89" spans="2:13" s="41" customFormat="1" ht="12.75" customHeight="1">
      <c r="B89" s="38"/>
      <c r="C89" s="242" t="s">
        <v>106</v>
      </c>
      <c r="D89" s="242"/>
      <c r="E89" s="47">
        <f>E39+E86</f>
        <v>10754040269.019999</v>
      </c>
      <c r="F89" s="39"/>
      <c r="G89" s="47">
        <f>G39+G86</f>
        <v>9520802888.679998</v>
      </c>
      <c r="H89" s="39"/>
      <c r="I89" s="246" t="s">
        <v>107</v>
      </c>
      <c r="J89" s="246"/>
      <c r="K89" s="49">
        <v>0</v>
      </c>
      <c r="L89" s="39"/>
      <c r="M89" s="50">
        <v>0</v>
      </c>
    </row>
    <row r="90" spans="2:13" s="41" customFormat="1" ht="6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4"/>
    </row>
    <row r="91" spans="2:13" s="41" customFormat="1" ht="5.2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4"/>
    </row>
    <row r="92" spans="2:13" s="41" customFormat="1" ht="12.75" customHeight="1">
      <c r="B92" s="38"/>
      <c r="C92" s="39"/>
      <c r="D92" s="39"/>
      <c r="E92" s="39"/>
      <c r="F92" s="39"/>
      <c r="G92" s="39"/>
      <c r="H92" s="39"/>
      <c r="I92" s="246" t="s">
        <v>108</v>
      </c>
      <c r="J92" s="246"/>
      <c r="K92" s="49">
        <v>0</v>
      </c>
      <c r="L92" s="39"/>
      <c r="M92" s="50">
        <v>0</v>
      </c>
    </row>
    <row r="93" spans="2:13" s="41" customFormat="1" ht="6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4"/>
    </row>
    <row r="94" spans="2:13" s="41" customFormat="1" ht="5.25" customHeight="1">
      <c r="B94" s="38"/>
      <c r="C94" s="39"/>
      <c r="D94" s="39"/>
      <c r="E94" s="39"/>
      <c r="F94" s="39"/>
      <c r="G94" s="39"/>
      <c r="H94" s="39"/>
      <c r="I94" s="242" t="s">
        <v>109</v>
      </c>
      <c r="J94" s="242"/>
      <c r="K94" s="243">
        <f>SUM(K86:K93)</f>
        <v>365136.13</v>
      </c>
      <c r="L94" s="39"/>
      <c r="M94" s="244">
        <f>SUM(M86:M93)</f>
        <v>612869.15</v>
      </c>
    </row>
    <row r="95" spans="2:13" s="41" customFormat="1" ht="9.75" customHeight="1">
      <c r="B95" s="38"/>
      <c r="C95" s="39"/>
      <c r="D95" s="39"/>
      <c r="E95" s="39"/>
      <c r="F95" s="39"/>
      <c r="G95" s="39"/>
      <c r="H95" s="39"/>
      <c r="I95" s="242"/>
      <c r="J95" s="242"/>
      <c r="K95" s="243"/>
      <c r="L95" s="39"/>
      <c r="M95" s="244"/>
    </row>
    <row r="96" spans="2:13" s="41" customFormat="1" ht="6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3"/>
    </row>
    <row r="97" spans="2:13" ht="12.75" customHeight="1">
      <c r="B97" s="249" t="str">
        <f>B2</f>
        <v>MUNICIPIO DE MÉRIDA YUCATÁN
ESTADO DE SITUACIÓN FINANCIERA
AL 30 DE JUNIO DE 2018</v>
      </c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1"/>
    </row>
    <row r="98" spans="2:13" ht="12.7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4"/>
    </row>
    <row r="99" spans="2:13" ht="16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4"/>
    </row>
    <row r="100" spans="2:13" s="41" customFormat="1" ht="6.7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4"/>
    </row>
    <row r="101" spans="2:13" s="41" customFormat="1" ht="14.25" customHeight="1">
      <c r="B101" s="38"/>
      <c r="C101" s="39"/>
      <c r="D101" s="255">
        <v>2018</v>
      </c>
      <c r="E101" s="255"/>
      <c r="F101" s="39"/>
      <c r="G101" s="42" t="s">
        <v>52</v>
      </c>
      <c r="H101" s="39"/>
      <c r="I101" s="39"/>
      <c r="J101" s="255">
        <v>2018</v>
      </c>
      <c r="K101" s="255"/>
      <c r="L101" s="39"/>
      <c r="M101" s="43" t="s">
        <v>52</v>
      </c>
    </row>
    <row r="102" spans="2:13" s="41" customFormat="1" ht="14.25" customHeight="1">
      <c r="B102" s="38"/>
      <c r="C102" s="39"/>
      <c r="D102" s="54"/>
      <c r="E102" s="54"/>
      <c r="F102" s="39"/>
      <c r="G102" s="54"/>
      <c r="H102" s="39"/>
      <c r="I102" s="39"/>
      <c r="J102" s="54"/>
      <c r="K102" s="54"/>
      <c r="L102" s="39"/>
      <c r="M102" s="55"/>
    </row>
    <row r="103" spans="2:13" s="41" customFormat="1" ht="12.75" customHeight="1">
      <c r="B103" s="38"/>
      <c r="C103" s="39"/>
      <c r="D103" s="39"/>
      <c r="E103" s="39"/>
      <c r="F103" s="39"/>
      <c r="G103" s="39"/>
      <c r="H103" s="39"/>
      <c r="I103" s="242" t="s">
        <v>110</v>
      </c>
      <c r="J103" s="242"/>
      <c r="K103" s="39"/>
      <c r="L103" s="39"/>
      <c r="M103" s="44"/>
    </row>
    <row r="104" spans="2:13" s="41" customFormat="1" ht="5.25" customHeight="1">
      <c r="B104" s="38"/>
      <c r="C104" s="39"/>
      <c r="D104" s="39"/>
      <c r="E104" s="39"/>
      <c r="F104" s="39"/>
      <c r="G104" s="39"/>
      <c r="H104" s="39"/>
      <c r="I104" s="246" t="s">
        <v>111</v>
      </c>
      <c r="J104" s="246"/>
      <c r="K104" s="247">
        <v>321764603.96</v>
      </c>
      <c r="L104" s="39"/>
      <c r="M104" s="248">
        <v>-77658238.26</v>
      </c>
    </row>
    <row r="105" spans="2:13" s="41" customFormat="1" ht="7.5" customHeight="1">
      <c r="B105" s="38"/>
      <c r="C105" s="39"/>
      <c r="D105" s="39"/>
      <c r="E105" s="39"/>
      <c r="F105" s="39"/>
      <c r="G105" s="39"/>
      <c r="H105" s="39"/>
      <c r="I105" s="246"/>
      <c r="J105" s="246"/>
      <c r="K105" s="247"/>
      <c r="L105" s="39"/>
      <c r="M105" s="248"/>
    </row>
    <row r="106" spans="2:13" s="41" customFormat="1" ht="6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 t="s">
        <v>112</v>
      </c>
      <c r="L106" s="39"/>
      <c r="M106" s="44" t="s">
        <v>112</v>
      </c>
    </row>
    <row r="107" spans="2:13" s="4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4"/>
    </row>
    <row r="108" spans="2:13" s="41" customFormat="1" ht="12.75" customHeight="1">
      <c r="B108" s="38"/>
      <c r="C108" s="39"/>
      <c r="D108" s="39"/>
      <c r="E108" s="39"/>
      <c r="F108" s="39"/>
      <c r="G108" s="39"/>
      <c r="H108" s="39"/>
      <c r="I108" s="246" t="s">
        <v>113</v>
      </c>
      <c r="J108" s="246"/>
      <c r="K108" s="49">
        <v>1071326961.39</v>
      </c>
      <c r="L108" s="39"/>
      <c r="M108" s="50">
        <v>1345467205.04</v>
      </c>
    </row>
    <row r="109" spans="2:13" s="41" customFormat="1" ht="6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4"/>
    </row>
    <row r="110" spans="2:13" s="41" customFormat="1" ht="5.2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4"/>
    </row>
    <row r="111" spans="2:13" s="41" customFormat="1" ht="12.75" customHeight="1">
      <c r="B111" s="38"/>
      <c r="C111" s="39"/>
      <c r="D111" s="39"/>
      <c r="E111" s="39"/>
      <c r="F111" s="39"/>
      <c r="G111" s="39"/>
      <c r="H111" s="39"/>
      <c r="I111" s="246" t="s">
        <v>114</v>
      </c>
      <c r="J111" s="246"/>
      <c r="K111" s="49">
        <v>3389537026.8</v>
      </c>
      <c r="L111" s="39"/>
      <c r="M111" s="50">
        <v>2388086664.69</v>
      </c>
    </row>
    <row r="112" spans="2:13" s="41" customFormat="1" ht="6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4"/>
    </row>
    <row r="113" spans="2:13" s="41" customFormat="1" ht="5.2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4"/>
    </row>
    <row r="114" spans="2:13" s="41" customFormat="1" ht="12.75" customHeight="1">
      <c r="B114" s="38"/>
      <c r="C114" s="39"/>
      <c r="D114" s="39"/>
      <c r="E114" s="39"/>
      <c r="F114" s="39"/>
      <c r="G114" s="39"/>
      <c r="H114" s="39"/>
      <c r="I114" s="246" t="s">
        <v>115</v>
      </c>
      <c r="J114" s="246"/>
      <c r="K114" s="49">
        <v>0</v>
      </c>
      <c r="L114" s="39"/>
      <c r="M114" s="50">
        <v>0</v>
      </c>
    </row>
    <row r="115" spans="2:13" s="41" customFormat="1" ht="6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4"/>
    </row>
    <row r="116" spans="2:13" s="41" customFormat="1" ht="5.2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4"/>
    </row>
    <row r="117" spans="2:13" s="41" customFormat="1" ht="12.75" customHeight="1">
      <c r="B117" s="38"/>
      <c r="C117" s="39"/>
      <c r="D117" s="39"/>
      <c r="E117" s="39"/>
      <c r="F117" s="39"/>
      <c r="G117" s="39"/>
      <c r="H117" s="39"/>
      <c r="I117" s="246" t="s">
        <v>116</v>
      </c>
      <c r="J117" s="246"/>
      <c r="K117" s="49">
        <v>0</v>
      </c>
      <c r="L117" s="39"/>
      <c r="M117" s="50">
        <v>0</v>
      </c>
    </row>
    <row r="118" spans="2:13" s="41" customFormat="1" ht="6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4"/>
    </row>
    <row r="119" spans="2:13" s="41" customFormat="1" ht="5.25" customHeight="1">
      <c r="B119" s="38"/>
      <c r="C119" s="39"/>
      <c r="D119" s="39"/>
      <c r="E119" s="39"/>
      <c r="F119" s="39"/>
      <c r="G119" s="39"/>
      <c r="H119" s="39"/>
      <c r="I119" s="242" t="s">
        <v>117</v>
      </c>
      <c r="J119" s="242"/>
      <c r="K119" s="243">
        <f>SUM(K104:K118)</f>
        <v>4782628592.15</v>
      </c>
      <c r="L119" s="39"/>
      <c r="M119" s="244">
        <f>SUM(M104:M118)</f>
        <v>3655895631.4700003</v>
      </c>
    </row>
    <row r="120" spans="2:13" s="41" customFormat="1" ht="9.75" customHeight="1">
      <c r="B120" s="38"/>
      <c r="C120" s="39"/>
      <c r="D120" s="39"/>
      <c r="E120" s="39"/>
      <c r="F120" s="39"/>
      <c r="G120" s="39"/>
      <c r="H120" s="39"/>
      <c r="I120" s="242"/>
      <c r="J120" s="242"/>
      <c r="K120" s="243"/>
      <c r="L120" s="39"/>
      <c r="M120" s="244"/>
    </row>
    <row r="121" spans="2:13" s="41" customFormat="1" ht="21.75" customHeight="1">
      <c r="B121" s="38"/>
      <c r="C121" s="39"/>
      <c r="D121" s="39"/>
      <c r="E121" s="39"/>
      <c r="F121" s="39"/>
      <c r="G121" s="39"/>
      <c r="H121" s="39"/>
      <c r="I121" s="242" t="s">
        <v>118</v>
      </c>
      <c r="J121" s="242"/>
      <c r="K121" s="39"/>
      <c r="L121" s="39"/>
      <c r="M121" s="44"/>
    </row>
    <row r="122" spans="2:13" s="41" customFormat="1" ht="6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4"/>
    </row>
    <row r="123" spans="2:13" s="41" customFormat="1" ht="5.25" customHeight="1">
      <c r="B123" s="38"/>
      <c r="C123" s="39"/>
      <c r="D123" s="39"/>
      <c r="E123" s="39"/>
      <c r="F123" s="39"/>
      <c r="G123" s="39"/>
      <c r="H123" s="39"/>
      <c r="I123" s="246" t="s">
        <v>119</v>
      </c>
      <c r="J123" s="246"/>
      <c r="K123" s="247">
        <v>0</v>
      </c>
      <c r="L123" s="39"/>
      <c r="M123" s="248">
        <v>0</v>
      </c>
    </row>
    <row r="124" spans="2:13" s="41" customFormat="1" ht="7.5" customHeight="1">
      <c r="B124" s="38"/>
      <c r="C124" s="39"/>
      <c r="D124" s="39"/>
      <c r="E124" s="39"/>
      <c r="F124" s="39"/>
      <c r="G124" s="39"/>
      <c r="H124" s="39"/>
      <c r="I124" s="246"/>
      <c r="J124" s="246"/>
      <c r="K124" s="247"/>
      <c r="L124" s="39"/>
      <c r="M124" s="248"/>
    </row>
    <row r="125" spans="2:13" s="41" customFormat="1" ht="6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4"/>
    </row>
    <row r="126" spans="2:13" s="41" customFormat="1" ht="5.2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4"/>
    </row>
    <row r="127" spans="2:13" s="41" customFormat="1" ht="12.75" customHeight="1">
      <c r="B127" s="38"/>
      <c r="C127" s="39"/>
      <c r="D127" s="39"/>
      <c r="E127" s="39"/>
      <c r="F127" s="39"/>
      <c r="G127" s="39"/>
      <c r="H127" s="39"/>
      <c r="I127" s="246" t="s">
        <v>120</v>
      </c>
      <c r="J127" s="246"/>
      <c r="K127" s="49">
        <v>-1255098957.48</v>
      </c>
      <c r="L127" s="39"/>
      <c r="M127" s="50">
        <v>-1418675682.41</v>
      </c>
    </row>
    <row r="128" spans="2:13" s="41" customFormat="1" ht="6" customHeight="1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4"/>
    </row>
    <row r="129" spans="2:13" s="41" customFormat="1" ht="5.25" customHeight="1">
      <c r="B129" s="38"/>
      <c r="C129" s="39"/>
      <c r="D129" s="39"/>
      <c r="E129" s="39"/>
      <c r="F129" s="39"/>
      <c r="G129" s="39"/>
      <c r="H129" s="39"/>
      <c r="I129" s="242" t="s">
        <v>121</v>
      </c>
      <c r="J129" s="242"/>
      <c r="K129" s="243">
        <f>SUM(K123:K128)</f>
        <v>-1255098957.48</v>
      </c>
      <c r="L129" s="39"/>
      <c r="M129" s="244">
        <f>SUM(M123:M128)</f>
        <v>-1418675682.41</v>
      </c>
    </row>
    <row r="130" spans="2:13" s="41" customFormat="1" ht="18.75" customHeight="1">
      <c r="B130" s="38"/>
      <c r="C130" s="39"/>
      <c r="D130" s="39"/>
      <c r="E130" s="39"/>
      <c r="F130" s="39"/>
      <c r="G130" s="39"/>
      <c r="H130" s="39"/>
      <c r="I130" s="242"/>
      <c r="J130" s="242"/>
      <c r="K130" s="243"/>
      <c r="L130" s="39"/>
      <c r="M130" s="244"/>
    </row>
    <row r="131" spans="2:13" s="41" customFormat="1" ht="7.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44"/>
    </row>
    <row r="132" spans="2:13" s="41" customFormat="1" ht="14.25" customHeight="1">
      <c r="B132" s="38"/>
      <c r="C132" s="39"/>
      <c r="D132" s="39"/>
      <c r="E132" s="39"/>
      <c r="F132" s="39"/>
      <c r="G132" s="39"/>
      <c r="H132" s="39"/>
      <c r="I132" s="242" t="s">
        <v>122</v>
      </c>
      <c r="J132" s="242"/>
      <c r="K132" s="47">
        <f>K94+K119+K129</f>
        <v>3527894770.7999997</v>
      </c>
      <c r="L132" s="39"/>
      <c r="M132" s="48">
        <f>M94+M119+M129</f>
        <v>2237832818.21</v>
      </c>
    </row>
    <row r="133" spans="2:13" s="41" customFormat="1" ht="6.75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44"/>
    </row>
    <row r="134" spans="2:13" s="41" customFormat="1" ht="6" customHeight="1">
      <c r="B134" s="38"/>
      <c r="C134" s="39"/>
      <c r="D134" s="39"/>
      <c r="E134" s="39"/>
      <c r="F134" s="39"/>
      <c r="G134" s="39"/>
      <c r="H134" s="39"/>
      <c r="I134" s="245" t="s">
        <v>123</v>
      </c>
      <c r="J134" s="245"/>
      <c r="K134" s="243">
        <f>K77+K132</f>
        <v>10754040269.02</v>
      </c>
      <c r="L134" s="39"/>
      <c r="M134" s="244">
        <f>M77+M132</f>
        <v>9520802888.68</v>
      </c>
    </row>
    <row r="135" spans="2:13" s="41" customFormat="1" ht="9.75" customHeight="1">
      <c r="B135" s="38"/>
      <c r="C135" s="39"/>
      <c r="D135" s="39"/>
      <c r="E135" s="39"/>
      <c r="F135" s="39"/>
      <c r="G135" s="39"/>
      <c r="H135" s="39"/>
      <c r="I135" s="245"/>
      <c r="J135" s="245"/>
      <c r="K135" s="243"/>
      <c r="L135" s="39"/>
      <c r="M135" s="244"/>
    </row>
    <row r="136" spans="2:13" s="41" customFormat="1" ht="6.75" customHeight="1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3"/>
    </row>
    <row r="137" spans="2:9" s="56" customFormat="1" ht="21.75" customHeight="1">
      <c r="B137" s="239" t="s">
        <v>124</v>
      </c>
      <c r="C137" s="239"/>
      <c r="D137" s="239"/>
      <c r="E137" s="239"/>
      <c r="F137" s="239"/>
      <c r="G137" s="239"/>
      <c r="H137" s="239"/>
      <c r="I137" s="239"/>
    </row>
    <row r="138" spans="2:9" s="56" customFormat="1" ht="21.75" customHeight="1">
      <c r="B138" s="57"/>
      <c r="C138" s="57"/>
      <c r="D138" s="57"/>
      <c r="E138" s="57"/>
      <c r="F138" s="57"/>
      <c r="G138" s="57"/>
      <c r="H138" s="57"/>
      <c r="I138" s="57"/>
    </row>
    <row r="139" spans="13:14" s="41" customFormat="1" ht="63" customHeight="1">
      <c r="M139" s="58"/>
      <c r="N139" s="58"/>
    </row>
    <row r="140" spans="3:9" s="41" customFormat="1" ht="14.25" customHeight="1">
      <c r="C140" s="240" t="s">
        <v>53</v>
      </c>
      <c r="D140" s="240"/>
      <c r="I140" s="59" t="s">
        <v>125</v>
      </c>
    </row>
    <row r="141" spans="3:9" s="41" customFormat="1" ht="12.75" customHeight="1">
      <c r="C141" s="241" t="s">
        <v>54</v>
      </c>
      <c r="D141" s="241"/>
      <c r="I141" s="60" t="s">
        <v>51</v>
      </c>
    </row>
    <row r="142" s="41" customFormat="1" ht="7.5" customHeight="1"/>
    <row r="143" s="41" customFormat="1" ht="264.75" customHeight="1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</sheetData>
  <sheetProtection/>
  <mergeCells count="144">
    <mergeCell ref="B2:M4"/>
    <mergeCell ref="D6:E6"/>
    <mergeCell ref="J6:K6"/>
    <mergeCell ref="C7:D7"/>
    <mergeCell ref="I7:J7"/>
    <mergeCell ref="I8:J9"/>
    <mergeCell ref="C9:D10"/>
    <mergeCell ref="I11:J12"/>
    <mergeCell ref="K11:K12"/>
    <mergeCell ref="M11:M12"/>
    <mergeCell ref="C12:D13"/>
    <mergeCell ref="E12:E13"/>
    <mergeCell ref="G12:G13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G47:G48"/>
    <mergeCell ref="I48:J50"/>
    <mergeCell ref="K48:K49"/>
    <mergeCell ref="M48:M49"/>
    <mergeCell ref="C51:D52"/>
    <mergeCell ref="E51:E52"/>
    <mergeCell ref="G51:G52"/>
    <mergeCell ref="I52:J54"/>
    <mergeCell ref="K52:K53"/>
    <mergeCell ref="M52:M53"/>
    <mergeCell ref="C56:D57"/>
    <mergeCell ref="I56:J57"/>
    <mergeCell ref="C59:D60"/>
    <mergeCell ref="I60:J62"/>
    <mergeCell ref="K60:K62"/>
    <mergeCell ref="M60:M62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B97:M99"/>
    <mergeCell ref="D101:E101"/>
    <mergeCell ref="J101:K101"/>
    <mergeCell ref="I103:J103"/>
    <mergeCell ref="I104:J105"/>
    <mergeCell ref="K104:K105"/>
    <mergeCell ref="M104:M105"/>
    <mergeCell ref="I108:J108"/>
    <mergeCell ref="I111:J111"/>
    <mergeCell ref="I114:J114"/>
    <mergeCell ref="I117:J117"/>
    <mergeCell ref="I119:J120"/>
    <mergeCell ref="K119:K120"/>
    <mergeCell ref="M119:M120"/>
    <mergeCell ref="I121:J121"/>
    <mergeCell ref="I123:J124"/>
    <mergeCell ref="K123:K124"/>
    <mergeCell ref="M123:M124"/>
    <mergeCell ref="I127:J127"/>
    <mergeCell ref="B137:I137"/>
    <mergeCell ref="C140:D140"/>
    <mergeCell ref="C141:D141"/>
    <mergeCell ref="I129:J130"/>
    <mergeCell ref="K129:K130"/>
    <mergeCell ref="M129:M130"/>
    <mergeCell ref="I132:J132"/>
    <mergeCell ref="I134:J135"/>
    <mergeCell ref="K134:K135"/>
    <mergeCell ref="M134:M13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71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91" zoomScaleSheetLayoutView="91" zoomScalePageLayoutView="0" workbookViewId="0" topLeftCell="A1">
      <selection activeCell="F57" sqref="F57"/>
    </sheetView>
  </sheetViews>
  <sheetFormatPr defaultColWidth="11.421875" defaultRowHeight="12.75"/>
  <cols>
    <col min="1" max="1" width="41.57421875" style="36" customWidth="1"/>
    <col min="2" max="2" width="15.8515625" style="36" customWidth="1"/>
    <col min="3" max="3" width="16.57421875" style="36" bestFit="1" customWidth="1"/>
    <col min="4" max="4" width="15.28125" style="36" customWidth="1"/>
    <col min="5" max="5" width="16.00390625" style="36" customWidth="1"/>
    <col min="6" max="6" width="17.28125" style="36" bestFit="1" customWidth="1"/>
    <col min="7" max="16384" width="11.421875" style="36" customWidth="1"/>
  </cols>
  <sheetData>
    <row r="1" spans="1:6" ht="12.75">
      <c r="A1" s="260" t="s">
        <v>126</v>
      </c>
      <c r="B1" s="261"/>
      <c r="C1" s="261"/>
      <c r="D1" s="261"/>
      <c r="E1" s="261"/>
      <c r="F1" s="262"/>
    </row>
    <row r="2" spans="1:6" ht="12.75">
      <c r="A2" s="263" t="s">
        <v>127</v>
      </c>
      <c r="B2" s="264"/>
      <c r="C2" s="264"/>
      <c r="D2" s="264"/>
      <c r="E2" s="264"/>
      <c r="F2" s="265"/>
    </row>
    <row r="3" spans="1:6" ht="13.5" thickBot="1">
      <c r="A3" s="266" t="s">
        <v>128</v>
      </c>
      <c r="B3" s="267"/>
      <c r="C3" s="267"/>
      <c r="D3" s="267"/>
      <c r="E3" s="267"/>
      <c r="F3" s="268"/>
    </row>
    <row r="4" spans="1:6" ht="72.75" thickBot="1">
      <c r="A4" s="61" t="s">
        <v>129</v>
      </c>
      <c r="B4" s="62" t="s">
        <v>130</v>
      </c>
      <c r="C4" s="62" t="s">
        <v>131</v>
      </c>
      <c r="D4" s="62" t="s">
        <v>132</v>
      </c>
      <c r="E4" s="62" t="s">
        <v>133</v>
      </c>
      <c r="F4" s="63" t="s">
        <v>134</v>
      </c>
    </row>
    <row r="5" spans="1:6" s="68" customFormat="1" ht="12.75">
      <c r="A5" s="64"/>
      <c r="B5" s="65"/>
      <c r="C5" s="65"/>
      <c r="D5" s="65"/>
      <c r="E5" s="66"/>
      <c r="F5" s="67"/>
    </row>
    <row r="6" spans="1:6" s="74" customFormat="1" ht="25.5" customHeight="1">
      <c r="A6" s="69" t="s">
        <v>135</v>
      </c>
      <c r="B6" s="70">
        <f>SUM(B7:B9)</f>
        <v>612869.15</v>
      </c>
      <c r="C6" s="71"/>
      <c r="D6" s="71"/>
      <c r="E6" s="72"/>
      <c r="F6" s="73">
        <f>SUM(B6:E6)</f>
        <v>612869.15</v>
      </c>
    </row>
    <row r="7" spans="1:6" s="74" customFormat="1" ht="12">
      <c r="A7" s="75" t="s">
        <v>29</v>
      </c>
      <c r="B7" s="76">
        <v>612869.15</v>
      </c>
      <c r="C7" s="77"/>
      <c r="D7" s="77"/>
      <c r="E7" s="78"/>
      <c r="F7" s="79">
        <f>SUM(B7:E7)</f>
        <v>612869.15</v>
      </c>
    </row>
    <row r="8" spans="1:6" s="74" customFormat="1" ht="12">
      <c r="A8" s="75" t="s">
        <v>136</v>
      </c>
      <c r="B8" s="80"/>
      <c r="C8" s="77"/>
      <c r="D8" s="77"/>
      <c r="E8" s="78"/>
      <c r="F8" s="81"/>
    </row>
    <row r="9" spans="1:6" s="74" customFormat="1" ht="12">
      <c r="A9" s="75" t="s">
        <v>137</v>
      </c>
      <c r="B9" s="80"/>
      <c r="C9" s="77"/>
      <c r="D9" s="77"/>
      <c r="E9" s="78"/>
      <c r="F9" s="81"/>
    </row>
    <row r="10" spans="1:6" s="74" customFormat="1" ht="12">
      <c r="A10" s="82"/>
      <c r="B10" s="83"/>
      <c r="C10" s="83"/>
      <c r="D10" s="83"/>
      <c r="E10" s="84"/>
      <c r="F10" s="85"/>
    </row>
    <row r="11" spans="1:6" s="74" customFormat="1" ht="26.25" customHeight="1">
      <c r="A11" s="69" t="s">
        <v>138</v>
      </c>
      <c r="B11" s="71"/>
      <c r="C11" s="86">
        <f>SUM(C12:C16)</f>
        <v>3655895631.4700003</v>
      </c>
      <c r="D11" s="86">
        <f>SUM(D12)</f>
        <v>0</v>
      </c>
      <c r="E11" s="72"/>
      <c r="F11" s="73">
        <f>SUM(B11:E11)</f>
        <v>3655895631.4700003</v>
      </c>
    </row>
    <row r="12" spans="1:6" s="74" customFormat="1" ht="12">
      <c r="A12" s="75" t="s">
        <v>139</v>
      </c>
      <c r="B12" s="77"/>
      <c r="C12" s="77"/>
      <c r="D12" s="80"/>
      <c r="E12" s="78"/>
      <c r="F12" s="87"/>
    </row>
    <row r="13" spans="1:6" s="74" customFormat="1" ht="12">
      <c r="A13" s="75" t="s">
        <v>113</v>
      </c>
      <c r="B13" s="77"/>
      <c r="C13" s="76">
        <v>1267808966.78</v>
      </c>
      <c r="D13" s="77"/>
      <c r="E13" s="78"/>
      <c r="F13" s="79">
        <f>SUM(B13:E13)</f>
        <v>1267808966.78</v>
      </c>
    </row>
    <row r="14" spans="1:6" s="74" customFormat="1" ht="12">
      <c r="A14" s="75" t="s">
        <v>114</v>
      </c>
      <c r="B14" s="77"/>
      <c r="C14" s="76">
        <v>2388086664.69</v>
      </c>
      <c r="D14" s="77"/>
      <c r="E14" s="78"/>
      <c r="F14" s="79">
        <f>SUM(B14:E14)</f>
        <v>2388086664.69</v>
      </c>
    </row>
    <row r="15" spans="1:6" s="74" customFormat="1" ht="12">
      <c r="A15" s="75" t="s">
        <v>115</v>
      </c>
      <c r="B15" s="77"/>
      <c r="C15" s="80"/>
      <c r="D15" s="77"/>
      <c r="E15" s="78"/>
      <c r="F15" s="87"/>
    </row>
    <row r="16" spans="1:6" s="74" customFormat="1" ht="24">
      <c r="A16" s="75" t="s">
        <v>116</v>
      </c>
      <c r="B16" s="77"/>
      <c r="C16" s="80"/>
      <c r="D16" s="77"/>
      <c r="E16" s="78"/>
      <c r="F16" s="87"/>
    </row>
    <row r="17" spans="1:6" s="74" customFormat="1" ht="12">
      <c r="A17" s="82"/>
      <c r="B17" s="83"/>
      <c r="C17" s="83"/>
      <c r="D17" s="83"/>
      <c r="E17" s="84"/>
      <c r="F17" s="85"/>
    </row>
    <row r="18" spans="1:6" s="74" customFormat="1" ht="27" customHeight="1">
      <c r="A18" s="69" t="s">
        <v>140</v>
      </c>
      <c r="B18" s="71"/>
      <c r="C18" s="71"/>
      <c r="D18" s="71"/>
      <c r="E18" s="88">
        <f>SUM(E19:E20)</f>
        <v>-1418675682.4100003</v>
      </c>
      <c r="F18" s="73">
        <f>SUM(B18:E18)</f>
        <v>-1418675682.4100003</v>
      </c>
    </row>
    <row r="19" spans="1:6" s="74" customFormat="1" ht="12">
      <c r="A19" s="75" t="s">
        <v>141</v>
      </c>
      <c r="B19" s="80"/>
      <c r="C19" s="80"/>
      <c r="D19" s="80"/>
      <c r="E19" s="89"/>
      <c r="F19" s="81"/>
    </row>
    <row r="20" spans="1:6" s="74" customFormat="1" ht="12">
      <c r="A20" s="75" t="s">
        <v>142</v>
      </c>
      <c r="B20" s="80"/>
      <c r="C20" s="80"/>
      <c r="D20" s="80"/>
      <c r="E20" s="76">
        <v>-1418675682.4100003</v>
      </c>
      <c r="F20" s="79">
        <f>SUM(B20:E20)</f>
        <v>-1418675682.4100003</v>
      </c>
    </row>
    <row r="21" spans="1:6" s="74" customFormat="1" ht="12">
      <c r="A21" s="82"/>
      <c r="B21" s="83"/>
      <c r="C21" s="83"/>
      <c r="D21" s="83"/>
      <c r="E21" s="84"/>
      <c r="F21" s="85"/>
    </row>
    <row r="22" spans="1:6" s="74" customFormat="1" ht="12">
      <c r="A22" s="90" t="s">
        <v>143</v>
      </c>
      <c r="B22" s="70">
        <f>B6+B11+B18</f>
        <v>612869.15</v>
      </c>
      <c r="C22" s="70">
        <f>C6+C11+C18</f>
        <v>3655895631.4700003</v>
      </c>
      <c r="D22" s="70">
        <v>0</v>
      </c>
      <c r="E22" s="70">
        <f>E6+E11+E18</f>
        <v>-1418675682.4100003</v>
      </c>
      <c r="F22" s="91">
        <f>SUM(B22:E22)</f>
        <v>2237832818.21</v>
      </c>
    </row>
    <row r="23" spans="1:6" s="74" customFormat="1" ht="12">
      <c r="A23" s="82"/>
      <c r="B23" s="80"/>
      <c r="C23" s="80"/>
      <c r="D23" s="80"/>
      <c r="E23" s="89"/>
      <c r="F23" s="81"/>
    </row>
    <row r="24" spans="1:6" s="74" customFormat="1" ht="21.75" customHeight="1">
      <c r="A24" s="69" t="s">
        <v>144</v>
      </c>
      <c r="B24" s="70">
        <f>SUM(B25:B27)</f>
        <v>-247733.02</v>
      </c>
      <c r="C24" s="71"/>
      <c r="D24" s="71"/>
      <c r="E24" s="72"/>
      <c r="F24" s="73">
        <f>SUM(B24:E24)</f>
        <v>-247733.02</v>
      </c>
    </row>
    <row r="25" spans="1:6" s="74" customFormat="1" ht="12">
      <c r="A25" s="92" t="s">
        <v>29</v>
      </c>
      <c r="B25" s="76">
        <v>-247733.02</v>
      </c>
      <c r="C25" s="93"/>
      <c r="D25" s="93"/>
      <c r="E25" s="94"/>
      <c r="F25" s="95">
        <f>SUM(B25:E25)</f>
        <v>-247733.02</v>
      </c>
    </row>
    <row r="26" spans="1:6" s="74" customFormat="1" ht="12">
      <c r="A26" s="96" t="s">
        <v>136</v>
      </c>
      <c r="B26" s="71"/>
      <c r="C26" s="97"/>
      <c r="D26" s="97"/>
      <c r="E26" s="98"/>
      <c r="F26" s="99"/>
    </row>
    <row r="27" spans="1:6" s="74" customFormat="1" ht="12">
      <c r="A27" s="96" t="s">
        <v>137</v>
      </c>
      <c r="B27" s="71"/>
      <c r="C27" s="97"/>
      <c r="D27" s="97"/>
      <c r="E27" s="98"/>
      <c r="F27" s="99"/>
    </row>
    <row r="28" spans="1:6" s="74" customFormat="1" ht="12">
      <c r="A28" s="69"/>
      <c r="B28" s="100"/>
      <c r="C28" s="100"/>
      <c r="D28" s="100"/>
      <c r="E28" s="101"/>
      <c r="F28" s="102"/>
    </row>
    <row r="29" spans="1:6" s="74" customFormat="1" ht="21.75" customHeight="1">
      <c r="A29" s="69" t="s">
        <v>145</v>
      </c>
      <c r="B29" s="71"/>
      <c r="C29" s="86">
        <f>SUM(C30:C33)</f>
        <v>-196482005.39</v>
      </c>
      <c r="D29" s="86">
        <f>SUM(D30:D33)</f>
        <v>1323214966.07</v>
      </c>
      <c r="E29" s="72"/>
      <c r="F29" s="73">
        <f>SUM(B29:E29)</f>
        <v>1126732960.6799998</v>
      </c>
    </row>
    <row r="30" spans="1:6" s="74" customFormat="1" ht="12">
      <c r="A30" s="96" t="s">
        <v>139</v>
      </c>
      <c r="B30" s="97"/>
      <c r="C30" s="97"/>
      <c r="D30" s="103">
        <v>321764603.96</v>
      </c>
      <c r="E30" s="98"/>
      <c r="F30" s="104">
        <f>SUM(B30:E30)</f>
        <v>321764603.96</v>
      </c>
    </row>
    <row r="31" spans="1:6" s="74" customFormat="1" ht="12">
      <c r="A31" s="96" t="s">
        <v>113</v>
      </c>
      <c r="B31" s="97"/>
      <c r="C31" s="103">
        <v>-196482005.39</v>
      </c>
      <c r="D31" s="71"/>
      <c r="E31" s="98"/>
      <c r="F31" s="104">
        <f>SUM(B31:E31)</f>
        <v>-196482005.39</v>
      </c>
    </row>
    <row r="32" spans="1:6" s="74" customFormat="1" ht="12">
      <c r="A32" s="96" t="s">
        <v>114</v>
      </c>
      <c r="B32" s="97"/>
      <c r="C32" s="97"/>
      <c r="D32" s="103">
        <v>1001450362.11</v>
      </c>
      <c r="E32" s="98"/>
      <c r="F32" s="99"/>
    </row>
    <row r="33" spans="1:6" s="74" customFormat="1" ht="12">
      <c r="A33" s="105" t="s">
        <v>115</v>
      </c>
      <c r="B33" s="106"/>
      <c r="C33" s="106"/>
      <c r="D33" s="106"/>
      <c r="E33" s="107"/>
      <c r="F33" s="108"/>
    </row>
    <row r="34" spans="1:6" s="74" customFormat="1" ht="24">
      <c r="A34" s="105" t="s">
        <v>116</v>
      </c>
      <c r="B34" s="106"/>
      <c r="C34" s="106"/>
      <c r="D34" s="106"/>
      <c r="E34" s="106"/>
      <c r="F34" s="108"/>
    </row>
    <row r="35" spans="1:6" s="74" customFormat="1" ht="36" customHeight="1">
      <c r="A35" s="109" t="s">
        <v>146</v>
      </c>
      <c r="B35" s="110"/>
      <c r="C35" s="110"/>
      <c r="D35" s="110"/>
      <c r="E35" s="111">
        <f>SUM(E36:E37)</f>
        <v>163576724.93</v>
      </c>
      <c r="F35" s="108"/>
    </row>
    <row r="36" spans="1:6" s="74" customFormat="1" ht="12">
      <c r="A36" s="96" t="s">
        <v>141</v>
      </c>
      <c r="B36" s="71"/>
      <c r="C36" s="71"/>
      <c r="D36" s="71"/>
      <c r="E36" s="72"/>
      <c r="F36" s="99"/>
    </row>
    <row r="37" spans="1:6" s="74" customFormat="1" ht="12">
      <c r="A37" s="96" t="s">
        <v>142</v>
      </c>
      <c r="B37" s="71"/>
      <c r="C37" s="71"/>
      <c r="D37" s="71"/>
      <c r="E37" s="112">
        <v>163576724.93</v>
      </c>
      <c r="F37" s="73">
        <f>SUM(B37:E37)</f>
        <v>163576724.93</v>
      </c>
    </row>
    <row r="38" spans="1:6" s="74" customFormat="1" ht="12">
      <c r="A38" s="69"/>
      <c r="B38" s="100"/>
      <c r="C38" s="100"/>
      <c r="D38" s="100"/>
      <c r="E38" s="101"/>
      <c r="F38" s="102"/>
    </row>
    <row r="39" spans="1:6" s="74" customFormat="1" ht="12.75" thickBot="1">
      <c r="A39" s="113" t="s">
        <v>147</v>
      </c>
      <c r="B39" s="114">
        <f>B22+B24+B29+B35</f>
        <v>365136.13</v>
      </c>
      <c r="C39" s="114">
        <f>C22+C24+C29+C35</f>
        <v>3459413626.0800004</v>
      </c>
      <c r="D39" s="114">
        <f>D22+D24+D29+D35</f>
        <v>1323214966.07</v>
      </c>
      <c r="E39" s="114">
        <f>E22+E24+E29+E35</f>
        <v>-1255098957.4800003</v>
      </c>
      <c r="F39" s="115">
        <f>SUM(B39:E39)</f>
        <v>3527894770.8</v>
      </c>
    </row>
    <row r="41" spans="1:23" s="119" customFormat="1" ht="13.5" customHeight="1">
      <c r="A41" s="269" t="s">
        <v>148</v>
      </c>
      <c r="B41" s="269"/>
      <c r="C41" s="269"/>
      <c r="D41" s="269"/>
      <c r="E41" s="269"/>
      <c r="F41" s="269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18"/>
      <c r="U41" s="118"/>
      <c r="V41" s="118"/>
      <c r="W41" s="118"/>
    </row>
    <row r="42" spans="1:23" s="119" customFormat="1" ht="13.5" customHeight="1">
      <c r="A42" s="116"/>
      <c r="B42" s="116"/>
      <c r="C42" s="116"/>
      <c r="D42" s="116"/>
      <c r="E42" s="116"/>
      <c r="F42" s="120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18"/>
      <c r="U42" s="118"/>
      <c r="V42" s="118"/>
      <c r="W42" s="118"/>
    </row>
    <row r="43" spans="1:23" s="119" customFormat="1" ht="13.5" customHeight="1">
      <c r="A43" s="116"/>
      <c r="B43" s="116"/>
      <c r="C43" s="116"/>
      <c r="D43" s="116"/>
      <c r="E43" s="116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8"/>
      <c r="T43" s="118"/>
      <c r="U43" s="118"/>
      <c r="V43" s="118"/>
      <c r="W43" s="118"/>
    </row>
    <row r="44" spans="1:23" s="119" customFormat="1" ht="13.5" customHeight="1">
      <c r="A44" s="116"/>
      <c r="B44" s="116"/>
      <c r="C44" s="116"/>
      <c r="D44" s="116"/>
      <c r="E44" s="116"/>
      <c r="F44" s="121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118"/>
      <c r="U44" s="118"/>
      <c r="V44" s="118"/>
      <c r="W44" s="118"/>
    </row>
    <row r="45" spans="1:23" s="119" customFormat="1" ht="13.5" customHeight="1">
      <c r="A45" s="116"/>
      <c r="B45" s="116"/>
      <c r="C45" s="116"/>
      <c r="D45" s="116"/>
      <c r="E45" s="116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18"/>
      <c r="U45" s="118"/>
      <c r="V45" s="118"/>
      <c r="W45" s="118"/>
    </row>
    <row r="46" spans="1:23" s="119" customFormat="1" ht="10.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s="119" customFormat="1" ht="13.5" customHeight="1">
      <c r="A47" s="118"/>
      <c r="B47" s="118"/>
      <c r="C47" s="118"/>
      <c r="D47" s="122"/>
      <c r="E47" s="122"/>
      <c r="F47" s="123"/>
      <c r="G47" s="124"/>
      <c r="H47" s="124"/>
      <c r="I47" s="124"/>
      <c r="J47" s="124"/>
      <c r="K47" s="124"/>
      <c r="L47" s="124"/>
      <c r="M47" s="124"/>
      <c r="N47" s="118"/>
      <c r="O47" s="118"/>
      <c r="P47" s="270"/>
      <c r="Q47" s="270"/>
      <c r="R47" s="270"/>
      <c r="S47" s="270"/>
      <c r="T47" s="270"/>
      <c r="U47" s="270"/>
      <c r="V47" s="270"/>
      <c r="W47" s="270"/>
    </row>
    <row r="48" spans="1:23" s="119" customFormat="1" ht="21" customHeight="1">
      <c r="A48" s="271" t="s">
        <v>149</v>
      </c>
      <c r="B48" s="271"/>
      <c r="C48" s="118"/>
      <c r="D48" s="271" t="s">
        <v>150</v>
      </c>
      <c r="E48" s="271"/>
      <c r="F48" s="271"/>
      <c r="G48" s="124"/>
      <c r="H48" s="124"/>
      <c r="I48" s="124"/>
      <c r="J48" s="124"/>
      <c r="K48" s="124"/>
      <c r="L48" s="124"/>
      <c r="M48" s="124"/>
      <c r="N48" s="118"/>
      <c r="O48" s="118"/>
      <c r="P48" s="270"/>
      <c r="Q48" s="270"/>
      <c r="R48" s="270"/>
      <c r="S48" s="270"/>
      <c r="T48" s="270"/>
      <c r="U48" s="270"/>
      <c r="V48" s="270"/>
      <c r="W48" s="270"/>
    </row>
    <row r="49" spans="1:23" ht="12.75">
      <c r="A49" s="125"/>
      <c r="B49" s="125"/>
      <c r="C49" s="126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ht="12.75">
      <c r="F50" s="127"/>
    </row>
    <row r="51" ht="12.75">
      <c r="F51" s="128"/>
    </row>
  </sheetData>
  <sheetProtection/>
  <mergeCells count="7">
    <mergeCell ref="A1:F1"/>
    <mergeCell ref="A2:F2"/>
    <mergeCell ref="A3:F3"/>
    <mergeCell ref="A41:F41"/>
    <mergeCell ref="P47:W48"/>
    <mergeCell ref="A48:B48"/>
    <mergeCell ref="D48:F48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5"/>
  <sheetViews>
    <sheetView view="pageBreakPreview" zoomScale="60" zoomScalePageLayoutView="0" workbookViewId="0" topLeftCell="A1">
      <selection activeCell="M22" sqref="M22"/>
    </sheetView>
  </sheetViews>
  <sheetFormatPr defaultColWidth="6.8515625" defaultRowHeight="12.75"/>
  <cols>
    <col min="1" max="1" width="3.7109375" style="41" customWidth="1"/>
    <col min="2" max="2" width="49.7109375" style="0" customWidth="1"/>
    <col min="3" max="3" width="8.00390625" style="0" customWidth="1"/>
    <col min="4" max="4" width="13.421875" style="0" customWidth="1"/>
    <col min="5" max="6" width="17.28125" style="0" customWidth="1"/>
    <col min="7" max="7" width="1.28515625" style="0" customWidth="1"/>
    <col min="8" max="8" width="4.28125" style="41" customWidth="1"/>
    <col min="9" max="9" width="16.57421875" style="0" bestFit="1" customWidth="1"/>
    <col min="10" max="10" width="13.8515625" style="0" bestFit="1" customWidth="1"/>
  </cols>
  <sheetData>
    <row r="1" s="41" customFormat="1" ht="6.75" customHeight="1"/>
    <row r="2" spans="2:7" ht="12.75" customHeight="1">
      <c r="B2" s="249" t="s">
        <v>151</v>
      </c>
      <c r="C2" s="272"/>
      <c r="D2" s="272"/>
      <c r="E2" s="250"/>
      <c r="F2" s="250"/>
      <c r="G2" s="251"/>
    </row>
    <row r="3" spans="2:7" ht="12.75" customHeight="1">
      <c r="B3" s="252"/>
      <c r="C3" s="273"/>
      <c r="D3" s="273"/>
      <c r="E3" s="253"/>
      <c r="F3" s="253"/>
      <c r="G3" s="254"/>
    </row>
    <row r="4" spans="2:7" ht="16.5" customHeight="1">
      <c r="B4" s="252"/>
      <c r="C4" s="273"/>
      <c r="D4" s="273"/>
      <c r="E4" s="253"/>
      <c r="F4" s="253"/>
      <c r="G4" s="254"/>
    </row>
    <row r="5" spans="2:7" s="41" customFormat="1" ht="6.75" customHeight="1">
      <c r="B5" s="38"/>
      <c r="C5" s="39"/>
      <c r="D5" s="39"/>
      <c r="E5" s="39"/>
      <c r="F5" s="39"/>
      <c r="G5" s="44"/>
    </row>
    <row r="6" spans="2:7" s="41" customFormat="1" ht="12.75" customHeight="1">
      <c r="B6" s="38"/>
      <c r="C6" s="39"/>
      <c r="D6" s="39"/>
      <c r="E6" s="129" t="s">
        <v>152</v>
      </c>
      <c r="F6" s="274" t="s">
        <v>153</v>
      </c>
      <c r="G6" s="44"/>
    </row>
    <row r="7" spans="2:7" s="41" customFormat="1" ht="6" customHeight="1">
      <c r="B7" s="38"/>
      <c r="C7" s="39"/>
      <c r="D7" s="39"/>
      <c r="E7" s="39"/>
      <c r="F7" s="274"/>
      <c r="G7" s="44"/>
    </row>
    <row r="8" spans="2:7" s="41" customFormat="1" ht="6.75" customHeight="1">
      <c r="B8" s="38"/>
      <c r="C8" s="39"/>
      <c r="D8" s="39"/>
      <c r="E8" s="39"/>
      <c r="F8" s="39"/>
      <c r="G8" s="44"/>
    </row>
    <row r="9" spans="2:10" s="41" customFormat="1" ht="12.75" customHeight="1">
      <c r="B9" s="130" t="s">
        <v>63</v>
      </c>
      <c r="C9" s="131"/>
      <c r="D9" s="131"/>
      <c r="E9" s="47">
        <f>E10+E18</f>
        <v>39403829.19</v>
      </c>
      <c r="F9" s="47">
        <f>F10+F18</f>
        <v>1272641209.53</v>
      </c>
      <c r="G9" s="44"/>
      <c r="H9" s="58"/>
      <c r="I9" s="132"/>
      <c r="J9" s="133"/>
    </row>
    <row r="10" spans="2:10" s="41" customFormat="1" ht="13.5" customHeight="1">
      <c r="B10" s="130" t="s">
        <v>66</v>
      </c>
      <c r="C10" s="131"/>
      <c r="D10" s="131"/>
      <c r="E10" s="47">
        <f>SUM(E11:E17)</f>
        <v>32556509.099999998</v>
      </c>
      <c r="F10" s="134">
        <f>SUM(F11:F17)</f>
        <v>96579143.47</v>
      </c>
      <c r="G10" s="44"/>
      <c r="H10" s="58"/>
      <c r="J10" s="133"/>
    </row>
    <row r="11" spans="2:7" s="41" customFormat="1" ht="12.75" customHeight="1">
      <c r="B11" s="135" t="s">
        <v>68</v>
      </c>
      <c r="C11" s="136"/>
      <c r="D11" s="136"/>
      <c r="E11" s="137">
        <v>0</v>
      </c>
      <c r="F11" s="137">
        <v>95928178.48</v>
      </c>
      <c r="G11" s="44"/>
    </row>
    <row r="12" spans="2:7" s="41" customFormat="1" ht="12.75" customHeight="1">
      <c r="B12" s="135" t="s">
        <v>69</v>
      </c>
      <c r="C12" s="136"/>
      <c r="D12" s="136"/>
      <c r="E12" s="137">
        <v>3709806.63</v>
      </c>
      <c r="F12" s="137">
        <v>0</v>
      </c>
      <c r="G12" s="44"/>
    </row>
    <row r="13" spans="2:7" s="41" customFormat="1" ht="12.75" customHeight="1">
      <c r="B13" s="135" t="s">
        <v>72</v>
      </c>
      <c r="C13" s="136"/>
      <c r="D13" s="136"/>
      <c r="E13" s="137">
        <v>28846702.47</v>
      </c>
      <c r="F13" s="137">
        <v>0</v>
      </c>
      <c r="G13" s="44"/>
    </row>
    <row r="14" spans="2:7" s="41" customFormat="1" ht="12.75" customHeight="1">
      <c r="B14" s="135" t="s">
        <v>74</v>
      </c>
      <c r="C14" s="136"/>
      <c r="D14" s="136"/>
      <c r="E14" s="137">
        <v>0</v>
      </c>
      <c r="F14" s="137">
        <v>0</v>
      </c>
      <c r="G14" s="44"/>
    </row>
    <row r="15" spans="2:7" s="41" customFormat="1" ht="12.75" customHeight="1">
      <c r="B15" s="135" t="s">
        <v>76</v>
      </c>
      <c r="C15" s="136"/>
      <c r="D15" s="136"/>
      <c r="E15" s="137">
        <v>0</v>
      </c>
      <c r="F15" s="137">
        <v>650964.99</v>
      </c>
      <c r="G15" s="44"/>
    </row>
    <row r="16" spans="2:7" s="41" customFormat="1" ht="12.75" customHeight="1">
      <c r="B16" s="135" t="s">
        <v>78</v>
      </c>
      <c r="C16" s="136"/>
      <c r="D16" s="136"/>
      <c r="E16" s="137">
        <v>0</v>
      </c>
      <c r="F16" s="137">
        <v>0</v>
      </c>
      <c r="G16" s="44"/>
    </row>
    <row r="17" spans="2:7" s="41" customFormat="1" ht="12.75" customHeight="1">
      <c r="B17" s="135" t="s">
        <v>80</v>
      </c>
      <c r="C17" s="136"/>
      <c r="D17" s="136"/>
      <c r="E17" s="137">
        <v>0</v>
      </c>
      <c r="F17" s="137">
        <v>0</v>
      </c>
      <c r="G17" s="44"/>
    </row>
    <row r="18" spans="2:8" s="41" customFormat="1" ht="13.5" customHeight="1">
      <c r="B18" s="130" t="s">
        <v>84</v>
      </c>
      <c r="C18" s="131"/>
      <c r="D18" s="131"/>
      <c r="E18" s="47">
        <f>SUM(E19:E27)</f>
        <v>6847320.09</v>
      </c>
      <c r="F18" s="47">
        <f>SUM(F19:F27)</f>
        <v>1176062066.06</v>
      </c>
      <c r="G18" s="44"/>
      <c r="H18" s="58"/>
    </row>
    <row r="19" spans="2:7" s="41" customFormat="1" ht="12.75" customHeight="1">
      <c r="B19" s="135" t="s">
        <v>86</v>
      </c>
      <c r="C19" s="136"/>
      <c r="D19" s="136"/>
      <c r="E19" s="137">
        <v>0</v>
      </c>
      <c r="F19" s="137">
        <v>44917298.56</v>
      </c>
      <c r="G19" s="44"/>
    </row>
    <row r="20" spans="2:7" s="41" customFormat="1" ht="12.75" customHeight="1">
      <c r="B20" s="135" t="s">
        <v>88</v>
      </c>
      <c r="C20" s="136"/>
      <c r="D20" s="136"/>
      <c r="E20" s="137">
        <v>20308.89</v>
      </c>
      <c r="F20" s="137">
        <v>0</v>
      </c>
      <c r="G20" s="44"/>
    </row>
    <row r="21" spans="2:7" s="41" customFormat="1" ht="12.75" customHeight="1">
      <c r="B21" s="135" t="s">
        <v>90</v>
      </c>
      <c r="C21" s="136"/>
      <c r="D21" s="136"/>
      <c r="E21" s="137">
        <v>0</v>
      </c>
      <c r="F21" s="137">
        <v>1119630552.95</v>
      </c>
      <c r="G21" s="44"/>
    </row>
    <row r="22" spans="2:7" s="41" customFormat="1" ht="12.75" customHeight="1">
      <c r="B22" s="135" t="s">
        <v>92</v>
      </c>
      <c r="C22" s="136"/>
      <c r="D22" s="136"/>
      <c r="E22" s="137">
        <v>0</v>
      </c>
      <c r="F22" s="137">
        <v>11345347.23</v>
      </c>
      <c r="G22" s="44"/>
    </row>
    <row r="23" spans="2:7" s="41" customFormat="1" ht="12.75" customHeight="1">
      <c r="B23" s="135" t="s">
        <v>94</v>
      </c>
      <c r="C23" s="136"/>
      <c r="D23" s="136"/>
      <c r="E23" s="137">
        <v>0</v>
      </c>
      <c r="F23" s="137">
        <v>168867.32</v>
      </c>
      <c r="G23" s="44"/>
    </row>
    <row r="24" spans="2:7" s="41" customFormat="1" ht="12.75" customHeight="1">
      <c r="B24" s="135" t="s">
        <v>96</v>
      </c>
      <c r="C24" s="136"/>
      <c r="D24" s="136"/>
      <c r="E24" s="137">
        <v>6827011.2</v>
      </c>
      <c r="F24" s="137">
        <v>0</v>
      </c>
      <c r="G24" s="44"/>
    </row>
    <row r="25" spans="2:7" s="41" customFormat="1" ht="12.75" customHeight="1">
      <c r="B25" s="135" t="s">
        <v>98</v>
      </c>
      <c r="C25" s="136"/>
      <c r="D25" s="136"/>
      <c r="E25" s="137">
        <v>0</v>
      </c>
      <c r="F25" s="137">
        <v>0</v>
      </c>
      <c r="G25" s="44"/>
    </row>
    <row r="26" spans="2:7" s="41" customFormat="1" ht="12.75" customHeight="1">
      <c r="B26" s="135" t="s">
        <v>100</v>
      </c>
      <c r="C26" s="136"/>
      <c r="D26" s="136"/>
      <c r="E26" s="137">
        <v>0</v>
      </c>
      <c r="F26" s="137">
        <v>0</v>
      </c>
      <c r="G26" s="44"/>
    </row>
    <row r="27" spans="2:7" s="41" customFormat="1" ht="12.75" customHeight="1">
      <c r="B27" s="135" t="s">
        <v>103</v>
      </c>
      <c r="C27" s="136"/>
      <c r="D27" s="136"/>
      <c r="E27" s="137">
        <v>0</v>
      </c>
      <c r="F27" s="137">
        <v>0</v>
      </c>
      <c r="G27" s="44"/>
    </row>
    <row r="28" spans="2:7" s="41" customFormat="1" ht="12" customHeight="1">
      <c r="B28" s="38"/>
      <c r="C28" s="39"/>
      <c r="D28" s="39"/>
      <c r="E28" s="39"/>
      <c r="F28" s="39"/>
      <c r="G28" s="44"/>
    </row>
    <row r="29" spans="2:7" s="41" customFormat="1" ht="6.75" customHeight="1">
      <c r="B29" s="38"/>
      <c r="C29" s="39"/>
      <c r="D29" s="39"/>
      <c r="E29" s="39"/>
      <c r="F29" s="39"/>
      <c r="G29" s="44"/>
    </row>
    <row r="30" spans="2:8" s="41" customFormat="1" ht="12.75" customHeight="1">
      <c r="B30" s="130" t="s">
        <v>64</v>
      </c>
      <c r="C30" s="131"/>
      <c r="D30" s="131"/>
      <c r="E30" s="47">
        <f>E31+E40</f>
        <v>59249259.510000005</v>
      </c>
      <c r="F30" s="47">
        <f>F31+F40</f>
        <v>116073831.76</v>
      </c>
      <c r="G30" s="44"/>
      <c r="H30" s="58"/>
    </row>
    <row r="31" spans="2:8" s="41" customFormat="1" ht="13.5" customHeight="1">
      <c r="B31" s="130" t="s">
        <v>65</v>
      </c>
      <c r="C31" s="131"/>
      <c r="D31" s="131"/>
      <c r="E31" s="47">
        <f>SUM(E32:E39)</f>
        <v>51041162.74</v>
      </c>
      <c r="F31" s="47">
        <f>SUM(F32:F39)</f>
        <v>11196723.22</v>
      </c>
      <c r="G31" s="44"/>
      <c r="H31" s="58"/>
    </row>
    <row r="32" spans="2:7" s="41" customFormat="1" ht="12.75" customHeight="1">
      <c r="B32" s="135" t="s">
        <v>67</v>
      </c>
      <c r="C32" s="136"/>
      <c r="D32" s="136"/>
      <c r="E32" s="137">
        <v>51041162.74</v>
      </c>
      <c r="F32" s="137">
        <v>0</v>
      </c>
      <c r="G32" s="44"/>
    </row>
    <row r="33" spans="2:7" s="41" customFormat="1" ht="12.75" customHeight="1">
      <c r="B33" s="135" t="s">
        <v>70</v>
      </c>
      <c r="C33" s="136"/>
      <c r="D33" s="136"/>
      <c r="E33" s="137">
        <v>0</v>
      </c>
      <c r="F33" s="137">
        <v>0</v>
      </c>
      <c r="G33" s="44"/>
    </row>
    <row r="34" spans="2:7" s="41" customFormat="1" ht="12.75" customHeight="1">
      <c r="B34" s="135" t="s">
        <v>71</v>
      </c>
      <c r="C34" s="136"/>
      <c r="D34" s="136"/>
      <c r="E34" s="137">
        <v>0</v>
      </c>
      <c r="F34" s="137">
        <v>10756626.48</v>
      </c>
      <c r="G34" s="44"/>
    </row>
    <row r="35" spans="2:7" s="41" customFormat="1" ht="12.75" customHeight="1">
      <c r="B35" s="135" t="s">
        <v>73</v>
      </c>
      <c r="C35" s="136"/>
      <c r="D35" s="136"/>
      <c r="E35" s="137">
        <v>0</v>
      </c>
      <c r="F35" s="137">
        <v>0</v>
      </c>
      <c r="G35" s="44"/>
    </row>
    <row r="36" spans="2:7" s="41" customFormat="1" ht="12.75" customHeight="1">
      <c r="B36" s="135" t="s">
        <v>75</v>
      </c>
      <c r="C36" s="136"/>
      <c r="D36" s="136"/>
      <c r="E36" s="137">
        <v>0</v>
      </c>
      <c r="F36" s="137">
        <v>96728</v>
      </c>
      <c r="G36" s="44"/>
    </row>
    <row r="37" spans="2:7" s="41" customFormat="1" ht="12.75" customHeight="1">
      <c r="B37" s="135" t="s">
        <v>77</v>
      </c>
      <c r="C37" s="136"/>
      <c r="D37" s="136"/>
      <c r="E37" s="137">
        <v>0</v>
      </c>
      <c r="F37" s="137">
        <v>343368.74</v>
      </c>
      <c r="G37" s="44"/>
    </row>
    <row r="38" spans="2:7" s="41" customFormat="1" ht="12.75" customHeight="1">
      <c r="B38" s="135" t="s">
        <v>79</v>
      </c>
      <c r="C38" s="136"/>
      <c r="D38" s="136"/>
      <c r="E38" s="137">
        <v>0</v>
      </c>
      <c r="F38" s="137">
        <v>0</v>
      </c>
      <c r="G38" s="44"/>
    </row>
    <row r="39" spans="2:7" s="41" customFormat="1" ht="12.75" customHeight="1">
      <c r="B39" s="135" t="s">
        <v>81</v>
      </c>
      <c r="C39" s="136"/>
      <c r="D39" s="136"/>
      <c r="E39" s="137">
        <v>0</v>
      </c>
      <c r="F39" s="137">
        <v>0</v>
      </c>
      <c r="G39" s="44"/>
    </row>
    <row r="40" spans="2:8" s="41" customFormat="1" ht="13.5" customHeight="1">
      <c r="B40" s="130" t="s">
        <v>85</v>
      </c>
      <c r="C40" s="131"/>
      <c r="D40" s="131"/>
      <c r="E40" s="47">
        <f>SUM(E41:E46)</f>
        <v>8208096.77</v>
      </c>
      <c r="F40" s="47">
        <f>SUM(F41:F46)</f>
        <v>104877108.54</v>
      </c>
      <c r="G40" s="44"/>
      <c r="H40" s="58"/>
    </row>
    <row r="41" spans="2:7" s="41" customFormat="1" ht="12.75" customHeight="1">
      <c r="B41" s="135" t="s">
        <v>87</v>
      </c>
      <c r="C41" s="136"/>
      <c r="D41" s="136"/>
      <c r="E41" s="137">
        <v>0</v>
      </c>
      <c r="F41" s="137">
        <v>0</v>
      </c>
      <c r="G41" s="44"/>
    </row>
    <row r="42" spans="2:7" s="41" customFormat="1" ht="12.75" customHeight="1">
      <c r="B42" s="135" t="s">
        <v>89</v>
      </c>
      <c r="C42" s="136"/>
      <c r="D42" s="136"/>
      <c r="E42" s="137">
        <v>0</v>
      </c>
      <c r="F42" s="137">
        <v>0</v>
      </c>
      <c r="G42" s="44"/>
    </row>
    <row r="43" spans="2:7" s="41" customFormat="1" ht="12.75" customHeight="1">
      <c r="B43" s="135" t="s">
        <v>91</v>
      </c>
      <c r="C43" s="136"/>
      <c r="D43" s="136"/>
      <c r="E43" s="137">
        <v>0</v>
      </c>
      <c r="F43" s="137">
        <v>104877108.54</v>
      </c>
      <c r="G43" s="44"/>
    </row>
    <row r="44" spans="2:7" s="41" customFormat="1" ht="12.75" customHeight="1">
      <c r="B44" s="135" t="s">
        <v>93</v>
      </c>
      <c r="C44" s="136"/>
      <c r="D44" s="136"/>
      <c r="E44" s="137">
        <v>0</v>
      </c>
      <c r="F44" s="137">
        <v>0</v>
      </c>
      <c r="G44" s="44"/>
    </row>
    <row r="45" spans="2:7" s="41" customFormat="1" ht="12.75" customHeight="1">
      <c r="B45" s="135" t="s">
        <v>95</v>
      </c>
      <c r="C45" s="136"/>
      <c r="D45" s="136"/>
      <c r="E45" s="137">
        <v>8208096.77</v>
      </c>
      <c r="F45" s="137">
        <v>0</v>
      </c>
      <c r="G45" s="44"/>
    </row>
    <row r="46" spans="2:7" s="41" customFormat="1" ht="12.75" customHeight="1">
      <c r="B46" s="135" t="s">
        <v>97</v>
      </c>
      <c r="C46" s="136"/>
      <c r="D46" s="136"/>
      <c r="E46" s="137">
        <v>0</v>
      </c>
      <c r="F46" s="137">
        <v>0</v>
      </c>
      <c r="G46" s="44"/>
    </row>
    <row r="47" spans="2:7" s="41" customFormat="1" ht="12" customHeight="1">
      <c r="B47" s="38"/>
      <c r="C47" s="39"/>
      <c r="D47" s="39"/>
      <c r="E47" s="39"/>
      <c r="F47" s="39"/>
      <c r="G47" s="44"/>
    </row>
    <row r="48" spans="2:7" s="41" customFormat="1" ht="6.75" customHeight="1">
      <c r="B48" s="38"/>
      <c r="C48" s="39"/>
      <c r="D48" s="39"/>
      <c r="E48" s="39"/>
      <c r="F48" s="39"/>
      <c r="G48" s="44"/>
    </row>
    <row r="49" spans="2:8" s="41" customFormat="1" ht="12.75" customHeight="1">
      <c r="B49" s="130" t="s">
        <v>154</v>
      </c>
      <c r="C49" s="131"/>
      <c r="D49" s="131"/>
      <c r="E49" s="47">
        <f>E50+E54+E60</f>
        <v>1486791691</v>
      </c>
      <c r="F49" s="47">
        <f>F50+F54+F60</f>
        <v>196729738.41</v>
      </c>
      <c r="G49" s="44"/>
      <c r="H49" s="58"/>
    </row>
    <row r="50" spans="2:7" s="41" customFormat="1" ht="13.5" customHeight="1">
      <c r="B50" s="130" t="s">
        <v>104</v>
      </c>
      <c r="C50" s="131"/>
      <c r="D50" s="131"/>
      <c r="E50" s="47">
        <f>SUM(E51:E53)</f>
        <v>0</v>
      </c>
      <c r="F50" s="47">
        <f>SUM(F51:F53)</f>
        <v>247733.02</v>
      </c>
      <c r="G50" s="44"/>
    </row>
    <row r="51" spans="2:9" s="41" customFormat="1" ht="12.75" customHeight="1">
      <c r="B51" s="135" t="s">
        <v>29</v>
      </c>
      <c r="C51" s="136"/>
      <c r="D51" s="136"/>
      <c r="E51" s="137">
        <v>0</v>
      </c>
      <c r="F51" s="137">
        <v>247733.02</v>
      </c>
      <c r="G51" s="44"/>
      <c r="H51" s="58"/>
      <c r="I51" s="132"/>
    </row>
    <row r="52" spans="2:9" s="41" customFormat="1" ht="12.75" customHeight="1">
      <c r="B52" s="135" t="s">
        <v>107</v>
      </c>
      <c r="C52" s="136"/>
      <c r="D52" s="136"/>
      <c r="E52" s="137">
        <v>0</v>
      </c>
      <c r="F52" s="137">
        <v>0</v>
      </c>
      <c r="G52" s="44"/>
      <c r="I52" s="133"/>
    </row>
    <row r="53" spans="2:9" s="41" customFormat="1" ht="12.75" customHeight="1">
      <c r="B53" s="135" t="s">
        <v>108</v>
      </c>
      <c r="C53" s="136"/>
      <c r="D53" s="136"/>
      <c r="E53" s="137">
        <v>0</v>
      </c>
      <c r="F53" s="137">
        <v>0</v>
      </c>
      <c r="G53" s="44"/>
      <c r="I53" s="133"/>
    </row>
    <row r="54" spans="2:7" s="41" customFormat="1" ht="13.5" customHeight="1">
      <c r="B54" s="130" t="s">
        <v>110</v>
      </c>
      <c r="C54" s="131"/>
      <c r="D54" s="131"/>
      <c r="E54" s="47">
        <f>SUM(E55:E59)</f>
        <v>1323214966.07</v>
      </c>
      <c r="F54" s="47">
        <f>SUM(F55:F59)</f>
        <v>196482005.39</v>
      </c>
      <c r="G54" s="44"/>
    </row>
    <row r="55" spans="2:7" s="41" customFormat="1" ht="12.75" customHeight="1">
      <c r="B55" s="135" t="s">
        <v>111</v>
      </c>
      <c r="C55" s="136"/>
      <c r="D55" s="136"/>
      <c r="E55" s="45">
        <v>321764603.96</v>
      </c>
      <c r="F55" s="137">
        <v>0</v>
      </c>
      <c r="G55" s="44"/>
    </row>
    <row r="56" spans="2:7" s="41" customFormat="1" ht="12.75" customHeight="1">
      <c r="B56" s="135" t="s">
        <v>113</v>
      </c>
      <c r="C56" s="136"/>
      <c r="D56" s="136"/>
      <c r="E56" s="45"/>
      <c r="F56" s="45">
        <v>196482005.39</v>
      </c>
      <c r="G56" s="44"/>
    </row>
    <row r="57" spans="2:7" s="41" customFormat="1" ht="12.75" customHeight="1">
      <c r="B57" s="135" t="s">
        <v>114</v>
      </c>
      <c r="C57" s="136"/>
      <c r="D57" s="136"/>
      <c r="E57" s="137">
        <v>1001450362.11</v>
      </c>
      <c r="F57" s="137">
        <v>0</v>
      </c>
      <c r="G57" s="44"/>
    </row>
    <row r="58" spans="2:9" s="41" customFormat="1" ht="12.75" customHeight="1">
      <c r="B58" s="135" t="s">
        <v>115</v>
      </c>
      <c r="C58" s="136"/>
      <c r="D58" s="136"/>
      <c r="E58" s="137">
        <v>0</v>
      </c>
      <c r="F58" s="137">
        <v>0</v>
      </c>
      <c r="G58" s="44"/>
      <c r="I58" s="138"/>
    </row>
    <row r="59" spans="2:7" s="41" customFormat="1" ht="12.75" customHeight="1">
      <c r="B59" s="135" t="s">
        <v>116</v>
      </c>
      <c r="C59" s="136"/>
      <c r="D59" s="136"/>
      <c r="E59" s="137">
        <v>0</v>
      </c>
      <c r="F59" s="137">
        <v>0</v>
      </c>
      <c r="G59" s="44"/>
    </row>
    <row r="60" spans="2:7" s="41" customFormat="1" ht="13.5" customHeight="1">
      <c r="B60" s="130" t="s">
        <v>155</v>
      </c>
      <c r="C60" s="131"/>
      <c r="D60" s="131"/>
      <c r="E60" s="47">
        <f>SUM(E61:E62)</f>
        <v>163576724.93</v>
      </c>
      <c r="F60" s="47">
        <f>SUM(F61:F62)</f>
        <v>0</v>
      </c>
      <c r="G60" s="44"/>
    </row>
    <row r="61" spans="2:7" s="41" customFormat="1" ht="12.75" customHeight="1">
      <c r="B61" s="135" t="s">
        <v>119</v>
      </c>
      <c r="C61" s="136"/>
      <c r="D61" s="136"/>
      <c r="E61" s="137">
        <v>0</v>
      </c>
      <c r="F61" s="137">
        <v>0</v>
      </c>
      <c r="G61" s="44"/>
    </row>
    <row r="62" spans="2:7" s="41" customFormat="1" ht="7.5" customHeight="1">
      <c r="B62" s="135" t="s">
        <v>120</v>
      </c>
      <c r="C62" s="136"/>
      <c r="D62" s="136"/>
      <c r="E62" s="137">
        <v>163576724.93</v>
      </c>
      <c r="F62" s="137">
        <v>0</v>
      </c>
      <c r="G62" s="44"/>
    </row>
    <row r="63" spans="2:7" s="41" customFormat="1" ht="3.75" customHeight="1">
      <c r="B63" s="51"/>
      <c r="C63" s="52"/>
      <c r="D63" s="52"/>
      <c r="E63" s="52"/>
      <c r="F63" s="52"/>
      <c r="G63" s="53"/>
    </row>
    <row r="64" s="41" customFormat="1" ht="6.75" customHeight="1"/>
    <row r="65" spans="2:6" s="41" customFormat="1" ht="12.75" customHeight="1">
      <c r="B65" s="275" t="s">
        <v>124</v>
      </c>
      <c r="C65" s="275"/>
      <c r="D65" s="275"/>
      <c r="E65" s="275"/>
      <c r="F65" s="275"/>
    </row>
    <row r="66" spans="2:6" s="41" customFormat="1" ht="12.75" customHeight="1">
      <c r="B66" s="139"/>
      <c r="C66" s="139"/>
      <c r="D66" s="139"/>
      <c r="E66" s="139"/>
      <c r="F66" s="139"/>
    </row>
    <row r="67" spans="3:4" s="41" customFormat="1" ht="36" customHeight="1">
      <c r="C67" s="39"/>
      <c r="D67" s="39"/>
    </row>
    <row r="68" spans="2:7" s="41" customFormat="1" ht="14.25" customHeight="1">
      <c r="B68" s="59" t="s">
        <v>53</v>
      </c>
      <c r="C68" s="140"/>
      <c r="D68" s="240" t="s">
        <v>50</v>
      </c>
      <c r="E68" s="240"/>
      <c r="F68" s="240"/>
      <c r="G68" s="141"/>
    </row>
    <row r="69" spans="2:7" s="41" customFormat="1" ht="16.5" customHeight="1">
      <c r="B69" s="60" t="s">
        <v>54</v>
      </c>
      <c r="C69" s="60"/>
      <c r="D69" s="241" t="s">
        <v>51</v>
      </c>
      <c r="E69" s="241"/>
      <c r="F69" s="241"/>
      <c r="G69" s="241"/>
    </row>
    <row r="70" s="41" customFormat="1" ht="0.75" customHeight="1"/>
    <row r="71" spans="5:6" s="41" customFormat="1" ht="21.75" customHeight="1">
      <c r="E71" s="58"/>
      <c r="F71" s="58"/>
    </row>
    <row r="72" spans="5:6" s="41" customFormat="1" ht="12.75" customHeight="1">
      <c r="E72" s="58"/>
      <c r="F72" s="58"/>
    </row>
    <row r="73" spans="5:6" s="41" customFormat="1" ht="12.75" customHeight="1">
      <c r="E73" s="58"/>
      <c r="F73" s="58"/>
    </row>
    <row r="74" s="41" customFormat="1" ht="12.75" customHeight="1">
      <c r="E74" s="58"/>
    </row>
    <row r="75" ht="12.75" customHeight="1">
      <c r="F75" s="37"/>
    </row>
  </sheetData>
  <sheetProtection/>
  <mergeCells count="5">
    <mergeCell ref="B2:G4"/>
    <mergeCell ref="F6:F7"/>
    <mergeCell ref="B65:F65"/>
    <mergeCell ref="D68:F68"/>
    <mergeCell ref="D69:G69"/>
  </mergeCells>
  <printOptions/>
  <pageMargins left="0.7" right="0.7" top="0.75" bottom="0.75" header="0.3" footer="0.3"/>
  <pageSetup horizontalDpi="600" verticalDpi="600" orientation="portrait" scale="72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59"/>
  <sheetViews>
    <sheetView view="pageBreakPreview" zoomScaleSheetLayoutView="100" zoomScalePageLayoutView="0" workbookViewId="0" topLeftCell="A40">
      <selection activeCell="H9" sqref="H9"/>
    </sheetView>
  </sheetViews>
  <sheetFormatPr defaultColWidth="11.421875" defaultRowHeight="12.75"/>
  <cols>
    <col min="1" max="1" width="1.1484375" style="142" customWidth="1"/>
    <col min="2" max="2" width="49.8515625" style="142" customWidth="1"/>
    <col min="3" max="3" width="21.8515625" style="142" customWidth="1"/>
    <col min="4" max="4" width="2.421875" style="142" customWidth="1"/>
    <col min="5" max="5" width="22.28125" style="142" customWidth="1"/>
    <col min="6" max="6" width="1.7109375" style="161" customWidth="1"/>
    <col min="7" max="7" width="11.421875" style="161" customWidth="1"/>
    <col min="8" max="16384" width="11.421875" style="142" customWidth="1"/>
  </cols>
  <sheetData>
    <row r="1" spans="2:5" ht="42.75" customHeight="1">
      <c r="B1" s="276" t="s">
        <v>156</v>
      </c>
      <c r="C1" s="277"/>
      <c r="D1" s="277"/>
      <c r="E1" s="278"/>
    </row>
    <row r="2" spans="2:5" ht="12.75" customHeight="1">
      <c r="B2" s="143" t="s">
        <v>129</v>
      </c>
      <c r="C2" s="144">
        <v>2018</v>
      </c>
      <c r="D2" s="145"/>
      <c r="E2" s="146" t="s">
        <v>157</v>
      </c>
    </row>
    <row r="3" spans="2:5" ht="6.75" customHeight="1">
      <c r="B3" s="147"/>
      <c r="C3" s="148"/>
      <c r="E3" s="149"/>
    </row>
    <row r="4" spans="2:5" ht="15">
      <c r="B4" s="150" t="s">
        <v>158</v>
      </c>
      <c r="C4" s="151"/>
      <c r="D4" s="161"/>
      <c r="E4" s="221"/>
    </row>
    <row r="5" spans="2:5" ht="15">
      <c r="B5" s="150" t="s">
        <v>152</v>
      </c>
      <c r="C5" s="153">
        <f>SUM(C6:C14)</f>
        <v>1789839491.83</v>
      </c>
      <c r="D5" s="161"/>
      <c r="E5" s="222">
        <f>SUM(E6:E14)</f>
        <v>3108929495.2200003</v>
      </c>
    </row>
    <row r="6" spans="2:5" ht="15">
      <c r="B6" s="154" t="s">
        <v>1</v>
      </c>
      <c r="C6" s="151">
        <v>621062064.22</v>
      </c>
      <c r="D6" s="161"/>
      <c r="E6" s="221">
        <v>846298380.78</v>
      </c>
    </row>
    <row r="7" spans="2:5" ht="15">
      <c r="B7" s="154" t="s">
        <v>159</v>
      </c>
      <c r="C7" s="151">
        <v>0</v>
      </c>
      <c r="D7" s="161"/>
      <c r="E7" s="221">
        <v>0</v>
      </c>
    </row>
    <row r="8" spans="2:5" ht="15">
      <c r="B8" s="154" t="s">
        <v>4</v>
      </c>
      <c r="C8" s="151">
        <v>110855307.42</v>
      </c>
      <c r="D8" s="161"/>
      <c r="E8" s="221">
        <v>200306278.63</v>
      </c>
    </row>
    <row r="9" spans="2:5" ht="15">
      <c r="B9" s="154" t="s">
        <v>160</v>
      </c>
      <c r="C9" s="151">
        <v>22549850.15</v>
      </c>
      <c r="D9" s="161"/>
      <c r="E9" s="221">
        <v>43224432.53</v>
      </c>
    </row>
    <row r="10" spans="2:5" ht="15">
      <c r="B10" s="154" t="s">
        <v>161</v>
      </c>
      <c r="C10" s="151">
        <v>7994481.3</v>
      </c>
      <c r="D10" s="161"/>
      <c r="E10" s="221">
        <v>12507569.88</v>
      </c>
    </row>
    <row r="11" spans="2:5" ht="18">
      <c r="B11" s="154" t="s">
        <v>162</v>
      </c>
      <c r="C11" s="151">
        <v>0</v>
      </c>
      <c r="D11" s="161"/>
      <c r="E11" s="221">
        <v>0</v>
      </c>
    </row>
    <row r="12" spans="2:5" ht="15">
      <c r="B12" s="154" t="s">
        <v>163</v>
      </c>
      <c r="C12" s="151">
        <v>996093233.52</v>
      </c>
      <c r="D12" s="161"/>
      <c r="E12" s="221">
        <v>1929513314.86</v>
      </c>
    </row>
    <row r="13" spans="2:5" ht="15">
      <c r="B13" s="154" t="s">
        <v>164</v>
      </c>
      <c r="C13" s="151">
        <v>31284555.22</v>
      </c>
      <c r="D13" s="161"/>
      <c r="E13" s="221">
        <v>0</v>
      </c>
    </row>
    <row r="14" spans="2:5" ht="15">
      <c r="B14" s="154" t="s">
        <v>165</v>
      </c>
      <c r="C14" s="151">
        <v>0</v>
      </c>
      <c r="D14" s="161"/>
      <c r="E14" s="221">
        <v>77079518.54</v>
      </c>
    </row>
    <row r="15" spans="2:5" ht="15">
      <c r="B15" s="150" t="s">
        <v>153</v>
      </c>
      <c r="C15" s="153">
        <f>SUM(C16:C25)</f>
        <v>1462754297.4900002</v>
      </c>
      <c r="D15" s="161"/>
      <c r="E15" s="222">
        <f>SUM(E16:E25)</f>
        <v>3174282743.26</v>
      </c>
    </row>
    <row r="16" spans="2:5" ht="15">
      <c r="B16" s="154" t="s">
        <v>16</v>
      </c>
      <c r="C16" s="151">
        <v>536754234.53</v>
      </c>
      <c r="D16" s="161"/>
      <c r="E16" s="221">
        <v>1026854763.97</v>
      </c>
    </row>
    <row r="17" spans="2:5" ht="15">
      <c r="B17" s="154" t="s">
        <v>166</v>
      </c>
      <c r="C17" s="151">
        <v>163572023.62</v>
      </c>
      <c r="D17" s="161"/>
      <c r="E17" s="221">
        <v>225283273.92</v>
      </c>
    </row>
    <row r="18" spans="2:5" ht="15">
      <c r="B18" s="154" t="s">
        <v>18</v>
      </c>
      <c r="C18" s="151">
        <v>401266334.23</v>
      </c>
      <c r="D18" s="161"/>
      <c r="E18" s="221">
        <v>874799662.81</v>
      </c>
    </row>
    <row r="19" spans="2:5" ht="15">
      <c r="B19" s="154" t="s">
        <v>167</v>
      </c>
      <c r="C19" s="151">
        <v>15921513.14</v>
      </c>
      <c r="D19" s="161"/>
      <c r="E19" s="221">
        <v>21339555.01</v>
      </c>
    </row>
    <row r="20" spans="2:5" ht="15">
      <c r="B20" s="154" t="s">
        <v>168</v>
      </c>
      <c r="C20" s="151">
        <v>53448145.91</v>
      </c>
      <c r="D20" s="161"/>
      <c r="E20" s="221">
        <v>102856125.92</v>
      </c>
    </row>
    <row r="21" spans="2:5" ht="15">
      <c r="B21" s="154" t="s">
        <v>22</v>
      </c>
      <c r="C21" s="151">
        <v>139160266.99</v>
      </c>
      <c r="D21" s="161"/>
      <c r="E21" s="221">
        <v>315928588.68</v>
      </c>
    </row>
    <row r="22" spans="2:5" ht="15">
      <c r="B22" s="154" t="s">
        <v>169</v>
      </c>
      <c r="C22" s="151">
        <v>70473465.82</v>
      </c>
      <c r="D22" s="161"/>
      <c r="E22" s="221">
        <v>132695933.11</v>
      </c>
    </row>
    <row r="23" spans="2:5" ht="15">
      <c r="B23" s="154" t="s">
        <v>26</v>
      </c>
      <c r="C23" s="151">
        <v>3620000</v>
      </c>
      <c r="D23" s="161"/>
      <c r="E23" s="221">
        <v>5469226</v>
      </c>
    </row>
    <row r="24" spans="2:5" ht="15">
      <c r="B24" s="154" t="s">
        <v>170</v>
      </c>
      <c r="C24" s="151">
        <v>0</v>
      </c>
      <c r="D24" s="161"/>
      <c r="E24" s="221">
        <v>0</v>
      </c>
    </row>
    <row r="25" spans="2:5" ht="15">
      <c r="B25" s="154" t="s">
        <v>171</v>
      </c>
      <c r="C25" s="151">
        <v>78538313.25</v>
      </c>
      <c r="D25" s="161"/>
      <c r="E25" s="221">
        <v>469055613.84</v>
      </c>
    </row>
    <row r="26" spans="2:5" ht="15">
      <c r="B26" s="150" t="s">
        <v>172</v>
      </c>
      <c r="C26" s="153">
        <f>C5-C15</f>
        <v>327085194.3399997</v>
      </c>
      <c r="D26" s="161"/>
      <c r="E26" s="222">
        <f>E5-E15</f>
        <v>-65353248.03999996</v>
      </c>
    </row>
    <row r="27" spans="2:5" ht="15">
      <c r="B27" s="150" t="s">
        <v>173</v>
      </c>
      <c r="C27" s="151">
        <v>0</v>
      </c>
      <c r="D27" s="161"/>
      <c r="E27" s="221">
        <v>0</v>
      </c>
    </row>
    <row r="28" spans="2:5" ht="15">
      <c r="B28" s="150" t="s">
        <v>152</v>
      </c>
      <c r="C28" s="153">
        <f>SUM(C29:C31)</f>
        <v>39403829.19</v>
      </c>
      <c r="D28" s="161"/>
      <c r="E28" s="222">
        <f>SUM(E29:E31)</f>
        <v>42379885.22</v>
      </c>
    </row>
    <row r="29" spans="2:5" ht="15">
      <c r="B29" s="154" t="s">
        <v>174</v>
      </c>
      <c r="C29" s="151">
        <v>0</v>
      </c>
      <c r="D29" s="161"/>
      <c r="E29" s="221">
        <v>0</v>
      </c>
    </row>
    <row r="30" spans="2:5" ht="15">
      <c r="B30" s="154" t="s">
        <v>92</v>
      </c>
      <c r="C30" s="151">
        <v>0</v>
      </c>
      <c r="D30" s="161"/>
      <c r="E30" s="221">
        <v>0</v>
      </c>
    </row>
    <row r="31" spans="2:5" ht="15">
      <c r="B31" s="154" t="s">
        <v>175</v>
      </c>
      <c r="C31" s="151">
        <v>39403829.19</v>
      </c>
      <c r="D31" s="161"/>
      <c r="E31" s="221">
        <v>42379885.22</v>
      </c>
    </row>
    <row r="32" spans="2:5" ht="15">
      <c r="B32" s="150" t="s">
        <v>153</v>
      </c>
      <c r="C32" s="153">
        <f>SUM(C33:C35)</f>
        <v>1176713031.05</v>
      </c>
      <c r="D32" s="161"/>
      <c r="E32" s="222">
        <f>SUM(E33:E35)</f>
        <v>859513018.0500001</v>
      </c>
    </row>
    <row r="33" spans="2:5" ht="15">
      <c r="B33" s="154" t="s">
        <v>174</v>
      </c>
      <c r="C33" s="151">
        <v>1119630552.95</v>
      </c>
      <c r="D33" s="161"/>
      <c r="E33" s="221">
        <v>666692981.07</v>
      </c>
    </row>
    <row r="34" spans="2:5" ht="15">
      <c r="B34" s="154" t="s">
        <v>92</v>
      </c>
      <c r="C34" s="151">
        <v>11345347.23</v>
      </c>
      <c r="D34" s="161"/>
      <c r="E34" s="221">
        <v>30118228.9</v>
      </c>
    </row>
    <row r="35" spans="2:5" ht="15">
      <c r="B35" s="154" t="s">
        <v>176</v>
      </c>
      <c r="C35" s="151">
        <v>45737130.87</v>
      </c>
      <c r="D35" s="161"/>
      <c r="E35" s="221">
        <v>162701808.08</v>
      </c>
    </row>
    <row r="36" spans="2:5" ht="15">
      <c r="B36" s="150" t="s">
        <v>177</v>
      </c>
      <c r="C36" s="153">
        <f>C28-C32</f>
        <v>-1137309201.86</v>
      </c>
      <c r="D36" s="161"/>
      <c r="E36" s="222">
        <f>E28-E32</f>
        <v>-817133132.83</v>
      </c>
    </row>
    <row r="37" spans="2:5" ht="15">
      <c r="B37" s="150" t="s">
        <v>178</v>
      </c>
      <c r="C37" s="151">
        <v>0</v>
      </c>
      <c r="D37" s="161"/>
      <c r="E37" s="221">
        <v>0</v>
      </c>
    </row>
    <row r="38" spans="2:5" ht="15">
      <c r="B38" s="150" t="s">
        <v>152</v>
      </c>
      <c r="C38" s="153">
        <f>SUM(C39:C42)</f>
        <v>1224276346.55</v>
      </c>
      <c r="D38" s="161"/>
      <c r="E38" s="222">
        <f>SUM(E39:E42)</f>
        <v>1009823173.2</v>
      </c>
    </row>
    <row r="39" spans="2:5" ht="15">
      <c r="B39" s="154" t="s">
        <v>179</v>
      </c>
      <c r="C39" s="151">
        <v>0</v>
      </c>
      <c r="D39" s="161"/>
      <c r="E39" s="221">
        <v>0</v>
      </c>
    </row>
    <row r="40" spans="2:5" ht="15">
      <c r="B40" s="154" t="s">
        <v>180</v>
      </c>
      <c r="C40" s="151">
        <v>0</v>
      </c>
      <c r="D40" s="161"/>
      <c r="E40" s="221">
        <v>0</v>
      </c>
    </row>
    <row r="41" spans="2:5" ht="15">
      <c r="B41" s="154" t="s">
        <v>181</v>
      </c>
      <c r="C41" s="151">
        <v>0</v>
      </c>
      <c r="D41" s="161"/>
      <c r="E41" s="221">
        <v>0</v>
      </c>
    </row>
    <row r="42" spans="2:5" ht="15">
      <c r="B42" s="154" t="s">
        <v>182</v>
      </c>
      <c r="C42" s="151">
        <v>1224276346.55</v>
      </c>
      <c r="D42" s="161"/>
      <c r="E42" s="221">
        <v>1009823173.2</v>
      </c>
    </row>
    <row r="43" spans="2:5" ht="15">
      <c r="B43" s="150" t="s">
        <v>153</v>
      </c>
      <c r="C43" s="153">
        <f>SUM(C44:C47)</f>
        <v>318124160.55</v>
      </c>
      <c r="D43" s="161"/>
      <c r="E43" s="222">
        <f>SUM(E44:E47)</f>
        <v>532229980.12</v>
      </c>
    </row>
    <row r="44" spans="2:5" ht="15">
      <c r="B44" s="154" t="s">
        <v>183</v>
      </c>
      <c r="C44" s="151"/>
      <c r="D44" s="161"/>
      <c r="E44" s="221"/>
    </row>
    <row r="45" spans="2:5" ht="15">
      <c r="B45" s="154" t="s">
        <v>180</v>
      </c>
      <c r="C45" s="151">
        <v>5320590.38</v>
      </c>
      <c r="D45" s="161"/>
      <c r="E45" s="221">
        <v>12304990.22</v>
      </c>
    </row>
    <row r="46" spans="2:5" ht="15">
      <c r="B46" s="154" t="s">
        <v>181</v>
      </c>
      <c r="C46" s="151">
        <v>0</v>
      </c>
      <c r="D46" s="161"/>
      <c r="E46" s="221">
        <v>0</v>
      </c>
    </row>
    <row r="47" spans="2:5" ht="15">
      <c r="B47" s="155" t="s">
        <v>184</v>
      </c>
      <c r="C47" s="156">
        <v>312803570.17</v>
      </c>
      <c r="D47" s="223"/>
      <c r="E47" s="224">
        <v>519924989.9</v>
      </c>
    </row>
    <row r="48" spans="2:5" s="161" customFormat="1" ht="13.5" customHeight="1">
      <c r="B48" s="159"/>
      <c r="C48" s="160"/>
      <c r="E48" s="162"/>
    </row>
    <row r="49" spans="2:5" ht="15">
      <c r="B49" s="150" t="s">
        <v>185</v>
      </c>
      <c r="C49" s="151">
        <f>C38-C43</f>
        <v>906152186</v>
      </c>
      <c r="E49" s="152">
        <f>E38-E43</f>
        <v>477593193.08000004</v>
      </c>
    </row>
    <row r="50" spans="2:5" ht="18">
      <c r="B50" s="150" t="s">
        <v>186</v>
      </c>
      <c r="C50" s="151">
        <f>C26+C36+C49</f>
        <v>95928178.47999978</v>
      </c>
      <c r="E50" s="152">
        <f>E26+E36+E49</f>
        <v>-404893187.78999996</v>
      </c>
    </row>
    <row r="51" spans="2:5" ht="15">
      <c r="B51" s="154" t="s">
        <v>187</v>
      </c>
      <c r="C51" s="151">
        <v>320620557.83</v>
      </c>
      <c r="E51" s="152">
        <v>725513745.62</v>
      </c>
    </row>
    <row r="52" spans="2:5" ht="23.25" customHeight="1">
      <c r="B52" s="155" t="s">
        <v>188</v>
      </c>
      <c r="C52" s="156">
        <f>C50+C51</f>
        <v>416548736.30999976</v>
      </c>
      <c r="D52" s="157"/>
      <c r="E52" s="158">
        <f>E50+E51</f>
        <v>320620557.83000004</v>
      </c>
    </row>
    <row r="53" spans="2:7" s="212" customFormat="1" ht="15" customHeight="1">
      <c r="B53" s="279" t="s">
        <v>189</v>
      </c>
      <c r="C53" s="279"/>
      <c r="D53" s="279"/>
      <c r="E53" s="279"/>
      <c r="F53" s="208"/>
      <c r="G53" s="209"/>
    </row>
    <row r="54" spans="2:7" s="212" customFormat="1" ht="17.25" customHeight="1">
      <c r="B54" s="213"/>
      <c r="C54" s="280"/>
      <c r="D54" s="280"/>
      <c r="E54" s="213"/>
      <c r="F54" s="208"/>
      <c r="G54" s="209"/>
    </row>
    <row r="55" spans="2:7" s="212" customFormat="1" ht="40.5" customHeight="1">
      <c r="B55" s="214"/>
      <c r="C55" s="215"/>
      <c r="D55" s="216"/>
      <c r="E55" s="217"/>
      <c r="F55" s="208"/>
      <c r="G55" s="209"/>
    </row>
    <row r="56" spans="2:7" s="212" customFormat="1" ht="33.75" customHeight="1">
      <c r="B56" s="213"/>
      <c r="C56" s="213"/>
      <c r="D56" s="213"/>
      <c r="E56" s="213"/>
      <c r="F56" s="208"/>
      <c r="G56" s="209"/>
    </row>
    <row r="57" spans="2:6" s="211" customFormat="1" ht="15" customHeight="1">
      <c r="B57" s="218" t="s">
        <v>53</v>
      </c>
      <c r="C57" s="281" t="s">
        <v>50</v>
      </c>
      <c r="D57" s="281"/>
      <c r="E57" s="281"/>
      <c r="F57" s="210"/>
    </row>
    <row r="58" spans="2:5" s="212" customFormat="1" ht="29.25" customHeight="1">
      <c r="B58" s="219" t="s">
        <v>54</v>
      </c>
      <c r="C58" s="282" t="s">
        <v>51</v>
      </c>
      <c r="D58" s="282"/>
      <c r="E58" s="282"/>
    </row>
    <row r="59" s="161" customFormat="1" ht="15">
      <c r="B59" s="220"/>
    </row>
    <row r="60" s="161" customFormat="1" ht="15"/>
  </sheetData>
  <sheetProtection/>
  <mergeCells count="5">
    <mergeCell ref="B1:E1"/>
    <mergeCell ref="B53:E53"/>
    <mergeCell ref="C54:D54"/>
    <mergeCell ref="C57:E57"/>
    <mergeCell ref="C58:E58"/>
  </mergeCells>
  <printOptions/>
  <pageMargins left="0.5511811023622047" right="0.5118110236220472" top="0.4724409448818898" bottom="0.4724409448818898" header="0.31496062992125984" footer="0.31496062992125984"/>
  <pageSetup horizontalDpi="600" verticalDpi="600" orientation="portrait" scale="92" r:id="rId2"/>
  <rowBreaks count="1" manualBreakCount="1">
    <brk id="4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3"/>
  <sheetViews>
    <sheetView view="pageBreakPreview" zoomScale="91" zoomScaleSheetLayoutView="91" zoomScalePageLayoutView="0" workbookViewId="0" topLeftCell="A31">
      <selection activeCell="D19" sqref="D19:F19"/>
    </sheetView>
  </sheetViews>
  <sheetFormatPr defaultColWidth="11.421875" defaultRowHeight="12.75"/>
  <cols>
    <col min="1" max="1" width="3.140625" style="41" customWidth="1"/>
    <col min="2" max="2" width="1.8515625" style="0" customWidth="1"/>
    <col min="3" max="3" width="0.5625" style="0" hidden="1" customWidth="1"/>
    <col min="4" max="4" width="4.00390625" style="0" customWidth="1"/>
    <col min="5" max="5" width="4.28125" style="0" customWidth="1"/>
    <col min="6" max="6" width="62.421875" style="0" customWidth="1"/>
    <col min="7" max="7" width="2.421875" style="0" customWidth="1"/>
    <col min="8" max="8" width="13.140625" style="0" customWidth="1"/>
    <col min="9" max="9" width="2.00390625" style="0" customWidth="1"/>
    <col min="10" max="10" width="12.140625" style="0" customWidth="1"/>
    <col min="11" max="11" width="1.57421875" style="0" customWidth="1"/>
    <col min="12" max="12" width="3.28125" style="0" customWidth="1"/>
    <col min="13" max="13" width="8.140625" style="0" customWidth="1"/>
    <col min="14" max="14" width="5.00390625" style="0" customWidth="1"/>
    <col min="15" max="15" width="1.8515625" style="0" customWidth="1"/>
    <col min="16" max="16" width="2.00390625" style="0" customWidth="1"/>
    <col min="17" max="17" width="10.7109375" style="0" customWidth="1"/>
    <col min="18" max="18" width="2.421875" style="0" customWidth="1"/>
    <col min="19" max="19" width="4.28125" style="0" customWidth="1"/>
    <col min="20" max="20" width="6.7109375" style="0" customWidth="1"/>
    <col min="21" max="21" width="1.1484375" style="0" customWidth="1"/>
    <col min="22" max="22" width="2.28125" style="41" customWidth="1"/>
    <col min="23" max="24" width="5.00390625" style="0" customWidth="1"/>
    <col min="25" max="252" width="6.8515625" style="0" customWidth="1"/>
  </cols>
  <sheetData>
    <row r="1" spans="2:21" ht="15.75" customHeight="1">
      <c r="B1" s="163"/>
      <c r="C1" s="164"/>
      <c r="D1" s="164"/>
      <c r="E1" s="164"/>
      <c r="F1" s="298" t="s">
        <v>190</v>
      </c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9"/>
    </row>
    <row r="2" spans="2:21" ht="15" customHeight="1">
      <c r="B2" s="165"/>
      <c r="C2" s="166"/>
      <c r="D2" s="166"/>
      <c r="E2" s="166"/>
      <c r="F2" s="300" t="s">
        <v>191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1"/>
    </row>
    <row r="3" spans="2:21" ht="27" customHeight="1">
      <c r="B3" s="167"/>
      <c r="C3" s="168"/>
      <c r="D3" s="168"/>
      <c r="E3" s="168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2:21" ht="13.5" customHeight="1">
      <c r="B4" s="304" t="s">
        <v>129</v>
      </c>
      <c r="C4" s="305"/>
      <c r="D4" s="305"/>
      <c r="E4" s="305"/>
      <c r="F4" s="306"/>
      <c r="G4" s="169"/>
      <c r="H4" s="305" t="s">
        <v>192</v>
      </c>
      <c r="I4" s="170"/>
      <c r="J4" s="307" t="s">
        <v>193</v>
      </c>
      <c r="K4" s="171"/>
      <c r="L4" s="308" t="s">
        <v>194</v>
      </c>
      <c r="M4" s="307"/>
      <c r="N4" s="307"/>
      <c r="O4" s="309"/>
      <c r="P4" s="308" t="s">
        <v>195</v>
      </c>
      <c r="Q4" s="309"/>
      <c r="R4" s="170"/>
      <c r="S4" s="307" t="s">
        <v>196</v>
      </c>
      <c r="T4" s="307"/>
      <c r="U4" s="171"/>
    </row>
    <row r="5" spans="2:21" ht="11.25" customHeight="1">
      <c r="B5" s="172"/>
      <c r="C5" s="169"/>
      <c r="D5" s="169"/>
      <c r="E5" s="169"/>
      <c r="F5" s="173"/>
      <c r="G5" s="169"/>
      <c r="H5" s="305"/>
      <c r="I5" s="172"/>
      <c r="J5" s="305"/>
      <c r="K5" s="173"/>
      <c r="L5" s="304"/>
      <c r="M5" s="305"/>
      <c r="N5" s="305"/>
      <c r="O5" s="306"/>
      <c r="P5" s="304"/>
      <c r="Q5" s="306"/>
      <c r="R5" s="172"/>
      <c r="S5" s="305"/>
      <c r="T5" s="305"/>
      <c r="U5" s="173"/>
    </row>
    <row r="6" spans="2:21" ht="11.25" customHeight="1">
      <c r="B6" s="174"/>
      <c r="C6" s="175"/>
      <c r="D6" s="175"/>
      <c r="E6" s="175"/>
      <c r="F6" s="176"/>
      <c r="G6" s="175"/>
      <c r="H6" s="177" t="s">
        <v>197</v>
      </c>
      <c r="I6" s="174"/>
      <c r="J6" s="177" t="s">
        <v>198</v>
      </c>
      <c r="K6" s="176"/>
      <c r="L6" s="295" t="s">
        <v>199</v>
      </c>
      <c r="M6" s="296"/>
      <c r="N6" s="296"/>
      <c r="O6" s="297"/>
      <c r="P6" s="295" t="s">
        <v>200</v>
      </c>
      <c r="Q6" s="297"/>
      <c r="R6" s="174"/>
      <c r="S6" s="296" t="s">
        <v>201</v>
      </c>
      <c r="T6" s="296"/>
      <c r="U6" s="176"/>
    </row>
    <row r="7" spans="2:22" s="41" customFormat="1" ht="10.5" customHeight="1">
      <c r="B7" s="38"/>
      <c r="C7" s="39"/>
      <c r="D7" s="39"/>
      <c r="E7" s="39"/>
      <c r="F7" s="39"/>
      <c r="G7" s="178"/>
      <c r="H7" s="179"/>
      <c r="I7" s="38"/>
      <c r="J7" s="39"/>
      <c r="K7" s="44"/>
      <c r="L7" s="178"/>
      <c r="M7" s="180"/>
      <c r="N7" s="180"/>
      <c r="O7" s="179"/>
      <c r="P7" s="38"/>
      <c r="Q7" s="39"/>
      <c r="R7" s="38"/>
      <c r="S7" s="39"/>
      <c r="T7" s="39"/>
      <c r="U7" s="44"/>
      <c r="V7" s="39"/>
    </row>
    <row r="8" spans="2:22" s="41" customFormat="1" ht="1.5" customHeight="1">
      <c r="B8" s="38"/>
      <c r="C8" s="39"/>
      <c r="D8" s="39"/>
      <c r="E8" s="39"/>
      <c r="F8" s="39"/>
      <c r="G8" s="38"/>
      <c r="H8" s="44"/>
      <c r="I8" s="38"/>
      <c r="J8" s="39"/>
      <c r="K8" s="44"/>
      <c r="L8" s="38"/>
      <c r="M8" s="39"/>
      <c r="N8" s="39"/>
      <c r="O8" s="44"/>
      <c r="P8" s="38"/>
      <c r="Q8" s="39"/>
      <c r="R8" s="38"/>
      <c r="S8" s="39"/>
      <c r="T8" s="39"/>
      <c r="U8" s="44"/>
      <c r="V8" s="39"/>
    </row>
    <row r="9" spans="2:22" s="41" customFormat="1" ht="13.5" customHeight="1">
      <c r="B9" s="38"/>
      <c r="C9" s="39"/>
      <c r="D9" s="291" t="s">
        <v>63</v>
      </c>
      <c r="E9" s="291"/>
      <c r="F9" s="291"/>
      <c r="G9" s="292">
        <v>9520802888.68</v>
      </c>
      <c r="H9" s="293"/>
      <c r="I9" s="38"/>
      <c r="J9" s="294">
        <f>J11+J27</f>
        <v>15435356713.519999</v>
      </c>
      <c r="K9" s="293"/>
      <c r="L9" s="292">
        <f>L11+L27</f>
        <v>14202119333.18</v>
      </c>
      <c r="M9" s="294"/>
      <c r="N9" s="294"/>
      <c r="O9" s="293"/>
      <c r="P9" s="292">
        <f>P11+P27</f>
        <v>10754040269.019999</v>
      </c>
      <c r="Q9" s="293"/>
      <c r="R9" s="292">
        <f>R11+R27</f>
        <v>1233237380.3399987</v>
      </c>
      <c r="S9" s="294"/>
      <c r="T9" s="294"/>
      <c r="U9" s="44"/>
      <c r="V9" s="39"/>
    </row>
    <row r="10" spans="2:22" s="41" customFormat="1" ht="2.25" customHeight="1">
      <c r="B10" s="38"/>
      <c r="C10" s="39"/>
      <c r="D10" s="39"/>
      <c r="E10" s="39"/>
      <c r="F10" s="39"/>
      <c r="G10" s="38"/>
      <c r="H10" s="44"/>
      <c r="I10" s="38"/>
      <c r="J10" s="39"/>
      <c r="K10" s="44"/>
      <c r="L10" s="38"/>
      <c r="M10" s="39"/>
      <c r="N10" s="39"/>
      <c r="O10" s="44"/>
      <c r="P10" s="181"/>
      <c r="Q10" s="182"/>
      <c r="R10" s="38"/>
      <c r="S10" s="39"/>
      <c r="T10" s="39"/>
      <c r="U10" s="44"/>
      <c r="V10" s="39"/>
    </row>
    <row r="11" spans="2:22" s="41" customFormat="1" ht="12.75">
      <c r="B11" s="38"/>
      <c r="C11" s="39"/>
      <c r="D11" s="291" t="s">
        <v>202</v>
      </c>
      <c r="E11" s="291"/>
      <c r="F11" s="291"/>
      <c r="G11" s="292">
        <v>417848561.63</v>
      </c>
      <c r="H11" s="293"/>
      <c r="I11" s="38"/>
      <c r="J11" s="294">
        <f>SUM(J13:K25)</f>
        <v>13148062891.169998</v>
      </c>
      <c r="K11" s="293"/>
      <c r="L11" s="292">
        <f>SUM(L13:O25)</f>
        <v>13084040256.800001</v>
      </c>
      <c r="M11" s="294"/>
      <c r="N11" s="294"/>
      <c r="O11" s="293"/>
      <c r="P11" s="292">
        <f>SUM(P13:Q25)</f>
        <v>481871195.99999917</v>
      </c>
      <c r="Q11" s="293"/>
      <c r="R11" s="292">
        <f>SUM(R13:T25)</f>
        <v>64022634.36999919</v>
      </c>
      <c r="S11" s="294"/>
      <c r="T11" s="294"/>
      <c r="U11" s="44"/>
      <c r="V11" s="39"/>
    </row>
    <row r="12" spans="2:22" s="41" customFormat="1" ht="0.75" customHeight="1">
      <c r="B12" s="38"/>
      <c r="C12" s="39"/>
      <c r="D12" s="39"/>
      <c r="E12" s="39"/>
      <c r="F12" s="39"/>
      <c r="G12" s="38"/>
      <c r="H12" s="44"/>
      <c r="I12" s="38"/>
      <c r="J12" s="39"/>
      <c r="K12" s="44"/>
      <c r="L12" s="38"/>
      <c r="M12" s="39"/>
      <c r="N12" s="39"/>
      <c r="O12" s="44"/>
      <c r="P12" s="181"/>
      <c r="Q12" s="182"/>
      <c r="R12" s="38"/>
      <c r="S12" s="39"/>
      <c r="T12" s="39"/>
      <c r="U12" s="44"/>
      <c r="V12" s="39"/>
    </row>
    <row r="13" spans="2:22" s="41" customFormat="1" ht="14.25" customHeight="1">
      <c r="B13" s="38"/>
      <c r="C13" s="39"/>
      <c r="D13" s="285" t="s">
        <v>203</v>
      </c>
      <c r="E13" s="285"/>
      <c r="F13" s="285"/>
      <c r="G13" s="286">
        <v>320620557.83</v>
      </c>
      <c r="H13" s="287"/>
      <c r="I13" s="38"/>
      <c r="J13" s="288">
        <v>10894787085.08</v>
      </c>
      <c r="K13" s="287"/>
      <c r="L13" s="286">
        <v>10798858906.6</v>
      </c>
      <c r="M13" s="288"/>
      <c r="N13" s="288"/>
      <c r="O13" s="287"/>
      <c r="P13" s="286">
        <f>G13+J13-L13</f>
        <v>416548736.30999947</v>
      </c>
      <c r="Q13" s="287"/>
      <c r="R13" s="286">
        <f>P13-G13</f>
        <v>95928178.47999948</v>
      </c>
      <c r="S13" s="288"/>
      <c r="T13" s="288"/>
      <c r="U13" s="44"/>
      <c r="V13" s="39"/>
    </row>
    <row r="14" spans="2:22" s="41" customFormat="1" ht="0.75" customHeight="1">
      <c r="B14" s="38"/>
      <c r="C14" s="39"/>
      <c r="D14" s="39"/>
      <c r="E14" s="39"/>
      <c r="F14" s="39"/>
      <c r="G14" s="38"/>
      <c r="H14" s="44"/>
      <c r="I14" s="38"/>
      <c r="J14" s="39"/>
      <c r="K14" s="44"/>
      <c r="L14" s="38"/>
      <c r="M14" s="39"/>
      <c r="N14" s="39"/>
      <c r="O14" s="44"/>
      <c r="P14" s="181"/>
      <c r="Q14" s="182"/>
      <c r="R14" s="38"/>
      <c r="S14" s="39"/>
      <c r="T14" s="39"/>
      <c r="U14" s="44"/>
      <c r="V14" s="39"/>
    </row>
    <row r="15" spans="2:22" s="41" customFormat="1" ht="14.25" customHeight="1">
      <c r="B15" s="38"/>
      <c r="C15" s="39"/>
      <c r="D15" s="285" t="s">
        <v>204</v>
      </c>
      <c r="E15" s="285"/>
      <c r="F15" s="285"/>
      <c r="G15" s="286">
        <v>19256313.43</v>
      </c>
      <c r="H15" s="287"/>
      <c r="I15" s="38"/>
      <c r="J15" s="288">
        <v>2208329475.38</v>
      </c>
      <c r="K15" s="287"/>
      <c r="L15" s="286">
        <v>2212039282.01</v>
      </c>
      <c r="M15" s="288"/>
      <c r="N15" s="288"/>
      <c r="O15" s="287"/>
      <c r="P15" s="286">
        <f>G15+J15-L15</f>
        <v>15546506.799999714</v>
      </c>
      <c r="Q15" s="287"/>
      <c r="R15" s="286">
        <f>P15-G15</f>
        <v>-3709806.630000286</v>
      </c>
      <c r="S15" s="288"/>
      <c r="T15" s="288"/>
      <c r="U15" s="44"/>
      <c r="V15" s="39"/>
    </row>
    <row r="16" spans="2:22" s="41" customFormat="1" ht="0.75" customHeight="1">
      <c r="B16" s="38"/>
      <c r="C16" s="39"/>
      <c r="D16" s="39"/>
      <c r="E16" s="39"/>
      <c r="F16" s="39"/>
      <c r="G16" s="38"/>
      <c r="H16" s="44"/>
      <c r="I16" s="38"/>
      <c r="J16" s="39"/>
      <c r="K16" s="44"/>
      <c r="L16" s="38"/>
      <c r="M16" s="39"/>
      <c r="N16" s="39"/>
      <c r="O16" s="44"/>
      <c r="P16" s="38"/>
      <c r="Q16" s="39"/>
      <c r="R16" s="38"/>
      <c r="S16" s="39"/>
      <c r="T16" s="39"/>
      <c r="U16" s="44"/>
      <c r="V16" s="39"/>
    </row>
    <row r="17" spans="2:22" s="41" customFormat="1" ht="14.25" customHeight="1">
      <c r="B17" s="38"/>
      <c r="C17" s="39"/>
      <c r="D17" s="285" t="s">
        <v>205</v>
      </c>
      <c r="E17" s="285"/>
      <c r="F17" s="285"/>
      <c r="G17" s="286">
        <v>76305820.3</v>
      </c>
      <c r="H17" s="287"/>
      <c r="I17" s="38"/>
      <c r="J17" s="288">
        <v>40674720.05</v>
      </c>
      <c r="K17" s="287"/>
      <c r="L17" s="286">
        <v>69521422.52</v>
      </c>
      <c r="M17" s="288"/>
      <c r="N17" s="288"/>
      <c r="O17" s="287"/>
      <c r="P17" s="286">
        <f>G17+J17-L17</f>
        <v>47459117.83</v>
      </c>
      <c r="Q17" s="287"/>
      <c r="R17" s="286">
        <f>P17-G17</f>
        <v>-28846702.47</v>
      </c>
      <c r="S17" s="288"/>
      <c r="T17" s="288"/>
      <c r="U17" s="44"/>
      <c r="V17" s="39"/>
    </row>
    <row r="18" spans="2:22" s="41" customFormat="1" ht="0.75" customHeight="1">
      <c r="B18" s="38"/>
      <c r="C18" s="39"/>
      <c r="D18" s="39"/>
      <c r="E18" s="39"/>
      <c r="F18" s="39"/>
      <c r="G18" s="38"/>
      <c r="H18" s="44"/>
      <c r="I18" s="38"/>
      <c r="J18" s="39"/>
      <c r="K18" s="44"/>
      <c r="L18" s="38"/>
      <c r="M18" s="39"/>
      <c r="N18" s="39"/>
      <c r="O18" s="44"/>
      <c r="P18" s="38"/>
      <c r="Q18" s="39"/>
      <c r="R18" s="38"/>
      <c r="S18" s="39"/>
      <c r="T18" s="39"/>
      <c r="U18" s="44"/>
      <c r="V18" s="39"/>
    </row>
    <row r="19" spans="2:22" s="41" customFormat="1" ht="14.25" customHeight="1">
      <c r="B19" s="38"/>
      <c r="C19" s="39"/>
      <c r="D19" s="285" t="s">
        <v>206</v>
      </c>
      <c r="E19" s="285"/>
      <c r="F19" s="285"/>
      <c r="G19" s="286">
        <v>0</v>
      </c>
      <c r="H19" s="287"/>
      <c r="I19" s="38"/>
      <c r="J19" s="288">
        <v>0</v>
      </c>
      <c r="K19" s="287"/>
      <c r="L19" s="286">
        <v>0</v>
      </c>
      <c r="M19" s="288"/>
      <c r="N19" s="288"/>
      <c r="O19" s="287"/>
      <c r="P19" s="286">
        <v>0</v>
      </c>
      <c r="Q19" s="287"/>
      <c r="R19" s="286">
        <v>0</v>
      </c>
      <c r="S19" s="288"/>
      <c r="T19" s="288"/>
      <c r="U19" s="44"/>
      <c r="V19" s="39"/>
    </row>
    <row r="20" spans="2:22" s="41" customFormat="1" ht="0.75" customHeight="1">
      <c r="B20" s="38"/>
      <c r="C20" s="39"/>
      <c r="D20" s="39"/>
      <c r="E20" s="39"/>
      <c r="F20" s="39"/>
      <c r="G20" s="38"/>
      <c r="H20" s="44"/>
      <c r="I20" s="38"/>
      <c r="J20" s="39"/>
      <c r="K20" s="44"/>
      <c r="L20" s="38"/>
      <c r="M20" s="39"/>
      <c r="N20" s="39"/>
      <c r="O20" s="44"/>
      <c r="P20" s="38"/>
      <c r="Q20" s="39"/>
      <c r="R20" s="38"/>
      <c r="S20" s="39"/>
      <c r="T20" s="39"/>
      <c r="U20" s="44"/>
      <c r="V20" s="39"/>
    </row>
    <row r="21" spans="2:22" s="41" customFormat="1" ht="14.25" customHeight="1">
      <c r="B21" s="38"/>
      <c r="C21" s="39"/>
      <c r="D21" s="285" t="s">
        <v>207</v>
      </c>
      <c r="E21" s="285"/>
      <c r="F21" s="285"/>
      <c r="G21" s="286">
        <v>1665870.07</v>
      </c>
      <c r="H21" s="287"/>
      <c r="I21" s="38"/>
      <c r="J21" s="288">
        <v>4271610.66</v>
      </c>
      <c r="K21" s="287"/>
      <c r="L21" s="286">
        <v>3620645.67</v>
      </c>
      <c r="M21" s="288"/>
      <c r="N21" s="288"/>
      <c r="O21" s="287"/>
      <c r="P21" s="286">
        <f>G21+J21-L21</f>
        <v>2316835.0600000005</v>
      </c>
      <c r="Q21" s="287"/>
      <c r="R21" s="286">
        <f>P21-G21</f>
        <v>650964.9900000005</v>
      </c>
      <c r="S21" s="288"/>
      <c r="T21" s="288"/>
      <c r="U21" s="44"/>
      <c r="V21" s="39"/>
    </row>
    <row r="22" spans="2:22" s="41" customFormat="1" ht="0.75" customHeight="1">
      <c r="B22" s="38"/>
      <c r="C22" s="39"/>
      <c r="D22" s="39"/>
      <c r="E22" s="39"/>
      <c r="F22" s="39"/>
      <c r="G22" s="38"/>
      <c r="H22" s="44"/>
      <c r="I22" s="38"/>
      <c r="J22" s="39"/>
      <c r="K22" s="44"/>
      <c r="L22" s="38"/>
      <c r="M22" s="39"/>
      <c r="N22" s="39"/>
      <c r="O22" s="44"/>
      <c r="P22" s="38"/>
      <c r="Q22" s="39"/>
      <c r="R22" s="38"/>
      <c r="S22" s="39"/>
      <c r="T22" s="39"/>
      <c r="U22" s="44"/>
      <c r="V22" s="39"/>
    </row>
    <row r="23" spans="2:22" s="41" customFormat="1" ht="14.25" customHeight="1">
      <c r="B23" s="38"/>
      <c r="C23" s="39"/>
      <c r="D23" s="285" t="s">
        <v>208</v>
      </c>
      <c r="E23" s="285"/>
      <c r="F23" s="285"/>
      <c r="G23" s="286">
        <v>0</v>
      </c>
      <c r="H23" s="287"/>
      <c r="I23" s="38"/>
      <c r="J23" s="288">
        <v>0</v>
      </c>
      <c r="K23" s="287"/>
      <c r="L23" s="286">
        <v>0</v>
      </c>
      <c r="M23" s="288"/>
      <c r="N23" s="288"/>
      <c r="O23" s="287"/>
      <c r="P23" s="286">
        <v>0</v>
      </c>
      <c r="Q23" s="287"/>
      <c r="R23" s="286">
        <v>0</v>
      </c>
      <c r="S23" s="288"/>
      <c r="T23" s="288"/>
      <c r="U23" s="44"/>
      <c r="V23" s="39"/>
    </row>
    <row r="24" spans="2:22" s="41" customFormat="1" ht="0.75" customHeight="1">
      <c r="B24" s="38"/>
      <c r="C24" s="39"/>
      <c r="D24" s="39"/>
      <c r="E24" s="39"/>
      <c r="F24" s="39"/>
      <c r="G24" s="38"/>
      <c r="H24" s="44"/>
      <c r="I24" s="38"/>
      <c r="J24" s="39"/>
      <c r="K24" s="44"/>
      <c r="L24" s="38"/>
      <c r="M24" s="39"/>
      <c r="N24" s="39"/>
      <c r="O24" s="44"/>
      <c r="P24" s="38"/>
      <c r="Q24" s="39"/>
      <c r="R24" s="38"/>
      <c r="S24" s="39"/>
      <c r="T24" s="39"/>
      <c r="U24" s="44"/>
      <c r="V24" s="39"/>
    </row>
    <row r="25" spans="2:22" s="41" customFormat="1" ht="14.25" customHeight="1">
      <c r="B25" s="38"/>
      <c r="C25" s="39"/>
      <c r="D25" s="285" t="s">
        <v>209</v>
      </c>
      <c r="E25" s="285"/>
      <c r="F25" s="285"/>
      <c r="G25" s="286">
        <v>0</v>
      </c>
      <c r="H25" s="287"/>
      <c r="I25" s="38"/>
      <c r="J25" s="288">
        <v>0</v>
      </c>
      <c r="K25" s="287"/>
      <c r="L25" s="286">
        <v>0</v>
      </c>
      <c r="M25" s="288"/>
      <c r="N25" s="288"/>
      <c r="O25" s="287"/>
      <c r="P25" s="286">
        <v>0</v>
      </c>
      <c r="Q25" s="287"/>
      <c r="R25" s="286">
        <v>0</v>
      </c>
      <c r="S25" s="288"/>
      <c r="T25" s="288"/>
      <c r="U25" s="44"/>
      <c r="V25" s="39"/>
    </row>
    <row r="26" spans="2:22" s="41" customFormat="1" ht="2.25" customHeight="1">
      <c r="B26" s="38"/>
      <c r="C26" s="39"/>
      <c r="D26" s="39"/>
      <c r="E26" s="39"/>
      <c r="F26" s="39"/>
      <c r="G26" s="38"/>
      <c r="H26" s="44"/>
      <c r="I26" s="38"/>
      <c r="J26" s="39"/>
      <c r="K26" s="44"/>
      <c r="L26" s="38"/>
      <c r="M26" s="39"/>
      <c r="N26" s="39"/>
      <c r="O26" s="44"/>
      <c r="P26" s="38"/>
      <c r="Q26" s="39"/>
      <c r="R26" s="38"/>
      <c r="S26" s="39"/>
      <c r="T26" s="39"/>
      <c r="U26" s="44"/>
      <c r="V26" s="39"/>
    </row>
    <row r="27" spans="2:22" s="41" customFormat="1" ht="12.75">
      <c r="B27" s="38"/>
      <c r="C27" s="39"/>
      <c r="D27" s="291" t="s">
        <v>210</v>
      </c>
      <c r="E27" s="291"/>
      <c r="F27" s="291"/>
      <c r="G27" s="292">
        <v>9102954327.05</v>
      </c>
      <c r="H27" s="293"/>
      <c r="I27" s="38"/>
      <c r="J27" s="294">
        <f>SUM(J29:K45)</f>
        <v>2287293822.35</v>
      </c>
      <c r="K27" s="293"/>
      <c r="L27" s="292">
        <f>SUM(L29:O45)</f>
        <v>1118079076.38</v>
      </c>
      <c r="M27" s="294"/>
      <c r="N27" s="294"/>
      <c r="O27" s="293"/>
      <c r="P27" s="292">
        <f>SUM(P29:Q45)</f>
        <v>10272169073.019999</v>
      </c>
      <c r="Q27" s="293"/>
      <c r="R27" s="292">
        <f>SUM(R29:T45)</f>
        <v>1169214745.9699996</v>
      </c>
      <c r="S27" s="294"/>
      <c r="T27" s="294"/>
      <c r="U27" s="44"/>
      <c r="V27" s="39"/>
    </row>
    <row r="28" spans="2:22" s="41" customFormat="1" ht="0.75" customHeight="1">
      <c r="B28" s="38"/>
      <c r="C28" s="39"/>
      <c r="D28" s="39"/>
      <c r="E28" s="39"/>
      <c r="F28" s="39"/>
      <c r="G28" s="38"/>
      <c r="H28" s="44"/>
      <c r="I28" s="38"/>
      <c r="J28" s="39"/>
      <c r="K28" s="44"/>
      <c r="L28" s="38"/>
      <c r="M28" s="39"/>
      <c r="N28" s="39"/>
      <c r="O28" s="44"/>
      <c r="P28" s="38"/>
      <c r="Q28" s="39"/>
      <c r="R28" s="38"/>
      <c r="S28" s="39"/>
      <c r="T28" s="39"/>
      <c r="U28" s="44"/>
      <c r="V28" s="39"/>
    </row>
    <row r="29" spans="2:22" s="41" customFormat="1" ht="14.25" customHeight="1">
      <c r="B29" s="38"/>
      <c r="C29" s="39"/>
      <c r="D29" s="285" t="s">
        <v>211</v>
      </c>
      <c r="E29" s="285"/>
      <c r="F29" s="285"/>
      <c r="G29" s="286">
        <v>834077667.96</v>
      </c>
      <c r="H29" s="287"/>
      <c r="I29" s="38"/>
      <c r="J29" s="288">
        <v>243774717.26</v>
      </c>
      <c r="K29" s="287"/>
      <c r="L29" s="286">
        <v>198857418.7</v>
      </c>
      <c r="M29" s="288"/>
      <c r="N29" s="288"/>
      <c r="O29" s="287"/>
      <c r="P29" s="286">
        <f>G29+J29-L29</f>
        <v>878994966.52</v>
      </c>
      <c r="Q29" s="287"/>
      <c r="R29" s="286">
        <f>P29-G29</f>
        <v>44917298.55999994</v>
      </c>
      <c r="S29" s="288"/>
      <c r="T29" s="288"/>
      <c r="U29" s="44"/>
      <c r="V29" s="39"/>
    </row>
    <row r="30" spans="2:22" s="41" customFormat="1" ht="0.75" customHeight="1">
      <c r="B30" s="38"/>
      <c r="C30" s="39"/>
      <c r="D30" s="39"/>
      <c r="E30" s="39"/>
      <c r="F30" s="39"/>
      <c r="G30" s="38"/>
      <c r="H30" s="44"/>
      <c r="I30" s="38"/>
      <c r="J30" s="39"/>
      <c r="K30" s="44"/>
      <c r="L30" s="38"/>
      <c r="M30" s="39"/>
      <c r="N30" s="39"/>
      <c r="O30" s="44"/>
      <c r="P30" s="38"/>
      <c r="Q30" s="39"/>
      <c r="R30" s="38"/>
      <c r="S30" s="39"/>
      <c r="T30" s="39"/>
      <c r="U30" s="44"/>
      <c r="V30" s="39"/>
    </row>
    <row r="31" spans="2:22" s="41" customFormat="1" ht="14.25" customHeight="1">
      <c r="B31" s="38"/>
      <c r="C31" s="39"/>
      <c r="D31" s="285" t="s">
        <v>212</v>
      </c>
      <c r="E31" s="285"/>
      <c r="F31" s="285"/>
      <c r="G31" s="286">
        <v>100357480.09</v>
      </c>
      <c r="H31" s="287"/>
      <c r="I31" s="38"/>
      <c r="J31" s="288">
        <v>10754188.64</v>
      </c>
      <c r="K31" s="287"/>
      <c r="L31" s="286">
        <v>10774497.53</v>
      </c>
      <c r="M31" s="288"/>
      <c r="N31" s="288"/>
      <c r="O31" s="287"/>
      <c r="P31" s="286">
        <f>G31+J31-L31</f>
        <v>100337171.2</v>
      </c>
      <c r="Q31" s="287"/>
      <c r="R31" s="286">
        <f>P31-G31</f>
        <v>-20308.890000000596</v>
      </c>
      <c r="S31" s="288"/>
      <c r="T31" s="288"/>
      <c r="U31" s="44"/>
      <c r="V31" s="39"/>
    </row>
    <row r="32" spans="2:22" s="41" customFormat="1" ht="0.75" customHeight="1">
      <c r="B32" s="38"/>
      <c r="C32" s="39"/>
      <c r="D32" s="39"/>
      <c r="E32" s="39"/>
      <c r="F32" s="39"/>
      <c r="G32" s="38"/>
      <c r="H32" s="44"/>
      <c r="I32" s="38"/>
      <c r="J32" s="39"/>
      <c r="K32" s="44"/>
      <c r="L32" s="38"/>
      <c r="M32" s="39"/>
      <c r="N32" s="39"/>
      <c r="O32" s="44"/>
      <c r="P32" s="38"/>
      <c r="Q32" s="39"/>
      <c r="R32" s="38"/>
      <c r="S32" s="39"/>
      <c r="T32" s="39"/>
      <c r="U32" s="44"/>
      <c r="V32" s="39"/>
    </row>
    <row r="33" spans="2:22" s="41" customFormat="1" ht="14.25" customHeight="1">
      <c r="B33" s="38"/>
      <c r="C33" s="39"/>
      <c r="D33" s="285" t="s">
        <v>213</v>
      </c>
      <c r="E33" s="285"/>
      <c r="F33" s="285"/>
      <c r="G33" s="286">
        <v>7978902212.7</v>
      </c>
      <c r="H33" s="287"/>
      <c r="I33" s="38"/>
      <c r="J33" s="288">
        <v>1964065808.39</v>
      </c>
      <c r="K33" s="287"/>
      <c r="L33" s="286">
        <v>844435255.44</v>
      </c>
      <c r="M33" s="288"/>
      <c r="N33" s="288"/>
      <c r="O33" s="287"/>
      <c r="P33" s="286">
        <f>G33+J33-L33</f>
        <v>9098532765.65</v>
      </c>
      <c r="Q33" s="287"/>
      <c r="R33" s="286">
        <f>P33-G33</f>
        <v>1119630552.9499998</v>
      </c>
      <c r="S33" s="288"/>
      <c r="T33" s="288"/>
      <c r="U33" s="44"/>
      <c r="V33" s="39"/>
    </row>
    <row r="34" spans="2:22" s="41" customFormat="1" ht="0.75" customHeight="1">
      <c r="B34" s="38"/>
      <c r="C34" s="39"/>
      <c r="D34" s="39"/>
      <c r="E34" s="39"/>
      <c r="F34" s="39"/>
      <c r="G34" s="38"/>
      <c r="H34" s="44"/>
      <c r="I34" s="38"/>
      <c r="J34" s="39"/>
      <c r="K34" s="44"/>
      <c r="L34" s="38"/>
      <c r="M34" s="39"/>
      <c r="N34" s="39"/>
      <c r="O34" s="44"/>
      <c r="P34" s="38"/>
      <c r="Q34" s="39"/>
      <c r="R34" s="38"/>
      <c r="S34" s="39"/>
      <c r="T34" s="39"/>
      <c r="U34" s="44"/>
      <c r="V34" s="39"/>
    </row>
    <row r="35" spans="2:22" s="41" customFormat="1" ht="14.25" customHeight="1">
      <c r="B35" s="38"/>
      <c r="C35" s="39"/>
      <c r="D35" s="285" t="s">
        <v>214</v>
      </c>
      <c r="E35" s="285"/>
      <c r="F35" s="285"/>
      <c r="G35" s="286">
        <v>646969144.67</v>
      </c>
      <c r="H35" s="287"/>
      <c r="I35" s="38"/>
      <c r="J35" s="288">
        <v>41012642.31</v>
      </c>
      <c r="K35" s="287"/>
      <c r="L35" s="286">
        <v>29667295.08</v>
      </c>
      <c r="M35" s="288"/>
      <c r="N35" s="288"/>
      <c r="O35" s="287"/>
      <c r="P35" s="286">
        <f>G35+J35-L35</f>
        <v>658314491.9</v>
      </c>
      <c r="Q35" s="287"/>
      <c r="R35" s="286">
        <f>P35-G35</f>
        <v>11345347.23000002</v>
      </c>
      <c r="S35" s="288"/>
      <c r="T35" s="288"/>
      <c r="U35" s="44"/>
      <c r="V35" s="39"/>
    </row>
    <row r="36" spans="2:22" s="41" customFormat="1" ht="0.75" customHeight="1">
      <c r="B36" s="38"/>
      <c r="C36" s="39"/>
      <c r="D36" s="39"/>
      <c r="E36" s="39"/>
      <c r="F36" s="39"/>
      <c r="G36" s="38"/>
      <c r="H36" s="44"/>
      <c r="I36" s="38"/>
      <c r="J36" s="39"/>
      <c r="K36" s="44"/>
      <c r="L36" s="38"/>
      <c r="M36" s="39"/>
      <c r="N36" s="39"/>
      <c r="O36" s="44"/>
      <c r="P36" s="38"/>
      <c r="Q36" s="39"/>
      <c r="R36" s="38"/>
      <c r="S36" s="39"/>
      <c r="T36" s="39"/>
      <c r="U36" s="44"/>
      <c r="V36" s="39"/>
    </row>
    <row r="37" spans="2:22" s="41" customFormat="1" ht="14.25" customHeight="1">
      <c r="B37" s="38"/>
      <c r="C37" s="39"/>
      <c r="D37" s="285" t="s">
        <v>215</v>
      </c>
      <c r="E37" s="285"/>
      <c r="F37" s="285"/>
      <c r="G37" s="286">
        <v>10072163.46</v>
      </c>
      <c r="H37" s="287"/>
      <c r="I37" s="38"/>
      <c r="J37" s="288">
        <v>181128.32</v>
      </c>
      <c r="K37" s="287"/>
      <c r="L37" s="286">
        <v>12261</v>
      </c>
      <c r="M37" s="288"/>
      <c r="N37" s="288"/>
      <c r="O37" s="287"/>
      <c r="P37" s="286">
        <f>G37+J37-L37</f>
        <v>10241030.780000001</v>
      </c>
      <c r="Q37" s="287"/>
      <c r="R37" s="286">
        <f>P37-G37</f>
        <v>168867.3200000003</v>
      </c>
      <c r="S37" s="288"/>
      <c r="T37" s="288"/>
      <c r="U37" s="44"/>
      <c r="V37" s="39"/>
    </row>
    <row r="38" spans="2:22" s="41" customFormat="1" ht="0.75" customHeight="1">
      <c r="B38" s="38"/>
      <c r="C38" s="39"/>
      <c r="D38" s="39"/>
      <c r="E38" s="39"/>
      <c r="F38" s="39"/>
      <c r="G38" s="38"/>
      <c r="H38" s="44"/>
      <c r="I38" s="38"/>
      <c r="J38" s="39"/>
      <c r="K38" s="44"/>
      <c r="L38" s="38"/>
      <c r="M38" s="39"/>
      <c r="N38" s="39"/>
      <c r="O38" s="44"/>
      <c r="P38" s="38"/>
      <c r="Q38" s="39"/>
      <c r="R38" s="38"/>
      <c r="S38" s="39"/>
      <c r="T38" s="39"/>
      <c r="U38" s="44"/>
      <c r="V38" s="39"/>
    </row>
    <row r="39" spans="2:22" s="41" customFormat="1" ht="14.25" customHeight="1">
      <c r="B39" s="38"/>
      <c r="C39" s="39"/>
      <c r="D39" s="285" t="s">
        <v>216</v>
      </c>
      <c r="E39" s="285"/>
      <c r="F39" s="285"/>
      <c r="G39" s="289">
        <v>-467424341.83</v>
      </c>
      <c r="H39" s="290"/>
      <c r="I39" s="38"/>
      <c r="J39" s="288">
        <v>27505337.43</v>
      </c>
      <c r="K39" s="287"/>
      <c r="L39" s="286">
        <v>34332348.63</v>
      </c>
      <c r="M39" s="288"/>
      <c r="N39" s="288"/>
      <c r="O39" s="287"/>
      <c r="P39" s="289">
        <f>G39+J39-L39</f>
        <v>-474251353.03</v>
      </c>
      <c r="Q39" s="290"/>
      <c r="R39" s="289">
        <f>P39-G39</f>
        <v>-6827011.199999988</v>
      </c>
      <c r="S39" s="258"/>
      <c r="T39" s="258"/>
      <c r="U39" s="44"/>
      <c r="V39" s="39"/>
    </row>
    <row r="40" spans="2:22" s="41" customFormat="1" ht="0.75" customHeight="1">
      <c r="B40" s="38"/>
      <c r="C40" s="39"/>
      <c r="D40" s="39"/>
      <c r="E40" s="39"/>
      <c r="F40" s="39"/>
      <c r="G40" s="38"/>
      <c r="H40" s="44"/>
      <c r="I40" s="38"/>
      <c r="J40" s="39"/>
      <c r="K40" s="44"/>
      <c r="L40" s="38"/>
      <c r="M40" s="39"/>
      <c r="N40" s="39"/>
      <c r="O40" s="44"/>
      <c r="P40" s="38"/>
      <c r="Q40" s="39"/>
      <c r="R40" s="38"/>
      <c r="S40" s="39"/>
      <c r="T40" s="39"/>
      <c r="U40" s="44"/>
      <c r="V40" s="39"/>
    </row>
    <row r="41" spans="2:22" s="41" customFormat="1" ht="14.25" customHeight="1">
      <c r="B41" s="38"/>
      <c r="C41" s="39"/>
      <c r="D41" s="285" t="s">
        <v>217</v>
      </c>
      <c r="E41" s="285"/>
      <c r="F41" s="285"/>
      <c r="G41" s="286">
        <v>0</v>
      </c>
      <c r="H41" s="287"/>
      <c r="I41" s="38"/>
      <c r="J41" s="288">
        <v>0</v>
      </c>
      <c r="K41" s="287"/>
      <c r="L41" s="286">
        <v>0</v>
      </c>
      <c r="M41" s="288"/>
      <c r="N41" s="288"/>
      <c r="O41" s="287"/>
      <c r="P41" s="286">
        <v>0</v>
      </c>
      <c r="Q41" s="287"/>
      <c r="R41" s="286">
        <f>P41-G41</f>
        <v>0</v>
      </c>
      <c r="S41" s="288"/>
      <c r="T41" s="288"/>
      <c r="U41" s="44"/>
      <c r="V41" s="39"/>
    </row>
    <row r="42" spans="2:22" s="41" customFormat="1" ht="0.75" customHeight="1">
      <c r="B42" s="38"/>
      <c r="C42" s="39"/>
      <c r="D42" s="39"/>
      <c r="E42" s="39"/>
      <c r="F42" s="39"/>
      <c r="G42" s="38"/>
      <c r="H42" s="44"/>
      <c r="I42" s="38"/>
      <c r="J42" s="39"/>
      <c r="K42" s="44"/>
      <c r="L42" s="38"/>
      <c r="M42" s="39"/>
      <c r="N42" s="39"/>
      <c r="O42" s="44"/>
      <c r="P42" s="38"/>
      <c r="Q42" s="39"/>
      <c r="R42" s="38"/>
      <c r="S42" s="39"/>
      <c r="T42" s="39"/>
      <c r="U42" s="44"/>
      <c r="V42" s="39"/>
    </row>
    <row r="43" spans="2:22" s="41" customFormat="1" ht="14.25" customHeight="1">
      <c r="B43" s="38"/>
      <c r="C43" s="39"/>
      <c r="D43" s="285" t="s">
        <v>218</v>
      </c>
      <c r="E43" s="285"/>
      <c r="F43" s="285"/>
      <c r="G43" s="286">
        <v>0</v>
      </c>
      <c r="H43" s="287"/>
      <c r="I43" s="38"/>
      <c r="J43" s="288">
        <v>0</v>
      </c>
      <c r="K43" s="287"/>
      <c r="L43" s="286">
        <v>0</v>
      </c>
      <c r="M43" s="288"/>
      <c r="N43" s="288"/>
      <c r="O43" s="287"/>
      <c r="P43" s="286">
        <v>0</v>
      </c>
      <c r="Q43" s="287"/>
      <c r="R43" s="286">
        <f>P43-G43</f>
        <v>0</v>
      </c>
      <c r="S43" s="288"/>
      <c r="T43" s="288"/>
      <c r="U43" s="44"/>
      <c r="V43" s="39"/>
    </row>
    <row r="44" spans="2:22" s="41" customFormat="1" ht="0.75" customHeight="1">
      <c r="B44" s="38"/>
      <c r="C44" s="39"/>
      <c r="D44" s="39"/>
      <c r="E44" s="39"/>
      <c r="F44" s="39"/>
      <c r="G44" s="38"/>
      <c r="H44" s="44"/>
      <c r="I44" s="38"/>
      <c r="J44" s="39"/>
      <c r="K44" s="44"/>
      <c r="L44" s="38"/>
      <c r="M44" s="39"/>
      <c r="N44" s="39"/>
      <c r="O44" s="44"/>
      <c r="P44" s="38"/>
      <c r="Q44" s="39"/>
      <c r="R44" s="38"/>
      <c r="S44" s="39"/>
      <c r="T44" s="39"/>
      <c r="U44" s="44"/>
      <c r="V44" s="39"/>
    </row>
    <row r="45" spans="2:22" s="41" customFormat="1" ht="14.25" customHeight="1">
      <c r="B45" s="38"/>
      <c r="C45" s="39"/>
      <c r="D45" s="285" t="s">
        <v>219</v>
      </c>
      <c r="E45" s="285"/>
      <c r="F45" s="285"/>
      <c r="G45" s="286">
        <v>0</v>
      </c>
      <c r="H45" s="287"/>
      <c r="I45" s="38"/>
      <c r="J45" s="288">
        <v>0</v>
      </c>
      <c r="K45" s="287"/>
      <c r="L45" s="286">
        <v>0</v>
      </c>
      <c r="M45" s="288"/>
      <c r="N45" s="288"/>
      <c r="O45" s="287"/>
      <c r="P45" s="286">
        <v>0</v>
      </c>
      <c r="Q45" s="287"/>
      <c r="R45" s="286">
        <f>P45-G45</f>
        <v>0</v>
      </c>
      <c r="S45" s="288"/>
      <c r="T45" s="288"/>
      <c r="U45" s="44"/>
      <c r="V45" s="39"/>
    </row>
    <row r="46" spans="2:22" s="41" customFormat="1" ht="14.25" customHeight="1">
      <c r="B46" s="38"/>
      <c r="C46" s="39"/>
      <c r="D46" s="183"/>
      <c r="E46" s="183"/>
      <c r="F46" s="183"/>
      <c r="G46" s="184"/>
      <c r="H46" s="185"/>
      <c r="I46" s="38"/>
      <c r="J46" s="186"/>
      <c r="K46" s="185"/>
      <c r="L46" s="184"/>
      <c r="M46" s="186"/>
      <c r="N46" s="186"/>
      <c r="O46" s="185"/>
      <c r="P46" s="184"/>
      <c r="Q46" s="186"/>
      <c r="R46" s="184"/>
      <c r="S46" s="186"/>
      <c r="T46" s="186"/>
      <c r="U46" s="44"/>
      <c r="V46" s="39"/>
    </row>
    <row r="47" spans="2:22" s="41" customFormat="1" ht="44.25" customHeight="1">
      <c r="B47" s="51"/>
      <c r="C47" s="52"/>
      <c r="D47" s="52"/>
      <c r="E47" s="52"/>
      <c r="F47" s="52"/>
      <c r="G47" s="51"/>
      <c r="H47" s="53"/>
      <c r="I47" s="51"/>
      <c r="J47" s="52"/>
      <c r="K47" s="53"/>
      <c r="L47" s="51"/>
      <c r="M47" s="52"/>
      <c r="N47" s="52"/>
      <c r="O47" s="53"/>
      <c r="P47" s="51"/>
      <c r="Q47" s="52"/>
      <c r="R47" s="51"/>
      <c r="S47" s="52"/>
      <c r="T47" s="52"/>
      <c r="U47" s="53"/>
      <c r="V47" s="39"/>
    </row>
    <row r="48" s="41" customFormat="1" ht="7.5" customHeight="1"/>
    <row r="49" spans="3:13" s="41" customFormat="1" ht="18.75" customHeight="1">
      <c r="C49" s="283" t="s">
        <v>148</v>
      </c>
      <c r="D49" s="283"/>
      <c r="E49" s="283"/>
      <c r="F49" s="283"/>
      <c r="G49" s="283"/>
      <c r="H49" s="283"/>
      <c r="I49" s="283"/>
      <c r="J49" s="283"/>
      <c r="K49" s="283"/>
      <c r="L49" s="283"/>
      <c r="M49" s="283"/>
    </row>
    <row r="50" s="41" customFormat="1" ht="47.25" customHeight="1">
      <c r="G50" s="39"/>
    </row>
    <row r="51" spans="6:20" s="41" customFormat="1" ht="12.75">
      <c r="F51" s="284" t="s">
        <v>149</v>
      </c>
      <c r="H51" s="284" t="s">
        <v>220</v>
      </c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</row>
    <row r="52" spans="6:20" s="41" customFormat="1" ht="12.75">
      <c r="F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</row>
    <row r="53" s="41" customFormat="1" ht="9" customHeight="1">
      <c r="F53" s="284"/>
    </row>
    <row r="54" s="41" customFormat="1" ht="21" customHeight="1"/>
  </sheetData>
  <sheetProtection/>
  <mergeCells count="128">
    <mergeCell ref="F1:U1"/>
    <mergeCell ref="F2:U3"/>
    <mergeCell ref="B4:F4"/>
    <mergeCell ref="H4:H5"/>
    <mergeCell ref="J4:J5"/>
    <mergeCell ref="L4:O5"/>
    <mergeCell ref="P4:Q5"/>
    <mergeCell ref="S4:T5"/>
    <mergeCell ref="L6:O6"/>
    <mergeCell ref="P6:Q6"/>
    <mergeCell ref="S6:T6"/>
    <mergeCell ref="D9:F9"/>
    <mergeCell ref="G9:H9"/>
    <mergeCell ref="J9:K9"/>
    <mergeCell ref="L9:O9"/>
    <mergeCell ref="P9:Q9"/>
    <mergeCell ref="R9:T9"/>
    <mergeCell ref="D11:F11"/>
    <mergeCell ref="G11:H11"/>
    <mergeCell ref="J11:K11"/>
    <mergeCell ref="L11:O11"/>
    <mergeCell ref="P11:Q11"/>
    <mergeCell ref="R11:T11"/>
    <mergeCell ref="D13:F13"/>
    <mergeCell ref="G13:H13"/>
    <mergeCell ref="J13:K13"/>
    <mergeCell ref="L13:O13"/>
    <mergeCell ref="P13:Q13"/>
    <mergeCell ref="R13:T13"/>
    <mergeCell ref="D15:F15"/>
    <mergeCell ref="G15:H15"/>
    <mergeCell ref="J15:K15"/>
    <mergeCell ref="L15:O15"/>
    <mergeCell ref="P15:Q15"/>
    <mergeCell ref="R15:T15"/>
    <mergeCell ref="D17:F17"/>
    <mergeCell ref="G17:H17"/>
    <mergeCell ref="J17:K17"/>
    <mergeCell ref="L17:O17"/>
    <mergeCell ref="P17:Q17"/>
    <mergeCell ref="R17:T17"/>
    <mergeCell ref="D19:F19"/>
    <mergeCell ref="G19:H19"/>
    <mergeCell ref="J19:K19"/>
    <mergeCell ref="L19:O19"/>
    <mergeCell ref="P19:Q19"/>
    <mergeCell ref="R19:T19"/>
    <mergeCell ref="D21:F21"/>
    <mergeCell ref="G21:H21"/>
    <mergeCell ref="J21:K21"/>
    <mergeCell ref="L21:O21"/>
    <mergeCell ref="P21:Q21"/>
    <mergeCell ref="R21:T21"/>
    <mergeCell ref="D23:F23"/>
    <mergeCell ref="G23:H23"/>
    <mergeCell ref="J23:K23"/>
    <mergeCell ref="L23:O23"/>
    <mergeCell ref="P23:Q23"/>
    <mergeCell ref="R23:T23"/>
    <mergeCell ref="D25:F25"/>
    <mergeCell ref="G25:H25"/>
    <mergeCell ref="J25:K25"/>
    <mergeCell ref="L25:O25"/>
    <mergeCell ref="P25:Q25"/>
    <mergeCell ref="R25:T25"/>
    <mergeCell ref="D27:F27"/>
    <mergeCell ref="G27:H27"/>
    <mergeCell ref="J27:K27"/>
    <mergeCell ref="L27:O27"/>
    <mergeCell ref="P27:Q27"/>
    <mergeCell ref="R27:T27"/>
    <mergeCell ref="D29:F29"/>
    <mergeCell ref="G29:H29"/>
    <mergeCell ref="J29:K29"/>
    <mergeCell ref="L29:O29"/>
    <mergeCell ref="P29:Q29"/>
    <mergeCell ref="R29:T29"/>
    <mergeCell ref="D31:F31"/>
    <mergeCell ref="G31:H31"/>
    <mergeCell ref="J31:K31"/>
    <mergeCell ref="L31:O31"/>
    <mergeCell ref="P31:Q31"/>
    <mergeCell ref="R31:T31"/>
    <mergeCell ref="D33:F33"/>
    <mergeCell ref="G33:H33"/>
    <mergeCell ref="J33:K33"/>
    <mergeCell ref="L33:O33"/>
    <mergeCell ref="P33:Q33"/>
    <mergeCell ref="R33:T33"/>
    <mergeCell ref="D35:F35"/>
    <mergeCell ref="G35:H35"/>
    <mergeCell ref="J35:K35"/>
    <mergeCell ref="L35:O35"/>
    <mergeCell ref="P35:Q35"/>
    <mergeCell ref="R35:T35"/>
    <mergeCell ref="D37:F37"/>
    <mergeCell ref="G37:H37"/>
    <mergeCell ref="J37:K37"/>
    <mergeCell ref="L37:O37"/>
    <mergeCell ref="P37:Q37"/>
    <mergeCell ref="R37:T37"/>
    <mergeCell ref="D39:F39"/>
    <mergeCell ref="G39:H39"/>
    <mergeCell ref="J39:K39"/>
    <mergeCell ref="L39:O39"/>
    <mergeCell ref="P39:Q39"/>
    <mergeCell ref="R39:T39"/>
    <mergeCell ref="D41:F41"/>
    <mergeCell ref="G41:H41"/>
    <mergeCell ref="J41:K41"/>
    <mergeCell ref="L41:O41"/>
    <mergeCell ref="P41:Q41"/>
    <mergeCell ref="R41:T41"/>
    <mergeCell ref="D43:F43"/>
    <mergeCell ref="G43:H43"/>
    <mergeCell ref="J43:K43"/>
    <mergeCell ref="L43:O43"/>
    <mergeCell ref="P43:Q43"/>
    <mergeCell ref="R43:T43"/>
    <mergeCell ref="C49:M49"/>
    <mergeCell ref="F51:F53"/>
    <mergeCell ref="H51:T52"/>
    <mergeCell ref="D45:F45"/>
    <mergeCell ref="G45:H45"/>
    <mergeCell ref="J45:K45"/>
    <mergeCell ref="L45:O45"/>
    <mergeCell ref="P45:Q45"/>
    <mergeCell ref="R45:T4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0"/>
  <sheetViews>
    <sheetView view="pageBreakPreview" zoomScale="89" zoomScaleSheetLayoutView="89" zoomScalePageLayoutView="0" workbookViewId="0" topLeftCell="A1">
      <selection activeCell="S37" sqref="S37"/>
    </sheetView>
  </sheetViews>
  <sheetFormatPr defaultColWidth="6.8515625" defaultRowHeight="12.75"/>
  <cols>
    <col min="1" max="1" width="1.7109375" style="0" customWidth="1"/>
    <col min="2" max="2" width="6.140625" style="0" customWidth="1"/>
    <col min="3" max="3" width="8.140625" style="0" customWidth="1"/>
    <col min="4" max="4" width="1.28515625" style="0" customWidth="1"/>
    <col min="5" max="5" width="2.7109375" style="0" customWidth="1"/>
    <col min="6" max="6" width="6.421875" style="0" customWidth="1"/>
    <col min="7" max="7" width="6.140625" style="0" customWidth="1"/>
    <col min="8" max="8" width="1.28515625" style="0" customWidth="1"/>
    <col min="9" max="9" width="1.1484375" style="0" customWidth="1"/>
    <col min="10" max="10" width="19.00390625" style="0" customWidth="1"/>
    <col min="11" max="11" width="6.28125" style="0" customWidth="1"/>
    <col min="12" max="12" width="14.140625" style="0" customWidth="1"/>
    <col min="13" max="13" width="19.7109375" style="0" customWidth="1"/>
    <col min="14" max="14" width="12.7109375" style="0" customWidth="1"/>
    <col min="15" max="15" width="6.421875" style="0" customWidth="1"/>
    <col min="16" max="16" width="1.421875" style="0" customWidth="1"/>
    <col min="17" max="17" width="16.421875" style="0" bestFit="1" customWidth="1"/>
  </cols>
  <sheetData>
    <row r="1" ht="3.75" customHeight="1"/>
    <row r="2" spans="2:15" ht="12.75" customHeight="1">
      <c r="B2" s="326" t="s">
        <v>221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</row>
    <row r="3" spans="2:15" ht="12.75" customHeight="1"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2:15" ht="16.5" customHeight="1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4"/>
    </row>
    <row r="5" spans="2:15" ht="11.25" customHeight="1">
      <c r="B5" s="335" t="s">
        <v>222</v>
      </c>
      <c r="C5" s="336"/>
      <c r="D5" s="336"/>
      <c r="E5" s="336"/>
      <c r="F5" s="336"/>
      <c r="G5" s="336"/>
      <c r="H5" s="337"/>
      <c r="I5" s="341" t="s">
        <v>223</v>
      </c>
      <c r="J5" s="337"/>
      <c r="K5" s="341" t="s">
        <v>224</v>
      </c>
      <c r="L5" s="337"/>
      <c r="M5" s="345" t="s">
        <v>225</v>
      </c>
      <c r="N5" s="341" t="s">
        <v>226</v>
      </c>
      <c r="O5" s="347"/>
    </row>
    <row r="6" spans="2:15" ht="15.75" customHeight="1">
      <c r="B6" s="338"/>
      <c r="C6" s="339"/>
      <c r="D6" s="339"/>
      <c r="E6" s="339"/>
      <c r="F6" s="339"/>
      <c r="G6" s="339"/>
      <c r="H6" s="340"/>
      <c r="I6" s="342"/>
      <c r="J6" s="343"/>
      <c r="K6" s="344"/>
      <c r="L6" s="340"/>
      <c r="M6" s="346"/>
      <c r="N6" s="348"/>
      <c r="O6" s="349"/>
    </row>
    <row r="7" spans="2:15" s="56" customFormat="1" ht="15.75" customHeight="1">
      <c r="B7" s="324" t="s">
        <v>227</v>
      </c>
      <c r="C7" s="325"/>
      <c r="D7" s="325"/>
      <c r="E7" s="325"/>
      <c r="F7" s="325"/>
      <c r="G7" s="187"/>
      <c r="H7" s="187"/>
      <c r="I7" s="188"/>
      <c r="J7" s="189"/>
      <c r="K7" s="187"/>
      <c r="L7" s="187"/>
      <c r="M7" s="190"/>
      <c r="N7" s="187"/>
      <c r="O7" s="191"/>
    </row>
    <row r="8" spans="2:15" s="41" customFormat="1" ht="12.75" customHeight="1">
      <c r="B8" s="38"/>
      <c r="C8" s="323" t="s">
        <v>228</v>
      </c>
      <c r="D8" s="323"/>
      <c r="E8" s="323"/>
      <c r="F8" s="192"/>
      <c r="G8" s="192"/>
      <c r="H8" s="193"/>
      <c r="I8" s="38"/>
      <c r="J8" s="194"/>
      <c r="K8" s="39"/>
      <c r="L8" s="39"/>
      <c r="M8" s="195"/>
      <c r="N8" s="39"/>
      <c r="O8" s="44"/>
    </row>
    <row r="9" spans="2:15" s="41" customFormat="1" ht="12.75" customHeight="1">
      <c r="B9" s="320" t="s">
        <v>229</v>
      </c>
      <c r="C9" s="256"/>
      <c r="D9" s="256"/>
      <c r="E9" s="256"/>
      <c r="F9" s="256"/>
      <c r="G9" s="39"/>
      <c r="H9" s="39"/>
      <c r="I9" s="38"/>
      <c r="J9" s="194"/>
      <c r="K9" s="39"/>
      <c r="L9" s="39"/>
      <c r="M9" s="196">
        <v>10756626.48</v>
      </c>
      <c r="N9" s="319">
        <v>0</v>
      </c>
      <c r="O9" s="259"/>
    </row>
    <row r="10" spans="2:15" s="41" customFormat="1" ht="12.75" customHeight="1">
      <c r="B10" s="315" t="s">
        <v>230</v>
      </c>
      <c r="C10" s="246"/>
      <c r="D10" s="246"/>
      <c r="E10" s="246"/>
      <c r="F10" s="246"/>
      <c r="G10" s="39"/>
      <c r="H10" s="39"/>
      <c r="I10" s="38"/>
      <c r="J10" s="197" t="s">
        <v>231</v>
      </c>
      <c r="K10" s="321" t="s">
        <v>232</v>
      </c>
      <c r="L10" s="322"/>
      <c r="M10" s="198">
        <v>10756626.48</v>
      </c>
      <c r="N10" s="316">
        <v>0</v>
      </c>
      <c r="O10" s="259"/>
    </row>
    <row r="11" spans="2:15" s="41" customFormat="1" ht="12.75" customHeight="1">
      <c r="B11" s="315" t="s">
        <v>233</v>
      </c>
      <c r="C11" s="246"/>
      <c r="D11" s="246"/>
      <c r="E11" s="246"/>
      <c r="F11" s="246"/>
      <c r="G11" s="39"/>
      <c r="H11" s="39"/>
      <c r="I11" s="38"/>
      <c r="J11" s="197" t="s">
        <v>231</v>
      </c>
      <c r="K11" s="199"/>
      <c r="L11" s="39"/>
      <c r="M11" s="198">
        <v>0</v>
      </c>
      <c r="N11" s="316">
        <v>0</v>
      </c>
      <c r="O11" s="259"/>
    </row>
    <row r="12" spans="2:15" s="41" customFormat="1" ht="12.75" customHeight="1">
      <c r="B12" s="315" t="s">
        <v>234</v>
      </c>
      <c r="C12" s="246"/>
      <c r="D12" s="246"/>
      <c r="E12" s="246"/>
      <c r="F12" s="246"/>
      <c r="G12" s="39"/>
      <c r="H12" s="39"/>
      <c r="I12" s="38"/>
      <c r="J12" s="197" t="s">
        <v>231</v>
      </c>
      <c r="K12" s="199"/>
      <c r="L12" s="39"/>
      <c r="M12" s="198">
        <v>0</v>
      </c>
      <c r="N12" s="316">
        <v>0</v>
      </c>
      <c r="O12" s="259"/>
    </row>
    <row r="13" spans="2:15" s="41" customFormat="1" ht="12.75" customHeight="1">
      <c r="B13" s="135"/>
      <c r="C13" s="136"/>
      <c r="D13" s="136"/>
      <c r="E13" s="136"/>
      <c r="F13" s="136"/>
      <c r="G13" s="39"/>
      <c r="H13" s="39"/>
      <c r="I13" s="38"/>
      <c r="J13" s="197"/>
      <c r="K13" s="199"/>
      <c r="L13" s="39"/>
      <c r="M13" s="198"/>
      <c r="N13" s="200"/>
      <c r="O13" s="201"/>
    </row>
    <row r="14" spans="2:15" s="41" customFormat="1" ht="12.75" customHeight="1">
      <c r="B14" s="320" t="s">
        <v>235</v>
      </c>
      <c r="C14" s="256"/>
      <c r="D14" s="256"/>
      <c r="E14" s="256"/>
      <c r="F14" s="256"/>
      <c r="G14" s="39"/>
      <c r="H14" s="39"/>
      <c r="I14" s="38"/>
      <c r="J14" s="194"/>
      <c r="K14" s="39"/>
      <c r="L14" s="39"/>
      <c r="M14" s="196">
        <v>0</v>
      </c>
      <c r="N14" s="319">
        <v>0</v>
      </c>
      <c r="O14" s="259"/>
    </row>
    <row r="15" spans="2:15" s="41" customFormat="1" ht="12.75" customHeight="1">
      <c r="B15" s="315" t="s">
        <v>236</v>
      </c>
      <c r="C15" s="246"/>
      <c r="D15" s="246"/>
      <c r="E15" s="246"/>
      <c r="F15" s="246"/>
      <c r="G15" s="39"/>
      <c r="H15" s="39"/>
      <c r="I15" s="38"/>
      <c r="J15" s="197" t="s">
        <v>231</v>
      </c>
      <c r="K15" s="199"/>
      <c r="L15" s="39"/>
      <c r="M15" s="198">
        <v>0</v>
      </c>
      <c r="N15" s="316">
        <v>0</v>
      </c>
      <c r="O15" s="259"/>
    </row>
    <row r="16" spans="2:15" s="41" customFormat="1" ht="12.75" customHeight="1">
      <c r="B16" s="315" t="s">
        <v>237</v>
      </c>
      <c r="C16" s="246"/>
      <c r="D16" s="246"/>
      <c r="E16" s="246"/>
      <c r="F16" s="246"/>
      <c r="G16" s="39"/>
      <c r="H16" s="39"/>
      <c r="I16" s="38"/>
      <c r="J16" s="197" t="s">
        <v>231</v>
      </c>
      <c r="K16" s="199"/>
      <c r="L16" s="39"/>
      <c r="M16" s="198">
        <v>0</v>
      </c>
      <c r="N16" s="316">
        <v>0</v>
      </c>
      <c r="O16" s="259"/>
    </row>
    <row r="17" spans="2:15" s="41" customFormat="1" ht="12.75" customHeight="1">
      <c r="B17" s="315" t="s">
        <v>233</v>
      </c>
      <c r="C17" s="246"/>
      <c r="D17" s="246"/>
      <c r="E17" s="246"/>
      <c r="F17" s="246"/>
      <c r="G17" s="39"/>
      <c r="H17" s="39"/>
      <c r="I17" s="38"/>
      <c r="J17" s="197" t="s">
        <v>231</v>
      </c>
      <c r="K17" s="199"/>
      <c r="L17" s="39"/>
      <c r="M17" s="198">
        <v>0</v>
      </c>
      <c r="N17" s="316">
        <v>0</v>
      </c>
      <c r="O17" s="259"/>
    </row>
    <row r="18" spans="2:15" s="41" customFormat="1" ht="12.75" customHeight="1">
      <c r="B18" s="315" t="s">
        <v>238</v>
      </c>
      <c r="C18" s="246"/>
      <c r="D18" s="246"/>
      <c r="E18" s="246"/>
      <c r="F18" s="246"/>
      <c r="G18" s="39"/>
      <c r="H18" s="39"/>
      <c r="I18" s="38"/>
      <c r="J18" s="197" t="s">
        <v>231</v>
      </c>
      <c r="K18" s="199"/>
      <c r="L18" s="39"/>
      <c r="M18" s="198">
        <v>0</v>
      </c>
      <c r="N18" s="316">
        <v>0</v>
      </c>
      <c r="O18" s="259"/>
    </row>
    <row r="19" spans="2:15" s="41" customFormat="1" ht="12.75" customHeight="1">
      <c r="B19" s="317" t="s">
        <v>239</v>
      </c>
      <c r="C19" s="318"/>
      <c r="D19" s="318"/>
      <c r="E19" s="318"/>
      <c r="F19" s="318"/>
      <c r="G19" s="202"/>
      <c r="H19" s="39"/>
      <c r="I19" s="38"/>
      <c r="J19" s="194"/>
      <c r="K19" s="39"/>
      <c r="L19" s="39"/>
      <c r="M19" s="196">
        <v>10756626.48</v>
      </c>
      <c r="N19" s="319">
        <v>0</v>
      </c>
      <c r="O19" s="259"/>
    </row>
    <row r="20" spans="2:15" s="41" customFormat="1" ht="12.75" customHeight="1">
      <c r="B20" s="38"/>
      <c r="C20" s="323" t="s">
        <v>240</v>
      </c>
      <c r="D20" s="323"/>
      <c r="E20" s="323"/>
      <c r="F20" s="192"/>
      <c r="G20" s="192"/>
      <c r="H20" s="193"/>
      <c r="I20" s="38"/>
      <c r="J20" s="194"/>
      <c r="K20" s="39"/>
      <c r="L20" s="39"/>
      <c r="M20" s="195"/>
      <c r="N20" s="39"/>
      <c r="O20" s="44"/>
    </row>
    <row r="21" spans="2:15" s="41" customFormat="1" ht="12.75" customHeight="1">
      <c r="B21" s="320" t="s">
        <v>229</v>
      </c>
      <c r="C21" s="256"/>
      <c r="D21" s="256"/>
      <c r="E21" s="256"/>
      <c r="F21" s="256"/>
      <c r="G21" s="39"/>
      <c r="H21" s="39"/>
      <c r="I21" s="38"/>
      <c r="J21" s="194"/>
      <c r="K21" s="39"/>
      <c r="L21" s="39"/>
      <c r="M21" s="196">
        <v>104877108.54</v>
      </c>
      <c r="N21" s="319">
        <v>0</v>
      </c>
      <c r="O21" s="259"/>
    </row>
    <row r="22" spans="2:15" s="41" customFormat="1" ht="12.75" customHeight="1">
      <c r="B22" s="315" t="s">
        <v>230</v>
      </c>
      <c r="C22" s="246"/>
      <c r="D22" s="246"/>
      <c r="E22" s="246"/>
      <c r="F22" s="246"/>
      <c r="G22" s="39"/>
      <c r="H22" s="39"/>
      <c r="I22" s="38"/>
      <c r="J22" s="197" t="s">
        <v>231</v>
      </c>
      <c r="K22" s="321" t="s">
        <v>232</v>
      </c>
      <c r="L22" s="322"/>
      <c r="M22" s="198">
        <v>104877108.54</v>
      </c>
      <c r="N22" s="316">
        <v>0</v>
      </c>
      <c r="O22" s="259"/>
    </row>
    <row r="23" spans="2:15" s="41" customFormat="1" ht="12.75" customHeight="1">
      <c r="B23" s="315" t="s">
        <v>233</v>
      </c>
      <c r="C23" s="246"/>
      <c r="D23" s="246"/>
      <c r="E23" s="246"/>
      <c r="F23" s="246"/>
      <c r="G23" s="39"/>
      <c r="H23" s="39"/>
      <c r="I23" s="38"/>
      <c r="J23" s="197" t="s">
        <v>231</v>
      </c>
      <c r="K23" s="199"/>
      <c r="L23" s="39"/>
      <c r="M23" s="198">
        <v>0</v>
      </c>
      <c r="N23" s="316">
        <v>0</v>
      </c>
      <c r="O23" s="259"/>
    </row>
    <row r="24" spans="2:15" s="41" customFormat="1" ht="12.75" customHeight="1">
      <c r="B24" s="315" t="s">
        <v>238</v>
      </c>
      <c r="C24" s="246"/>
      <c r="D24" s="246"/>
      <c r="E24" s="246"/>
      <c r="F24" s="246"/>
      <c r="G24" s="39"/>
      <c r="H24" s="39"/>
      <c r="I24" s="38"/>
      <c r="J24" s="197" t="s">
        <v>231</v>
      </c>
      <c r="K24" s="199"/>
      <c r="L24" s="39"/>
      <c r="M24" s="198">
        <v>0</v>
      </c>
      <c r="N24" s="316">
        <v>0</v>
      </c>
      <c r="O24" s="259"/>
    </row>
    <row r="25" spans="2:15" s="41" customFormat="1" ht="12.75" customHeight="1">
      <c r="B25" s="135"/>
      <c r="C25" s="136"/>
      <c r="D25" s="136"/>
      <c r="E25" s="136"/>
      <c r="F25" s="136"/>
      <c r="G25" s="39"/>
      <c r="H25" s="39"/>
      <c r="I25" s="38"/>
      <c r="J25" s="197"/>
      <c r="K25" s="199"/>
      <c r="L25" s="39"/>
      <c r="M25" s="198"/>
      <c r="N25" s="200"/>
      <c r="O25" s="201"/>
    </row>
    <row r="26" spans="2:15" s="41" customFormat="1" ht="12.75" customHeight="1">
      <c r="B26" s="320" t="s">
        <v>235</v>
      </c>
      <c r="C26" s="256"/>
      <c r="D26" s="256"/>
      <c r="E26" s="256"/>
      <c r="F26" s="256"/>
      <c r="G26" s="39"/>
      <c r="H26" s="39"/>
      <c r="I26" s="38"/>
      <c r="J26" s="194"/>
      <c r="K26" s="39"/>
      <c r="L26" s="39"/>
      <c r="M26" s="196">
        <v>0</v>
      </c>
      <c r="N26" s="319">
        <v>0</v>
      </c>
      <c r="O26" s="259"/>
    </row>
    <row r="27" spans="2:15" s="41" customFormat="1" ht="12.75" customHeight="1">
      <c r="B27" s="315" t="s">
        <v>236</v>
      </c>
      <c r="C27" s="246"/>
      <c r="D27" s="246"/>
      <c r="E27" s="246"/>
      <c r="F27" s="246"/>
      <c r="G27" s="39"/>
      <c r="H27" s="39"/>
      <c r="I27" s="38"/>
      <c r="J27" s="197" t="s">
        <v>231</v>
      </c>
      <c r="K27" s="199"/>
      <c r="L27" s="39"/>
      <c r="M27" s="198">
        <v>0</v>
      </c>
      <c r="N27" s="316">
        <v>0</v>
      </c>
      <c r="O27" s="259"/>
    </row>
    <row r="28" spans="2:15" s="41" customFormat="1" ht="12.75" customHeight="1">
      <c r="B28" s="315" t="s">
        <v>237</v>
      </c>
      <c r="C28" s="246"/>
      <c r="D28" s="246"/>
      <c r="E28" s="246"/>
      <c r="F28" s="246"/>
      <c r="G28" s="39"/>
      <c r="H28" s="39"/>
      <c r="I28" s="38"/>
      <c r="J28" s="197" t="s">
        <v>231</v>
      </c>
      <c r="K28" s="199"/>
      <c r="L28" s="39"/>
      <c r="M28" s="198">
        <v>0</v>
      </c>
      <c r="N28" s="316">
        <v>0</v>
      </c>
      <c r="O28" s="259"/>
    </row>
    <row r="29" spans="2:15" s="41" customFormat="1" ht="12.75" customHeight="1">
      <c r="B29" s="315" t="s">
        <v>233</v>
      </c>
      <c r="C29" s="246"/>
      <c r="D29" s="246"/>
      <c r="E29" s="246"/>
      <c r="F29" s="246"/>
      <c r="G29" s="39"/>
      <c r="H29" s="39"/>
      <c r="I29" s="38"/>
      <c r="J29" s="197" t="s">
        <v>231</v>
      </c>
      <c r="K29" s="199"/>
      <c r="L29" s="39"/>
      <c r="M29" s="198">
        <v>0</v>
      </c>
      <c r="N29" s="316">
        <v>0</v>
      </c>
      <c r="O29" s="259"/>
    </row>
    <row r="30" spans="2:15" s="41" customFormat="1" ht="12.75" customHeight="1">
      <c r="B30" s="315" t="s">
        <v>238</v>
      </c>
      <c r="C30" s="246"/>
      <c r="D30" s="246"/>
      <c r="E30" s="246"/>
      <c r="F30" s="246"/>
      <c r="G30" s="39"/>
      <c r="H30" s="39"/>
      <c r="I30" s="38"/>
      <c r="J30" s="197" t="s">
        <v>231</v>
      </c>
      <c r="K30" s="199"/>
      <c r="L30" s="39"/>
      <c r="M30" s="198">
        <v>0</v>
      </c>
      <c r="N30" s="316">
        <v>0</v>
      </c>
      <c r="O30" s="259"/>
    </row>
    <row r="31" spans="2:15" s="41" customFormat="1" ht="12.75" customHeight="1">
      <c r="B31" s="317" t="s">
        <v>241</v>
      </c>
      <c r="C31" s="318"/>
      <c r="D31" s="318"/>
      <c r="E31" s="318"/>
      <c r="F31" s="318"/>
      <c r="G31" s="202"/>
      <c r="H31" s="39"/>
      <c r="I31" s="38"/>
      <c r="J31" s="194"/>
      <c r="K31" s="39"/>
      <c r="L31" s="39"/>
      <c r="M31" s="196">
        <v>104877108.54</v>
      </c>
      <c r="N31" s="319">
        <v>0</v>
      </c>
      <c r="O31" s="259"/>
    </row>
    <row r="32" spans="2:15" s="41" customFormat="1" ht="12.75" customHeight="1">
      <c r="B32" s="38"/>
      <c r="C32" s="46"/>
      <c r="D32" s="46"/>
      <c r="E32" s="46"/>
      <c r="F32" s="46"/>
      <c r="G32" s="46"/>
      <c r="H32" s="39"/>
      <c r="I32" s="38"/>
      <c r="J32" s="194"/>
      <c r="K32" s="39"/>
      <c r="L32" s="39"/>
      <c r="M32" s="196"/>
      <c r="N32" s="203"/>
      <c r="O32" s="204"/>
    </row>
    <row r="33" spans="2:15" s="41" customFormat="1" ht="12.75" customHeight="1">
      <c r="B33" s="310" t="s">
        <v>242</v>
      </c>
      <c r="C33" s="311"/>
      <c r="D33" s="311"/>
      <c r="E33" s="311"/>
      <c r="F33" s="39"/>
      <c r="G33" s="39"/>
      <c r="H33" s="39"/>
      <c r="I33" s="38"/>
      <c r="J33" s="194"/>
      <c r="K33" s="39"/>
      <c r="L33" s="39"/>
      <c r="M33" s="196">
        <v>7167336335.45</v>
      </c>
      <c r="N33" s="312">
        <v>7226145498.22</v>
      </c>
      <c r="O33" s="259"/>
    </row>
    <row r="34" spans="2:15" s="41" customFormat="1" ht="7.5" customHeight="1">
      <c r="B34" s="38"/>
      <c r="C34" s="39"/>
      <c r="D34" s="39"/>
      <c r="E34" s="39"/>
      <c r="F34" s="39"/>
      <c r="G34" s="39"/>
      <c r="H34" s="39"/>
      <c r="I34" s="38"/>
      <c r="J34" s="194"/>
      <c r="K34" s="39"/>
      <c r="L34" s="39"/>
      <c r="M34" s="195"/>
      <c r="N34" s="39"/>
      <c r="O34" s="44"/>
    </row>
    <row r="35" spans="2:17" s="41" customFormat="1" ht="12.75" customHeight="1">
      <c r="B35" s="38"/>
      <c r="C35" s="311" t="s">
        <v>243</v>
      </c>
      <c r="D35" s="311"/>
      <c r="E35" s="311"/>
      <c r="F35" s="311"/>
      <c r="G35" s="311"/>
      <c r="H35" s="39"/>
      <c r="I35" s="38"/>
      <c r="J35" s="194"/>
      <c r="K35" s="39"/>
      <c r="L35" s="39"/>
      <c r="M35" s="196">
        <v>7282970070.47</v>
      </c>
      <c r="N35" s="312">
        <f>N19+N31+N33</f>
        <v>7226145498.22</v>
      </c>
      <c r="O35" s="259"/>
      <c r="Q35" s="205"/>
    </row>
    <row r="36" spans="2:15" s="41" customFormat="1" ht="12.75" customHeight="1">
      <c r="B36" s="51"/>
      <c r="C36" s="52"/>
      <c r="D36" s="52"/>
      <c r="E36" s="52"/>
      <c r="F36" s="52"/>
      <c r="G36" s="52"/>
      <c r="H36" s="52"/>
      <c r="I36" s="51"/>
      <c r="J36" s="206"/>
      <c r="K36" s="52"/>
      <c r="L36" s="52"/>
      <c r="M36" s="207"/>
      <c r="N36" s="52"/>
      <c r="O36" s="53"/>
    </row>
    <row r="37" spans="2:14" s="41" customFormat="1" ht="25.5" customHeight="1">
      <c r="B37" s="313" t="s">
        <v>189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</row>
    <row r="38" s="41" customFormat="1" ht="36.75" customHeight="1"/>
    <row r="39" spans="3:14" s="41" customFormat="1" ht="12.75" customHeight="1">
      <c r="C39" s="314" t="s">
        <v>53</v>
      </c>
      <c r="D39" s="314"/>
      <c r="E39" s="314"/>
      <c r="F39" s="314"/>
      <c r="G39" s="314"/>
      <c r="H39" s="314"/>
      <c r="I39" s="314"/>
      <c r="J39" s="314"/>
      <c r="L39" s="240" t="s">
        <v>50</v>
      </c>
      <c r="M39" s="240"/>
      <c r="N39" s="240"/>
    </row>
    <row r="40" spans="3:14" s="41" customFormat="1" ht="16.5" customHeight="1">
      <c r="C40" s="282" t="s">
        <v>54</v>
      </c>
      <c r="D40" s="282"/>
      <c r="E40" s="282"/>
      <c r="F40" s="282"/>
      <c r="G40" s="282"/>
      <c r="H40" s="282"/>
      <c r="I40" s="282"/>
      <c r="J40" s="282"/>
      <c r="L40" s="282" t="s">
        <v>51</v>
      </c>
      <c r="M40" s="282"/>
      <c r="N40" s="282"/>
    </row>
    <row r="41" s="41" customFormat="1" ht="12.75"/>
  </sheetData>
  <sheetProtection/>
  <mergeCells count="60">
    <mergeCell ref="B2:O4"/>
    <mergeCell ref="B5:H6"/>
    <mergeCell ref="I5:J6"/>
    <mergeCell ref="K5:L6"/>
    <mergeCell ref="M5:M6"/>
    <mergeCell ref="N5:O6"/>
    <mergeCell ref="B7:F7"/>
    <mergeCell ref="C8:E8"/>
    <mergeCell ref="B9:F9"/>
    <mergeCell ref="N9:O9"/>
    <mergeCell ref="B10:F10"/>
    <mergeCell ref="K10:L10"/>
    <mergeCell ref="N10:O10"/>
    <mergeCell ref="B11:F11"/>
    <mergeCell ref="N11:O11"/>
    <mergeCell ref="B12:F12"/>
    <mergeCell ref="N12:O12"/>
    <mergeCell ref="B14:F14"/>
    <mergeCell ref="N14:O14"/>
    <mergeCell ref="B15:F15"/>
    <mergeCell ref="N15:O15"/>
    <mergeCell ref="B16:F16"/>
    <mergeCell ref="N16:O16"/>
    <mergeCell ref="B17:F17"/>
    <mergeCell ref="N17:O17"/>
    <mergeCell ref="B18:F18"/>
    <mergeCell ref="N18:O18"/>
    <mergeCell ref="B19:F19"/>
    <mergeCell ref="N19:O19"/>
    <mergeCell ref="C20:E20"/>
    <mergeCell ref="B21:F21"/>
    <mergeCell ref="N21:O21"/>
    <mergeCell ref="B22:F22"/>
    <mergeCell ref="K22:L22"/>
    <mergeCell ref="N22:O22"/>
    <mergeCell ref="B23:F23"/>
    <mergeCell ref="N23:O23"/>
    <mergeCell ref="B24:F24"/>
    <mergeCell ref="N24:O24"/>
    <mergeCell ref="B26:F26"/>
    <mergeCell ref="N26:O26"/>
    <mergeCell ref="B27:F27"/>
    <mergeCell ref="N27:O27"/>
    <mergeCell ref="B28:F28"/>
    <mergeCell ref="N28:O28"/>
    <mergeCell ref="B29:F29"/>
    <mergeCell ref="N29:O29"/>
    <mergeCell ref="B30:F30"/>
    <mergeCell ref="N30:O30"/>
    <mergeCell ref="B31:F31"/>
    <mergeCell ref="N31:O31"/>
    <mergeCell ref="C40:J40"/>
    <mergeCell ref="L40:N40"/>
    <mergeCell ref="B33:E33"/>
    <mergeCell ref="N33:O33"/>
    <mergeCell ref="C35:G35"/>
    <mergeCell ref="N35:O35"/>
    <mergeCell ref="B37:N37"/>
    <mergeCell ref="C39:J39"/>
    <mergeCell ref="L39:N39"/>
  </mergeCells>
  <printOptions/>
  <pageMargins left="0.5511811023622047" right="0.5511811023622047" top="0.3937007874015748" bottom="0.472440944881889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Arzapalo Zapata Martha Alicia</cp:lastModifiedBy>
  <cp:lastPrinted>2018-08-06T21:50:52Z</cp:lastPrinted>
  <dcterms:created xsi:type="dcterms:W3CDTF">2017-03-06T21:28:53Z</dcterms:created>
  <dcterms:modified xsi:type="dcterms:W3CDTF">2018-08-06T22:11:34Z</dcterms:modified>
  <cp:category/>
  <cp:version/>
  <cp:contentType/>
  <cp:contentStatus/>
</cp:coreProperties>
</file>