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VONNE DOCUMENTOS\IVONNE AÑO 2023\TRIMESTRALES IVONNE AÑO 2023\3ER TRIMESTRE 2023\LDF\"/>
    </mc:Choice>
  </mc:AlternateContent>
  <bookViews>
    <workbookView xWindow="-120" yWindow="-120" windowWidth="20730" windowHeight="11160" tabRatio="598"/>
  </bookViews>
  <sheets>
    <sheet name="Objeto del Gasto" sheetId="2" r:id="rId1"/>
  </sheets>
  <definedNames>
    <definedName name="_xlnm.Print_Area" localSheetId="0">'Objeto del Gasto'!$A$1:$H$167</definedName>
    <definedName name="_xlnm.Print_Titles" localSheetId="0">'Objeto del Gasto'!$1:$7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6" i="2" l="1"/>
  <c r="H150" i="2"/>
  <c r="H151" i="2"/>
  <c r="H152" i="2"/>
  <c r="H153" i="2"/>
  <c r="H154" i="2"/>
  <c r="H155" i="2"/>
  <c r="H149" i="2"/>
  <c r="H148" i="2"/>
  <c r="H144" i="2"/>
  <c r="H146" i="2"/>
  <c r="H147" i="2"/>
  <c r="H145" i="2"/>
  <c r="H135" i="2"/>
  <c r="H137" i="2"/>
  <c r="H138" i="2"/>
  <c r="H139" i="2"/>
  <c r="H140" i="2"/>
  <c r="H141" i="2"/>
  <c r="H142" i="2"/>
  <c r="H143" i="2"/>
  <c r="H136" i="2"/>
  <c r="H131" i="2"/>
  <c r="H133" i="2"/>
  <c r="H134" i="2"/>
  <c r="H132" i="2"/>
  <c r="H121" i="2"/>
  <c r="H123" i="2"/>
  <c r="H124" i="2"/>
  <c r="H125" i="2"/>
  <c r="H126" i="2"/>
  <c r="H127" i="2"/>
  <c r="H128" i="2"/>
  <c r="H129" i="2"/>
  <c r="H130" i="2"/>
  <c r="H122" i="2"/>
  <c r="H111" i="2"/>
  <c r="H113" i="2"/>
  <c r="H114" i="2"/>
  <c r="H115" i="2"/>
  <c r="H116" i="2"/>
  <c r="H117" i="2"/>
  <c r="H118" i="2"/>
  <c r="H119" i="2"/>
  <c r="H120" i="2"/>
  <c r="H112" i="2"/>
  <c r="H103" i="2"/>
  <c r="H104" i="2"/>
  <c r="H105" i="2"/>
  <c r="H101" i="2" s="1"/>
  <c r="H106" i="2"/>
  <c r="H107" i="2"/>
  <c r="H108" i="2"/>
  <c r="H109" i="2"/>
  <c r="H110" i="2"/>
  <c r="H102" i="2"/>
  <c r="H91" i="2"/>
  <c r="H93" i="2"/>
  <c r="H94" i="2"/>
  <c r="H95" i="2"/>
  <c r="H96" i="2"/>
  <c r="H97" i="2"/>
  <c r="H98" i="2"/>
  <c r="H99" i="2"/>
  <c r="H100" i="2"/>
  <c r="H92" i="2"/>
  <c r="H85" i="2"/>
  <c r="H86" i="2"/>
  <c r="H87" i="2"/>
  <c r="H88" i="2"/>
  <c r="H89" i="2"/>
  <c r="H90" i="2"/>
  <c r="H84" i="2"/>
  <c r="H83" i="2"/>
  <c r="D82" i="2"/>
  <c r="E82" i="2"/>
  <c r="E156" i="2" s="1"/>
  <c r="F82" i="2"/>
  <c r="G82" i="2"/>
  <c r="H8" i="2"/>
  <c r="F156" i="2"/>
  <c r="G156" i="2"/>
  <c r="F148" i="2"/>
  <c r="G148" i="2"/>
  <c r="F144" i="2"/>
  <c r="G144" i="2"/>
  <c r="F135" i="2"/>
  <c r="G135" i="2"/>
  <c r="F131" i="2"/>
  <c r="G131" i="2"/>
  <c r="F121" i="2"/>
  <c r="G121" i="2"/>
  <c r="F111" i="2"/>
  <c r="G111" i="2"/>
  <c r="F101" i="2"/>
  <c r="G101" i="2"/>
  <c r="F91" i="2"/>
  <c r="G91" i="2"/>
  <c r="F83" i="2"/>
  <c r="G83" i="2"/>
  <c r="E148" i="2"/>
  <c r="E150" i="2"/>
  <c r="E151" i="2"/>
  <c r="E152" i="2"/>
  <c r="E153" i="2"/>
  <c r="E154" i="2"/>
  <c r="E155" i="2"/>
  <c r="E149" i="2"/>
  <c r="E144" i="2"/>
  <c r="E146" i="2"/>
  <c r="E147" i="2"/>
  <c r="E145" i="2"/>
  <c r="E135" i="2"/>
  <c r="E137" i="2"/>
  <c r="E138" i="2"/>
  <c r="E139" i="2"/>
  <c r="E140" i="2"/>
  <c r="E141" i="2"/>
  <c r="E142" i="2"/>
  <c r="E143" i="2"/>
  <c r="E136" i="2"/>
  <c r="E131" i="2"/>
  <c r="E133" i="2"/>
  <c r="E134" i="2"/>
  <c r="E132" i="2"/>
  <c r="E121" i="2"/>
  <c r="E123" i="2"/>
  <c r="E124" i="2"/>
  <c r="E125" i="2"/>
  <c r="E126" i="2"/>
  <c r="E127" i="2"/>
  <c r="E128" i="2"/>
  <c r="E129" i="2"/>
  <c r="E130" i="2"/>
  <c r="E122" i="2"/>
  <c r="E111" i="2"/>
  <c r="E113" i="2"/>
  <c r="E114" i="2"/>
  <c r="E115" i="2"/>
  <c r="E116" i="2"/>
  <c r="E117" i="2"/>
  <c r="E118" i="2"/>
  <c r="E119" i="2"/>
  <c r="E120" i="2"/>
  <c r="E112" i="2"/>
  <c r="E101" i="2"/>
  <c r="E103" i="2"/>
  <c r="E104" i="2"/>
  <c r="E105" i="2"/>
  <c r="E106" i="2"/>
  <c r="E107" i="2"/>
  <c r="E108" i="2"/>
  <c r="E109" i="2"/>
  <c r="E110" i="2"/>
  <c r="E102" i="2"/>
  <c r="E91" i="2"/>
  <c r="E93" i="2"/>
  <c r="E94" i="2"/>
  <c r="E95" i="2"/>
  <c r="E96" i="2"/>
  <c r="E97" i="2"/>
  <c r="E98" i="2"/>
  <c r="E99" i="2"/>
  <c r="E100" i="2"/>
  <c r="E92" i="2"/>
  <c r="E83" i="2"/>
  <c r="E85" i="2"/>
  <c r="E86" i="2"/>
  <c r="E87" i="2"/>
  <c r="E88" i="2"/>
  <c r="E89" i="2"/>
  <c r="E90" i="2"/>
  <c r="E84" i="2"/>
  <c r="D156" i="2"/>
  <c r="C156" i="2"/>
  <c r="D148" i="2"/>
  <c r="D144" i="2"/>
  <c r="D135" i="2"/>
  <c r="D131" i="2"/>
  <c r="D121" i="2"/>
  <c r="D111" i="2"/>
  <c r="D101" i="2"/>
  <c r="D91" i="2"/>
  <c r="D83" i="2"/>
  <c r="C82" i="2"/>
  <c r="C148" i="2"/>
  <c r="C144" i="2"/>
  <c r="C135" i="2"/>
  <c r="C131" i="2"/>
  <c r="C121" i="2"/>
  <c r="C111" i="2"/>
  <c r="C101" i="2"/>
  <c r="C91" i="2"/>
  <c r="C83" i="2"/>
  <c r="E76" i="2"/>
  <c r="E77" i="2"/>
  <c r="E78" i="2"/>
  <c r="E79" i="2"/>
  <c r="E80" i="2"/>
  <c r="E81" i="2"/>
  <c r="E75" i="2"/>
  <c r="E72" i="2"/>
  <c r="E73" i="2"/>
  <c r="H73" i="2" s="1"/>
  <c r="E71" i="2"/>
  <c r="H71" i="2" s="1"/>
  <c r="E63" i="2"/>
  <c r="H63" i="2" s="1"/>
  <c r="E64" i="2"/>
  <c r="E65" i="2"/>
  <c r="E66" i="2"/>
  <c r="H66" i="2" s="1"/>
  <c r="E67" i="2"/>
  <c r="H67" i="2" s="1"/>
  <c r="E68" i="2"/>
  <c r="E69" i="2"/>
  <c r="E62" i="2"/>
  <c r="E59" i="2"/>
  <c r="E60" i="2"/>
  <c r="E58" i="2"/>
  <c r="E57" i="2" s="1"/>
  <c r="E49" i="2"/>
  <c r="E50" i="2"/>
  <c r="E51" i="2"/>
  <c r="E52" i="2"/>
  <c r="E53" i="2"/>
  <c r="E54" i="2"/>
  <c r="E55" i="2"/>
  <c r="E56" i="2"/>
  <c r="E48" i="2"/>
  <c r="E39" i="2"/>
  <c r="E40" i="2"/>
  <c r="E41" i="2"/>
  <c r="E42" i="2"/>
  <c r="H42" i="2" s="1"/>
  <c r="E43" i="2"/>
  <c r="E44" i="2"/>
  <c r="E45" i="2"/>
  <c r="E46" i="2"/>
  <c r="H46" i="2" s="1"/>
  <c r="E38" i="2"/>
  <c r="H38" i="2" s="1"/>
  <c r="E29" i="2"/>
  <c r="E30" i="2"/>
  <c r="E31" i="2"/>
  <c r="H31" i="2" s="1"/>
  <c r="E32" i="2"/>
  <c r="H32" i="2" s="1"/>
  <c r="E33" i="2"/>
  <c r="E34" i="2"/>
  <c r="E35" i="2"/>
  <c r="H35" i="2" s="1"/>
  <c r="E36" i="2"/>
  <c r="H36" i="2" s="1"/>
  <c r="E28" i="2"/>
  <c r="H28" i="2" s="1"/>
  <c r="E19" i="2"/>
  <c r="E17" i="2" s="1"/>
  <c r="E20" i="2"/>
  <c r="E21" i="2"/>
  <c r="E22" i="2"/>
  <c r="E23" i="2"/>
  <c r="E24" i="2"/>
  <c r="E25" i="2"/>
  <c r="E26" i="2"/>
  <c r="E18" i="2"/>
  <c r="E11" i="2"/>
  <c r="E9" i="2" s="1"/>
  <c r="E12" i="2"/>
  <c r="E13" i="2"/>
  <c r="E14" i="2"/>
  <c r="E15" i="2"/>
  <c r="E16" i="2"/>
  <c r="E10" i="2"/>
  <c r="H76" i="2"/>
  <c r="H77" i="2"/>
  <c r="H78" i="2"/>
  <c r="H79" i="2"/>
  <c r="H80" i="2"/>
  <c r="H81" i="2"/>
  <c r="H75" i="2"/>
  <c r="H72" i="2"/>
  <c r="H64" i="2"/>
  <c r="H65" i="2"/>
  <c r="H68" i="2"/>
  <c r="H69" i="2"/>
  <c r="H62" i="2"/>
  <c r="H57" i="2"/>
  <c r="H59" i="2"/>
  <c r="H60" i="2"/>
  <c r="H58" i="2"/>
  <c r="H49" i="2"/>
  <c r="H50" i="2"/>
  <c r="H51" i="2"/>
  <c r="H52" i="2"/>
  <c r="H53" i="2"/>
  <c r="H54" i="2"/>
  <c r="H55" i="2"/>
  <c r="H56" i="2"/>
  <c r="H48" i="2"/>
  <c r="H39" i="2"/>
  <c r="H40" i="2"/>
  <c r="H41" i="2"/>
  <c r="H43" i="2"/>
  <c r="H44" i="2"/>
  <c r="H45" i="2"/>
  <c r="H29" i="2"/>
  <c r="H30" i="2"/>
  <c r="H33" i="2"/>
  <c r="H34" i="2"/>
  <c r="H19" i="2"/>
  <c r="H17" i="2" s="1"/>
  <c r="H20" i="2"/>
  <c r="H21" i="2"/>
  <c r="H22" i="2"/>
  <c r="H23" i="2"/>
  <c r="H24" i="2"/>
  <c r="H25" i="2"/>
  <c r="H26" i="2"/>
  <c r="H18" i="2"/>
  <c r="H11" i="2"/>
  <c r="H12" i="2"/>
  <c r="H13" i="2"/>
  <c r="H14" i="2"/>
  <c r="H15" i="2"/>
  <c r="H16" i="2"/>
  <c r="H10" i="2"/>
  <c r="G74" i="2"/>
  <c r="G70" i="2"/>
  <c r="G61" i="2"/>
  <c r="G57" i="2"/>
  <c r="G47" i="2"/>
  <c r="G37" i="2"/>
  <c r="G27" i="2"/>
  <c r="G17" i="2"/>
  <c r="G9" i="2"/>
  <c r="F8" i="2"/>
  <c r="F74" i="2"/>
  <c r="F70" i="2"/>
  <c r="F61" i="2"/>
  <c r="F57" i="2"/>
  <c r="F47" i="2"/>
  <c r="F37" i="2"/>
  <c r="F27" i="2"/>
  <c r="F17" i="2"/>
  <c r="F9" i="2"/>
  <c r="E74" i="2"/>
  <c r="E27" i="2"/>
  <c r="D8" i="2"/>
  <c r="D74" i="2"/>
  <c r="D70" i="2"/>
  <c r="D61" i="2"/>
  <c r="D57" i="2"/>
  <c r="D47" i="2"/>
  <c r="D37" i="2"/>
  <c r="D27" i="2"/>
  <c r="D17" i="2"/>
  <c r="D9" i="2"/>
  <c r="C8" i="2"/>
  <c r="C74" i="2"/>
  <c r="C70" i="2"/>
  <c r="C61" i="2"/>
  <c r="C57" i="2"/>
  <c r="C47" i="2"/>
  <c r="C37" i="2"/>
  <c r="C27" i="2"/>
  <c r="C17" i="2"/>
  <c r="C9" i="2"/>
  <c r="H82" i="2" l="1"/>
  <c r="H74" i="2"/>
  <c r="H70" i="2"/>
  <c r="E70" i="2"/>
  <c r="E61" i="2"/>
  <c r="H61" i="2"/>
  <c r="H47" i="2"/>
  <c r="E47" i="2"/>
  <c r="K47" i="2" s="1"/>
  <c r="H37" i="2"/>
  <c r="E37" i="2"/>
  <c r="J37" i="2" s="1"/>
  <c r="H27" i="2"/>
  <c r="E8" i="2"/>
  <c r="K8" i="2" s="1"/>
  <c r="H9" i="2"/>
  <c r="G8" i="2"/>
  <c r="K148" i="2"/>
  <c r="J148" i="2"/>
  <c r="K144" i="2"/>
  <c r="J144" i="2"/>
  <c r="K135" i="2"/>
  <c r="J135" i="2"/>
  <c r="K131" i="2"/>
  <c r="K121" i="2"/>
  <c r="J121" i="2"/>
  <c r="K111" i="2"/>
  <c r="J111" i="2"/>
  <c r="K82" i="2"/>
  <c r="J82" i="2"/>
  <c r="K101" i="2"/>
  <c r="J101" i="2"/>
  <c r="K91" i="2"/>
  <c r="J91" i="2"/>
  <c r="K83" i="2"/>
  <c r="J83" i="2"/>
  <c r="K74" i="2"/>
  <c r="J74" i="2"/>
  <c r="K70" i="2"/>
  <c r="J70" i="2"/>
  <c r="K61" i="2"/>
  <c r="J61" i="2"/>
  <c r="K57" i="2"/>
  <c r="J57" i="2"/>
  <c r="K37" i="2"/>
  <c r="K27" i="2"/>
  <c r="J27" i="2"/>
  <c r="K17" i="2"/>
  <c r="J17" i="2"/>
  <c r="K9" i="2"/>
  <c r="J9" i="2"/>
  <c r="J47" i="2" l="1"/>
  <c r="J131" i="2"/>
  <c r="J156" i="2" l="1"/>
</calcChain>
</file>

<file path=xl/sharedStrings.xml><?xml version="1.0" encoding="utf-8"?>
<sst xmlns="http://schemas.openxmlformats.org/spreadsheetml/2006/main" count="167" uniqueCount="94">
  <si>
    <t>Estado Analítico del Ejercicio del Presupuesto de Egresos Detallado - LDF</t>
  </si>
  <si>
    <t>(PESOS)</t>
  </si>
  <si>
    <t>Egresos</t>
  </si>
  <si>
    <t xml:space="preserve">Subejercicio </t>
  </si>
  <si>
    <t xml:space="preserve">Aprobado </t>
  </si>
  <si>
    <t>Devengado</t>
  </si>
  <si>
    <t>III. Total de Egresos (III = I + II)</t>
  </si>
  <si>
    <t>Bajo protesta de decir la verdad declaramos que los Estados Financieros y sus Notas son razonablemente correctos y responsabilidad del emisor.</t>
  </si>
  <si>
    <t>LIC. RENAN ALBERTO BARRERA CONCHA</t>
  </si>
  <si>
    <t>PRESIDENTE MUNICIPAL</t>
  </si>
  <si>
    <t>DIRECTORA DE FINANZAS Y TESORERA MUNICIPAL</t>
  </si>
  <si>
    <t>MUNICIPIO DE MERIDA YUCATAN</t>
  </si>
  <si>
    <t xml:space="preserve">Clasificación por Objeto del Gasto (Capítulo y Concepto) </t>
  </si>
  <si>
    <t>Concepto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</si>
  <si>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</si>
  <si>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</si>
  <si>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</si>
  <si>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</si>
  <si>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</si>
  <si>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</si>
  <si>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</si>
  <si>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</si>
  <si>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</si>
  <si>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</si>
  <si>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</si>
  <si>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</si>
  <si>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</si>
  <si>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</si>
  <si>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</si>
  <si>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</si>
  <si>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</si>
  <si>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</si>
  <si>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</si>
  <si>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</si>
  <si>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</si>
  <si>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</si>
  <si>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</si>
  <si>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</si>
  <si>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</si>
  <si>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</si>
  <si>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</si>
  <si>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</si>
  <si>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</si>
  <si>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</si>
  <si>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</si>
  <si>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</si>
  <si>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</si>
  <si>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</si>
  <si>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</si>
  <si>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</si>
  <si>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</si>
  <si>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</si>
  <si>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</si>
  <si>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</si>
  <si>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</si>
  <si>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</si>
  <si>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</si>
  <si>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</si>
  <si>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</si>
  <si>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</si>
  <si>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</si>
  <si>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</si>
  <si>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</si>
  <si>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</si>
  <si>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</si>
  <si>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</si>
  <si>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</si>
  <si>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</si>
  <si>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</si>
  <si>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</si>
  <si>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</si>
  <si>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</si>
  <si>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</si>
  <si>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</si>
  <si>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</si>
  <si>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</si>
  <si>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</si>
  <si>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</si>
  <si>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</si>
  <si>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</si>
  <si>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</si>
  <si>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</si>
  <si>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</si>
  <si>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</si>
  <si>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</si>
  <si>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</si>
  <si>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</si>
  <si>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</si>
  <si>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</si>
  <si>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</si>
  <si>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</si>
  <si>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</si>
  <si>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LICDA. LAURA CRISTINA MUÑOZ MOLINA. MTRA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</si>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</sst>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>
      <alignment vertical="top"/>
    </xf>
    <xf numFmtId="44" fontId="4" fillId="0" borderId="0" applyFont="0" applyFill="0" applyBorder="0" applyAlignment="0" applyProtection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7" fillId="0" borderId="0"/>
  </cellStyleXfs>
  <cellXfs count="64">
    <xf numFmtId="0" fontId="0" fillId="0" borderId="0" xfId="0"/>
    <xf numFmtId="0" fontId="2" fillId="2" borderId="8" xfId="0" applyFont="1" applyFill="1" applyBorder="1" applyAlignment="1">
      <alignment horizontal="center" vertical="center" wrapText="1"/>
    </xf>
    <xf numFmtId="43" fontId="0" fillId="0" borderId="0" xfId="1" applyFont="1"/>
    <xf numFmtId="0" fontId="3" fillId="0" borderId="0" xfId="0" applyFont="1"/>
    <xf numFmtId="0" fontId="2" fillId="2" borderId="8" xfId="0" applyFont="1" applyFill="1" applyBorder="1" applyAlignment="1">
      <alignment horizontal="center" vertical="center"/>
    </xf>
    <xf numFmtId="0" fontId="2" fillId="0" borderId="0" xfId="0" applyFont="1"/>
    <xf numFmtId="164" fontId="3" fillId="0" borderId="0" xfId="0" applyNumberFormat="1" applyFont="1"/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39" fontId="8" fillId="0" borderId="4" xfId="0" applyNumberFormat="1" applyFont="1" applyBorder="1" applyAlignment="1">
      <alignment horizontal="right" vertical="center"/>
    </xf>
    <xf numFmtId="8" fontId="3" fillId="0" borderId="14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39" fontId="3" fillId="0" borderId="13" xfId="0" applyNumberFormat="1" applyFont="1" applyBorder="1" applyAlignment="1">
      <alignment horizontal="right" vertical="center"/>
    </xf>
    <xf numFmtId="39" fontId="9" fillId="0" borderId="8" xfId="0" applyNumberFormat="1" applyFont="1" applyBorder="1" applyAlignment="1">
      <alignment horizontal="right" vertical="center"/>
    </xf>
    <xf numFmtId="39" fontId="3" fillId="0" borderId="8" xfId="0" applyNumberFormat="1" applyFont="1" applyBorder="1" applyAlignment="1">
      <alignment horizontal="right" vertical="center"/>
    </xf>
    <xf numFmtId="0" fontId="10" fillId="0" borderId="0" xfId="0" applyFont="1"/>
    <xf numFmtId="43" fontId="10" fillId="0" borderId="0" xfId="0" applyNumberFormat="1" applyFont="1"/>
    <xf numFmtId="0" fontId="5" fillId="0" borderId="0" xfId="5" applyFont="1" applyAlignment="1">
      <alignment vertical="top" readingOrder="1"/>
    </xf>
    <xf numFmtId="0" fontId="4" fillId="0" borderId="0" xfId="5">
      <alignment vertical="top"/>
    </xf>
    <xf numFmtId="164" fontId="4" fillId="0" borderId="0" xfId="2" applyNumberFormat="1">
      <alignment vertical="top"/>
    </xf>
    <xf numFmtId="0" fontId="6" fillId="0" borderId="0" xfId="5" applyFont="1">
      <alignment vertical="top"/>
    </xf>
    <xf numFmtId="7" fontId="4" fillId="0" borderId="0" xfId="5" applyNumberFormat="1">
      <alignment vertical="top"/>
    </xf>
    <xf numFmtId="7" fontId="6" fillId="0" borderId="0" xfId="5" applyNumberFormat="1" applyFont="1">
      <alignment vertical="top"/>
    </xf>
    <xf numFmtId="0" fontId="9" fillId="0" borderId="0" xfId="0" applyFont="1"/>
    <xf numFmtId="164" fontId="11" fillId="0" borderId="0" xfId="0" applyNumberFormat="1" applyFont="1" applyAlignment="1">
      <alignment vertical="center"/>
    </xf>
    <xf numFmtId="164" fontId="10" fillId="0" borderId="0" xfId="0" applyNumberFormat="1" applyFont="1"/>
    <xf numFmtId="164" fontId="10" fillId="0" borderId="0" xfId="0" applyNumberFormat="1" applyFont="1" applyAlignment="1">
      <alignment vertical="center"/>
    </xf>
    <xf numFmtId="164" fontId="3" fillId="0" borderId="5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8" fillId="0" borderId="14" xfId="0" applyNumberFormat="1" applyFont="1" applyBorder="1" applyAlignment="1">
      <alignment horizontal="right" vertical="center"/>
    </xf>
    <xf numFmtId="164" fontId="9" fillId="0" borderId="14" xfId="0" applyNumberFormat="1" applyFont="1" applyBorder="1" applyAlignment="1">
      <alignment horizontal="right" vertical="center"/>
    </xf>
    <xf numFmtId="164" fontId="9" fillId="0" borderId="5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8" fontId="9" fillId="0" borderId="5" xfId="0" applyNumberFormat="1" applyFont="1" applyBorder="1" applyAlignment="1">
      <alignment horizontal="right" vertical="center"/>
    </xf>
    <xf numFmtId="0" fontId="8" fillId="0" borderId="0" xfId="0" applyFont="1"/>
    <xf numFmtId="8" fontId="8" fillId="0" borderId="14" xfId="0" applyNumberFormat="1" applyFont="1" applyBorder="1" applyAlignment="1">
      <alignment horizontal="right" vertical="center"/>
    </xf>
    <xf numFmtId="164" fontId="5" fillId="0" borderId="0" xfId="5" applyNumberFormat="1" applyFont="1" applyAlignment="1">
      <alignment vertical="top" readingOrder="1"/>
    </xf>
    <xf numFmtId="164" fontId="11" fillId="0" borderId="0" xfId="0" applyNumberFormat="1" applyFont="1" applyAlignment="1">
      <alignment horizontal="center" vertical="center"/>
    </xf>
    <xf numFmtId="164" fontId="11" fillId="0" borderId="0" xfId="1" applyNumberFormat="1" applyFont="1" applyAlignment="1">
      <alignment horizontal="center" vertical="center"/>
    </xf>
    <xf numFmtId="164" fontId="11" fillId="0" borderId="0" xfId="0" applyNumberFormat="1" applyFont="1"/>
    <xf numFmtId="0" fontId="1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0" xfId="5" applyFont="1" applyAlignment="1">
      <alignment horizontal="center" vertical="top"/>
    </xf>
  </cellXfs>
  <cellStyles count="7">
    <cellStyle name="Millares" xfId="1" builtinId="3"/>
    <cellStyle name="Moneda 2" xfId="3"/>
    <cellStyle name="Normal" xfId="0" builtinId="0"/>
    <cellStyle name="Normal 2" xfId="4"/>
    <cellStyle name="Normal 3" xfId="5"/>
    <cellStyle name="Normal 3 2" xfId="2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95250</xdr:rowOff>
    </xdr:from>
    <xdr:to>
      <xdr:col>1</xdr:col>
      <xdr:colOff>714375</xdr:colOff>
      <xdr:row>4</xdr:row>
      <xdr:rowOff>152400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xmlns="" id="{E3B6A077-D165-47F9-9037-C60ADB5A1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95250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7"/>
  <sheetViews>
    <sheetView showGridLines="0" tabSelected="1" zoomScaleNormal="100" workbookViewId="0">
      <selection activeCell="H157" sqref="H157"/>
    </sheetView>
  </sheetViews>
  <sheetFormatPr baseColWidth="10" defaultRowHeight="13.5" x14ac:dyDescent="0.25"/>
  <cols>
    <col min="1" max="1" width="5.5703125" style="3" customWidth="1"/>
    <col min="2" max="2" width="40.28515625" style="3" customWidth="1"/>
    <col min="3" max="3" width="16.42578125" style="3" customWidth="1"/>
    <col min="4" max="4" width="17" style="3" customWidth="1"/>
    <col min="5" max="6" width="16.42578125" style="3" customWidth="1"/>
    <col min="7" max="8" width="16.42578125" style="3" bestFit="1" customWidth="1"/>
    <col min="9" max="9" width="1.28515625" style="24" customWidth="1"/>
    <col min="10" max="10" width="16.85546875" style="16" customWidth="1"/>
    <col min="11" max="11" width="16.42578125" style="16" bestFit="1" customWidth="1"/>
    <col min="12" max="12" width="11.42578125" style="16"/>
    <col min="13" max="16384" width="11.42578125" style="3"/>
  </cols>
  <sheetData>
    <row r="1" spans="1:13" x14ac:dyDescent="0.25">
      <c r="A1" s="43" t="s">
        <v>11</v>
      </c>
      <c r="B1" s="52"/>
      <c r="C1" s="52"/>
      <c r="D1" s="52"/>
      <c r="E1" s="52"/>
      <c r="F1" s="52"/>
      <c r="G1" s="52"/>
      <c r="H1" s="53"/>
    </row>
    <row r="2" spans="1:13" x14ac:dyDescent="0.25">
      <c r="A2" s="54" t="s">
        <v>0</v>
      </c>
      <c r="B2" s="55"/>
      <c r="C2" s="55"/>
      <c r="D2" s="55"/>
      <c r="E2" s="55"/>
      <c r="F2" s="55"/>
      <c r="G2" s="55"/>
      <c r="H2" s="56"/>
    </row>
    <row r="3" spans="1:13" x14ac:dyDescent="0.25">
      <c r="A3" s="54" t="s">
        <v>12</v>
      </c>
      <c r="B3" s="55"/>
      <c r="C3" s="55"/>
      <c r="D3" s="55"/>
      <c r="E3" s="55"/>
      <c r="F3" s="55"/>
      <c r="G3" s="55"/>
      <c r="H3" s="56"/>
    </row>
    <row r="4" spans="1:13" x14ac:dyDescent="0.25">
      <c r="A4" s="54" t="s">
        <v>93</v>
      </c>
      <c r="B4" s="55"/>
      <c r="C4" s="55"/>
      <c r="D4" s="55"/>
      <c r="E4" s="55"/>
      <c r="F4" s="55"/>
      <c r="G4" s="55"/>
      <c r="H4" s="56"/>
    </row>
    <row r="5" spans="1:13" ht="14.25" thickBot="1" x14ac:dyDescent="0.3">
      <c r="A5" s="45" t="s">
        <v>1</v>
      </c>
      <c r="B5" s="57"/>
      <c r="C5" s="57"/>
      <c r="D5" s="57"/>
      <c r="E5" s="57"/>
      <c r="F5" s="57"/>
      <c r="G5" s="57"/>
      <c r="H5" s="58"/>
    </row>
    <row r="6" spans="1:13" ht="14.25" thickBot="1" x14ac:dyDescent="0.3">
      <c r="A6" s="43" t="s">
        <v>13</v>
      </c>
      <c r="B6" s="44"/>
      <c r="C6" s="47" t="s">
        <v>2</v>
      </c>
      <c r="D6" s="48"/>
      <c r="E6" s="48"/>
      <c r="F6" s="48"/>
      <c r="G6" s="49"/>
      <c r="H6" s="50" t="s">
        <v>3</v>
      </c>
    </row>
    <row r="7" spans="1:13" ht="26.25" thickBot="1" x14ac:dyDescent="0.3">
      <c r="A7" s="45"/>
      <c r="B7" s="46"/>
      <c r="C7" s="4" t="s">
        <v>4</v>
      </c>
      <c r="D7" s="1" t="s">
        <v>14</v>
      </c>
      <c r="E7" s="4" t="s">
        <v>15</v>
      </c>
      <c r="F7" s="4" t="s">
        <v>5</v>
      </c>
      <c r="G7" s="4" t="s">
        <v>16</v>
      </c>
      <c r="H7" s="51"/>
    </row>
    <row r="8" spans="1:13" ht="27" customHeight="1" x14ac:dyDescent="0.25">
      <c r="A8" s="61" t="s">
        <v>17</v>
      </c>
      <c r="B8" s="62"/>
      <c r="C8" s="29">
        <f>C9+C17+C27+C37+C47+C57+C61+C70+C74</f>
        <v>4165214654</v>
      </c>
      <c r="D8" s="29">
        <f>D9+D17+D27+D37+D47+D57+D61+D70+D74</f>
        <v>1465231376</v>
      </c>
      <c r="E8" s="29">
        <f>E9+E17+E27+E37+E47+E57+E61+E70+E74</f>
        <v>5630446030</v>
      </c>
      <c r="F8" s="29">
        <f>F9+F17+F27+F37+F47+F57+F61+F70+F74</f>
        <v>3356369755.1399999</v>
      </c>
      <c r="G8" s="29">
        <f>G9+G17+G27+G37+G47+G57+G61+G70+G74</f>
        <v>3169371447.5700002</v>
      </c>
      <c r="H8" s="29">
        <f>H9+H17+H27+H37+H47+H57+H61+H70+H74</f>
        <v>2274076274.8599997</v>
      </c>
      <c r="J8" s="25"/>
      <c r="K8" s="25">
        <f>+E8-F8</f>
        <v>2274076274.8600001</v>
      </c>
    </row>
    <row r="9" spans="1:13" s="5" customFormat="1" ht="27" customHeight="1" x14ac:dyDescent="0.2">
      <c r="A9" s="59" t="s">
        <v>18</v>
      </c>
      <c r="B9" s="60"/>
      <c r="C9" s="31">
        <f>SUM(C10:C16)</f>
        <v>1341594335</v>
      </c>
      <c r="D9" s="31">
        <f>SUM(D10:D16)</f>
        <v>0</v>
      </c>
      <c r="E9" s="31">
        <f>SUM(E10:E16)</f>
        <v>1341594335</v>
      </c>
      <c r="F9" s="31">
        <f>SUM(F10:F16)</f>
        <v>874152359.34000015</v>
      </c>
      <c r="G9" s="31">
        <f>SUM(G10:G16)</f>
        <v>805086621.20000005</v>
      </c>
      <c r="H9" s="31">
        <f>SUM(H10:H16)</f>
        <v>467441975.66000003</v>
      </c>
      <c r="I9" s="36"/>
      <c r="J9" s="25">
        <f>E9-C9</f>
        <v>0</v>
      </c>
      <c r="K9" s="25">
        <f>+E9-F9</f>
        <v>467441975.65999985</v>
      </c>
      <c r="L9" s="42"/>
    </row>
    <row r="10" spans="1:13" ht="27" x14ac:dyDescent="0.25">
      <c r="A10" s="7"/>
      <c r="B10" s="8" t="s">
        <v>19</v>
      </c>
      <c r="C10" s="32">
        <v>691832977</v>
      </c>
      <c r="D10" s="32">
        <v>-5670682</v>
      </c>
      <c r="E10" s="33">
        <f>C10+D10</f>
        <v>686162295</v>
      </c>
      <c r="F10" s="33">
        <v>479920684.5</v>
      </c>
      <c r="G10" s="33">
        <v>479920684.5</v>
      </c>
      <c r="H10" s="28">
        <f>E10-F10</f>
        <v>206241610.5</v>
      </c>
      <c r="L10" s="26"/>
    </row>
    <row r="11" spans="1:13" ht="27" x14ac:dyDescent="0.25">
      <c r="A11" s="7"/>
      <c r="B11" s="8" t="s">
        <v>20</v>
      </c>
      <c r="C11" s="32">
        <v>161157954</v>
      </c>
      <c r="D11" s="32">
        <v>5369379</v>
      </c>
      <c r="E11" s="33">
        <f t="shared" ref="E11:E16" si="0">C11+D11</f>
        <v>166527333</v>
      </c>
      <c r="F11" s="33">
        <v>87552186.829999998</v>
      </c>
      <c r="G11" s="33">
        <v>87528446.769999996</v>
      </c>
      <c r="H11" s="28">
        <f t="shared" ref="H11:H16" si="1">E11-F11</f>
        <v>78975146.170000002</v>
      </c>
      <c r="L11" s="26"/>
      <c r="M11" s="6"/>
    </row>
    <row r="12" spans="1:13" ht="27" x14ac:dyDescent="0.25">
      <c r="A12" s="7"/>
      <c r="B12" s="8" t="s">
        <v>21</v>
      </c>
      <c r="C12" s="32">
        <v>171271149</v>
      </c>
      <c r="D12" s="32">
        <v>-841555</v>
      </c>
      <c r="E12" s="33">
        <f t="shared" si="0"/>
        <v>170429594</v>
      </c>
      <c r="F12" s="33">
        <v>124622984.38</v>
      </c>
      <c r="G12" s="33">
        <v>70016609.370000005</v>
      </c>
      <c r="H12" s="28">
        <f t="shared" si="1"/>
        <v>45806609.620000005</v>
      </c>
      <c r="J12" s="26"/>
    </row>
    <row r="13" spans="1:13" x14ac:dyDescent="0.25">
      <c r="A13" s="7"/>
      <c r="B13" s="8" t="s">
        <v>22</v>
      </c>
      <c r="C13" s="32">
        <v>93175475</v>
      </c>
      <c r="D13" s="32">
        <v>-3075809</v>
      </c>
      <c r="E13" s="33">
        <f t="shared" si="0"/>
        <v>90099666</v>
      </c>
      <c r="F13" s="33">
        <v>64468069.450000003</v>
      </c>
      <c r="G13" s="33">
        <v>57297456.32</v>
      </c>
      <c r="H13" s="28">
        <f t="shared" si="1"/>
        <v>25631596.549999997</v>
      </c>
      <c r="J13" s="26"/>
    </row>
    <row r="14" spans="1:13" ht="27" x14ac:dyDescent="0.25">
      <c r="A14" s="7"/>
      <c r="B14" s="8" t="s">
        <v>23</v>
      </c>
      <c r="C14" s="32">
        <v>224156780</v>
      </c>
      <c r="D14" s="32">
        <v>4218667</v>
      </c>
      <c r="E14" s="33">
        <f t="shared" si="0"/>
        <v>228375447</v>
      </c>
      <c r="F14" s="33">
        <v>117588434.18000001</v>
      </c>
      <c r="G14" s="33">
        <v>110323424.23999999</v>
      </c>
      <c r="H14" s="28">
        <f t="shared" si="1"/>
        <v>110787012.81999999</v>
      </c>
      <c r="J14" s="26"/>
    </row>
    <row r="15" spans="1:13" x14ac:dyDescent="0.25">
      <c r="A15" s="7"/>
      <c r="B15" s="8" t="s">
        <v>24</v>
      </c>
      <c r="C15" s="32">
        <v>0</v>
      </c>
      <c r="D15" s="33">
        <v>0</v>
      </c>
      <c r="E15" s="33">
        <f t="shared" si="0"/>
        <v>0</v>
      </c>
      <c r="F15" s="33">
        <v>0</v>
      </c>
      <c r="G15" s="33">
        <v>0</v>
      </c>
      <c r="H15" s="28">
        <f t="shared" si="1"/>
        <v>0</v>
      </c>
      <c r="J15" s="26"/>
    </row>
    <row r="16" spans="1:13" ht="27" x14ac:dyDescent="0.25">
      <c r="A16" s="7"/>
      <c r="B16" s="8" t="s">
        <v>25</v>
      </c>
      <c r="C16" s="32">
        <v>0</v>
      </c>
      <c r="D16" s="33">
        <v>0</v>
      </c>
      <c r="E16" s="33">
        <f t="shared" si="0"/>
        <v>0</v>
      </c>
      <c r="F16" s="33">
        <v>0</v>
      </c>
      <c r="G16" s="33">
        <v>0</v>
      </c>
      <c r="H16" s="28">
        <f t="shared" si="1"/>
        <v>0</v>
      </c>
      <c r="J16" s="26"/>
    </row>
    <row r="17" spans="1:12" s="5" customFormat="1" ht="27.75" customHeight="1" x14ac:dyDescent="0.2">
      <c r="A17" s="59" t="s">
        <v>26</v>
      </c>
      <c r="B17" s="60"/>
      <c r="C17" s="31">
        <f>SUM(C18:C26)</f>
        <v>312273171</v>
      </c>
      <c r="D17" s="31">
        <f>SUM(D18:D26)</f>
        <v>76418608</v>
      </c>
      <c r="E17" s="31">
        <f>SUM(E18:E26)</f>
        <v>388691779</v>
      </c>
      <c r="F17" s="31">
        <f>SUM(F18:F26)</f>
        <v>212225416.15999997</v>
      </c>
      <c r="G17" s="31">
        <f>SUM(G18:G26)</f>
        <v>204097049.35000002</v>
      </c>
      <c r="H17" s="31">
        <f>SUM(H18:H26)</f>
        <v>176466362.84000003</v>
      </c>
      <c r="I17" s="36"/>
      <c r="J17" s="25">
        <f>E17-C17</f>
        <v>76418608</v>
      </c>
      <c r="K17" s="25">
        <f>+E17-F17</f>
        <v>176466362.84000003</v>
      </c>
      <c r="L17" s="42"/>
    </row>
    <row r="18" spans="1:12" ht="27" x14ac:dyDescent="0.25">
      <c r="A18" s="7"/>
      <c r="B18" s="8" t="s">
        <v>27</v>
      </c>
      <c r="C18" s="32">
        <v>15941398</v>
      </c>
      <c r="D18" s="33">
        <v>22464968</v>
      </c>
      <c r="E18" s="28">
        <f>C18+D18</f>
        <v>38406366</v>
      </c>
      <c r="F18" s="28">
        <v>20670071.239999998</v>
      </c>
      <c r="G18" s="28">
        <v>19905455.260000002</v>
      </c>
      <c r="H18" s="28">
        <f>E18-F18</f>
        <v>17736294.760000002</v>
      </c>
      <c r="J18" s="26"/>
    </row>
    <row r="19" spans="1:12" x14ac:dyDescent="0.25">
      <c r="A19" s="7"/>
      <c r="B19" s="8" t="s">
        <v>28</v>
      </c>
      <c r="C19" s="32">
        <v>4628065</v>
      </c>
      <c r="D19" s="33">
        <v>6959102</v>
      </c>
      <c r="E19" s="28">
        <f t="shared" ref="E19:E26" si="2">C19+D19</f>
        <v>11587167</v>
      </c>
      <c r="F19" s="28">
        <v>7601867.0499999998</v>
      </c>
      <c r="G19" s="28">
        <v>6822479.8499999996</v>
      </c>
      <c r="H19" s="28">
        <f t="shared" ref="H19:H26" si="3">E19-F19</f>
        <v>3985299.95</v>
      </c>
      <c r="J19" s="26"/>
    </row>
    <row r="20" spans="1:12" ht="27" x14ac:dyDescent="0.25">
      <c r="A20" s="7"/>
      <c r="B20" s="8" t="s">
        <v>29</v>
      </c>
      <c r="C20" s="34">
        <v>0</v>
      </c>
      <c r="D20" s="33">
        <v>0</v>
      </c>
      <c r="E20" s="28">
        <f t="shared" si="2"/>
        <v>0</v>
      </c>
      <c r="F20" s="28">
        <v>0</v>
      </c>
      <c r="G20" s="28">
        <v>0</v>
      </c>
      <c r="H20" s="28">
        <f t="shared" si="3"/>
        <v>0</v>
      </c>
      <c r="J20" s="26"/>
    </row>
    <row r="21" spans="1:12" ht="27" x14ac:dyDescent="0.25">
      <c r="A21" s="7"/>
      <c r="B21" s="8" t="s">
        <v>30</v>
      </c>
      <c r="C21" s="32">
        <v>154847205</v>
      </c>
      <c r="D21" s="33">
        <v>41298626</v>
      </c>
      <c r="E21" s="28">
        <f t="shared" si="2"/>
        <v>196145831</v>
      </c>
      <c r="F21" s="28">
        <v>103766627</v>
      </c>
      <c r="G21" s="28">
        <v>98891163.109999999</v>
      </c>
      <c r="H21" s="28">
        <f t="shared" si="3"/>
        <v>92379204</v>
      </c>
      <c r="J21" s="26"/>
    </row>
    <row r="22" spans="1:12" ht="27" x14ac:dyDescent="0.25">
      <c r="A22" s="7"/>
      <c r="B22" s="8" t="s">
        <v>31</v>
      </c>
      <c r="C22" s="32">
        <v>78244514</v>
      </c>
      <c r="D22" s="33">
        <v>-36870917</v>
      </c>
      <c r="E22" s="28">
        <f t="shared" si="2"/>
        <v>41373597</v>
      </c>
      <c r="F22" s="28">
        <v>27355846.41</v>
      </c>
      <c r="G22" s="28">
        <v>27220782.93</v>
      </c>
      <c r="H22" s="28">
        <f t="shared" si="3"/>
        <v>14017750.59</v>
      </c>
      <c r="J22" s="26"/>
    </row>
    <row r="23" spans="1:12" x14ac:dyDescent="0.25">
      <c r="A23" s="7"/>
      <c r="B23" s="8" t="s">
        <v>32</v>
      </c>
      <c r="C23" s="32">
        <v>43084029</v>
      </c>
      <c r="D23" s="33">
        <v>-2806880</v>
      </c>
      <c r="E23" s="28">
        <f t="shared" si="2"/>
        <v>40277149</v>
      </c>
      <c r="F23" s="28">
        <v>30602374.75</v>
      </c>
      <c r="G23" s="28">
        <v>29932005.460000001</v>
      </c>
      <c r="H23" s="28">
        <f t="shared" si="3"/>
        <v>9674774.25</v>
      </c>
      <c r="J23" s="26"/>
    </row>
    <row r="24" spans="1:12" ht="27" x14ac:dyDescent="0.25">
      <c r="A24" s="7"/>
      <c r="B24" s="8" t="s">
        <v>33</v>
      </c>
      <c r="C24" s="32">
        <v>7998896</v>
      </c>
      <c r="D24" s="33">
        <v>7567494</v>
      </c>
      <c r="E24" s="28">
        <f t="shared" si="2"/>
        <v>15566390</v>
      </c>
      <c r="F24" s="28">
        <v>11811896.449999999</v>
      </c>
      <c r="G24" s="28">
        <v>11115470.52</v>
      </c>
      <c r="H24" s="28">
        <f t="shared" si="3"/>
        <v>3754493.5500000007</v>
      </c>
      <c r="J24" s="26"/>
    </row>
    <row r="25" spans="1:12" ht="27" x14ac:dyDescent="0.25">
      <c r="A25" s="7"/>
      <c r="B25" s="8" t="s">
        <v>34</v>
      </c>
      <c r="C25" s="32">
        <v>255000</v>
      </c>
      <c r="D25" s="33">
        <v>-950</v>
      </c>
      <c r="E25" s="28">
        <f t="shared" si="2"/>
        <v>254050</v>
      </c>
      <c r="F25" s="28">
        <v>0</v>
      </c>
      <c r="G25" s="28">
        <v>0</v>
      </c>
      <c r="H25" s="28">
        <f t="shared" si="3"/>
        <v>254050</v>
      </c>
      <c r="J25" s="26"/>
    </row>
    <row r="26" spans="1:12" ht="27" x14ac:dyDescent="0.25">
      <c r="A26" s="7"/>
      <c r="B26" s="8" t="s">
        <v>35</v>
      </c>
      <c r="C26" s="32">
        <v>7274064</v>
      </c>
      <c r="D26" s="33">
        <v>37807165</v>
      </c>
      <c r="E26" s="28">
        <f t="shared" si="2"/>
        <v>45081229</v>
      </c>
      <c r="F26" s="28">
        <v>10416733.26</v>
      </c>
      <c r="G26" s="28">
        <v>10209692.220000001</v>
      </c>
      <c r="H26" s="28">
        <f t="shared" si="3"/>
        <v>34664495.740000002</v>
      </c>
      <c r="J26" s="26"/>
    </row>
    <row r="27" spans="1:12" s="5" customFormat="1" ht="25.5" customHeight="1" x14ac:dyDescent="0.2">
      <c r="A27" s="59" t="s">
        <v>36</v>
      </c>
      <c r="B27" s="60"/>
      <c r="C27" s="31">
        <f>SUM(C28:C36)</f>
        <v>1020417072</v>
      </c>
      <c r="D27" s="31">
        <f>SUM(D28:D36)</f>
        <v>644407089</v>
      </c>
      <c r="E27" s="31">
        <f>SUM(E28:E36)</f>
        <v>1664824161</v>
      </c>
      <c r="F27" s="31">
        <f>SUM(F28:F36)</f>
        <v>1084723647.1799998</v>
      </c>
      <c r="G27" s="31">
        <f>SUM(G28:G36)</f>
        <v>1023257780.66</v>
      </c>
      <c r="H27" s="31">
        <f>SUM(H28:H36)</f>
        <v>580100513.81999993</v>
      </c>
      <c r="I27" s="36"/>
      <c r="J27" s="25">
        <f>E27-C27</f>
        <v>644407089</v>
      </c>
      <c r="K27" s="25">
        <f>+E27-F27</f>
        <v>580100513.82000017</v>
      </c>
      <c r="L27" s="42"/>
    </row>
    <row r="28" spans="1:12" x14ac:dyDescent="0.25">
      <c r="A28" s="7"/>
      <c r="B28" s="8" t="s">
        <v>37</v>
      </c>
      <c r="C28" s="32">
        <v>128605070</v>
      </c>
      <c r="D28" s="33">
        <v>21518459</v>
      </c>
      <c r="E28" s="33">
        <f>C28+D28</f>
        <v>150123529</v>
      </c>
      <c r="F28" s="33">
        <v>39076541.439999998</v>
      </c>
      <c r="G28" s="33">
        <v>38588249.68</v>
      </c>
      <c r="H28" s="28">
        <f>E28-F28</f>
        <v>111046987.56</v>
      </c>
      <c r="J28" s="26"/>
    </row>
    <row r="29" spans="1:12" x14ac:dyDescent="0.25">
      <c r="A29" s="7"/>
      <c r="B29" s="8" t="s">
        <v>38</v>
      </c>
      <c r="C29" s="32">
        <v>176035346</v>
      </c>
      <c r="D29" s="33">
        <v>27129469</v>
      </c>
      <c r="E29" s="33">
        <f t="shared" ref="E29:E36" si="4">C29+D29</f>
        <v>203164815</v>
      </c>
      <c r="F29" s="33">
        <v>141262199.06</v>
      </c>
      <c r="G29" s="33">
        <v>128383267.67</v>
      </c>
      <c r="H29" s="28">
        <f t="shared" ref="H29:H36" si="5">E29-F29</f>
        <v>61902615.939999998</v>
      </c>
      <c r="J29" s="26"/>
    </row>
    <row r="30" spans="1:12" ht="27" x14ac:dyDescent="0.25">
      <c r="A30" s="7"/>
      <c r="B30" s="8" t="s">
        <v>39</v>
      </c>
      <c r="C30" s="32">
        <v>174340246</v>
      </c>
      <c r="D30" s="33">
        <v>134185654</v>
      </c>
      <c r="E30" s="33">
        <f t="shared" si="4"/>
        <v>308525900</v>
      </c>
      <c r="F30" s="33">
        <v>201125787.93000001</v>
      </c>
      <c r="G30" s="33">
        <v>190149971.80000001</v>
      </c>
      <c r="H30" s="28">
        <f t="shared" si="5"/>
        <v>107400112.06999999</v>
      </c>
      <c r="J30" s="26"/>
    </row>
    <row r="31" spans="1:12" ht="27" x14ac:dyDescent="0.25">
      <c r="A31" s="7"/>
      <c r="B31" s="8" t="s">
        <v>40</v>
      </c>
      <c r="C31" s="32">
        <v>31948311</v>
      </c>
      <c r="D31" s="33">
        <v>5311972</v>
      </c>
      <c r="E31" s="33">
        <f t="shared" si="4"/>
        <v>37260283</v>
      </c>
      <c r="F31" s="33">
        <v>26177769.850000001</v>
      </c>
      <c r="G31" s="33">
        <v>26169301.850000001</v>
      </c>
      <c r="H31" s="28">
        <f t="shared" si="5"/>
        <v>11082513.149999999</v>
      </c>
      <c r="J31" s="26"/>
    </row>
    <row r="32" spans="1:12" ht="27" x14ac:dyDescent="0.25">
      <c r="A32" s="7"/>
      <c r="B32" s="8" t="s">
        <v>41</v>
      </c>
      <c r="C32" s="32">
        <v>372160688</v>
      </c>
      <c r="D32" s="33">
        <v>186854370</v>
      </c>
      <c r="E32" s="33">
        <f t="shared" si="4"/>
        <v>559015058</v>
      </c>
      <c r="F32" s="33">
        <v>359489472.52999997</v>
      </c>
      <c r="G32" s="33">
        <v>334251412.23000002</v>
      </c>
      <c r="H32" s="28">
        <f t="shared" si="5"/>
        <v>199525585.47000003</v>
      </c>
      <c r="J32" s="26"/>
    </row>
    <row r="33" spans="1:12" ht="27" x14ac:dyDescent="0.25">
      <c r="A33" s="7"/>
      <c r="B33" s="8" t="s">
        <v>42</v>
      </c>
      <c r="C33" s="32">
        <v>87912044</v>
      </c>
      <c r="D33" s="33">
        <v>113296383</v>
      </c>
      <c r="E33" s="33">
        <f t="shared" si="4"/>
        <v>201208427</v>
      </c>
      <c r="F33" s="33">
        <v>169317321.81</v>
      </c>
      <c r="G33" s="33">
        <v>162825287.88</v>
      </c>
      <c r="H33" s="28">
        <f t="shared" si="5"/>
        <v>31891105.189999998</v>
      </c>
      <c r="J33" s="26"/>
    </row>
    <row r="34" spans="1:12" x14ac:dyDescent="0.25">
      <c r="A34" s="7"/>
      <c r="B34" s="8" t="s">
        <v>43</v>
      </c>
      <c r="C34" s="32">
        <v>4997162</v>
      </c>
      <c r="D34" s="33">
        <v>1314151</v>
      </c>
      <c r="E34" s="33">
        <f t="shared" si="4"/>
        <v>6311313</v>
      </c>
      <c r="F34" s="33">
        <v>3022783.56</v>
      </c>
      <c r="G34" s="33">
        <v>3022783.56</v>
      </c>
      <c r="H34" s="28">
        <f t="shared" si="5"/>
        <v>3288529.44</v>
      </c>
      <c r="J34" s="26"/>
    </row>
    <row r="35" spans="1:12" x14ac:dyDescent="0.25">
      <c r="A35" s="7"/>
      <c r="B35" s="8" t="s">
        <v>44</v>
      </c>
      <c r="C35" s="32">
        <v>31074290</v>
      </c>
      <c r="D35" s="33">
        <v>154821985</v>
      </c>
      <c r="E35" s="33">
        <f t="shared" si="4"/>
        <v>185896275</v>
      </c>
      <c r="F35" s="33">
        <v>136768975.65000001</v>
      </c>
      <c r="G35" s="33">
        <v>131394812.01000001</v>
      </c>
      <c r="H35" s="28">
        <f t="shared" si="5"/>
        <v>49127299.349999994</v>
      </c>
      <c r="J35" s="26"/>
    </row>
    <row r="36" spans="1:12" x14ac:dyDescent="0.25">
      <c r="A36" s="7"/>
      <c r="B36" s="8" t="s">
        <v>45</v>
      </c>
      <c r="C36" s="32">
        <v>13343915</v>
      </c>
      <c r="D36" s="33">
        <v>-25354</v>
      </c>
      <c r="E36" s="33">
        <f t="shared" si="4"/>
        <v>13318561</v>
      </c>
      <c r="F36" s="33">
        <v>8482795.3499999996</v>
      </c>
      <c r="G36" s="33">
        <v>8472693.9800000004</v>
      </c>
      <c r="H36" s="28">
        <f t="shared" si="5"/>
        <v>4835765.6500000004</v>
      </c>
      <c r="J36" s="26"/>
    </row>
    <row r="37" spans="1:12" s="5" customFormat="1" ht="37.5" customHeight="1" x14ac:dyDescent="0.2">
      <c r="A37" s="59" t="s">
        <v>46</v>
      </c>
      <c r="B37" s="60"/>
      <c r="C37" s="31">
        <f>SUM(C38:C46)</f>
        <v>690434348</v>
      </c>
      <c r="D37" s="31">
        <f>SUM(D38:D46)</f>
        <v>168013773</v>
      </c>
      <c r="E37" s="31">
        <f>SUM(E38:E46)</f>
        <v>858448121</v>
      </c>
      <c r="F37" s="31">
        <f>SUM(F38:F46)</f>
        <v>501718923.03999996</v>
      </c>
      <c r="G37" s="31">
        <f>SUM(G38:G46)</f>
        <v>483020998.81999993</v>
      </c>
      <c r="H37" s="31">
        <f>SUM(H38:H46)</f>
        <v>356729197.96000004</v>
      </c>
      <c r="I37" s="36"/>
      <c r="J37" s="25">
        <f>E37-C37</f>
        <v>168013773</v>
      </c>
      <c r="K37" s="25">
        <f>+E37-F37</f>
        <v>356729197.96000004</v>
      </c>
      <c r="L37" s="42"/>
    </row>
    <row r="38" spans="1:12" ht="27" x14ac:dyDescent="0.25">
      <c r="A38" s="7"/>
      <c r="B38" s="8" t="s">
        <v>47</v>
      </c>
      <c r="C38" s="34">
        <v>120634986</v>
      </c>
      <c r="D38" s="33">
        <v>78132651</v>
      </c>
      <c r="E38" s="34">
        <f>C38+D38</f>
        <v>198767637</v>
      </c>
      <c r="F38" s="34">
        <v>127881210.95999999</v>
      </c>
      <c r="G38" s="34">
        <v>127881210.95999999</v>
      </c>
      <c r="H38" s="28">
        <f>E38-F38</f>
        <v>70886426.040000007</v>
      </c>
      <c r="J38" s="26"/>
    </row>
    <row r="39" spans="1:12" ht="27" x14ac:dyDescent="0.25">
      <c r="A39" s="7"/>
      <c r="B39" s="8" t="s">
        <v>48</v>
      </c>
      <c r="C39" s="34">
        <v>0</v>
      </c>
      <c r="D39" s="33">
        <v>857200</v>
      </c>
      <c r="E39" s="34">
        <f t="shared" ref="E39:E46" si="6">C39+D39</f>
        <v>857200</v>
      </c>
      <c r="F39" s="34">
        <v>857200</v>
      </c>
      <c r="G39" s="34">
        <v>857200</v>
      </c>
      <c r="H39" s="28">
        <f t="shared" ref="H39:H46" si="7">E39-F39</f>
        <v>0</v>
      </c>
      <c r="J39" s="26"/>
    </row>
    <row r="40" spans="1:12" x14ac:dyDescent="0.25">
      <c r="A40" s="7"/>
      <c r="B40" s="8" t="s">
        <v>49</v>
      </c>
      <c r="C40" s="34">
        <v>77034611</v>
      </c>
      <c r="D40" s="33">
        <v>-26340682</v>
      </c>
      <c r="E40" s="34">
        <f t="shared" si="6"/>
        <v>50693929</v>
      </c>
      <c r="F40" s="34">
        <v>9885770.1799999997</v>
      </c>
      <c r="G40" s="34">
        <v>9885770.1799999997</v>
      </c>
      <c r="H40" s="28">
        <f t="shared" si="7"/>
        <v>40808158.82</v>
      </c>
      <c r="J40" s="26"/>
    </row>
    <row r="41" spans="1:12" x14ac:dyDescent="0.25">
      <c r="A41" s="7"/>
      <c r="B41" s="8" t="s">
        <v>50</v>
      </c>
      <c r="C41" s="34">
        <v>218911699</v>
      </c>
      <c r="D41" s="33">
        <v>113894259</v>
      </c>
      <c r="E41" s="34">
        <f t="shared" si="6"/>
        <v>332805958</v>
      </c>
      <c r="F41" s="34">
        <v>178655835.44999999</v>
      </c>
      <c r="G41" s="34">
        <v>173013113.00999999</v>
      </c>
      <c r="H41" s="28">
        <f t="shared" si="7"/>
        <v>154150122.55000001</v>
      </c>
      <c r="J41" s="26"/>
    </row>
    <row r="42" spans="1:12" x14ac:dyDescent="0.25">
      <c r="A42" s="7"/>
      <c r="B42" s="8" t="s">
        <v>51</v>
      </c>
      <c r="C42" s="34">
        <v>265871077</v>
      </c>
      <c r="D42" s="33">
        <v>-27000</v>
      </c>
      <c r="E42" s="34">
        <f t="shared" si="6"/>
        <v>265844077</v>
      </c>
      <c r="F42" s="34">
        <v>178239906.44999999</v>
      </c>
      <c r="G42" s="34">
        <v>165184704.66999999</v>
      </c>
      <c r="H42" s="28">
        <f t="shared" si="7"/>
        <v>87604170.550000012</v>
      </c>
      <c r="J42" s="26"/>
    </row>
    <row r="43" spans="1:12" ht="27" x14ac:dyDescent="0.25">
      <c r="A43" s="7"/>
      <c r="B43" s="8" t="s">
        <v>52</v>
      </c>
      <c r="C43" s="34">
        <v>0</v>
      </c>
      <c r="D43" s="33">
        <v>0</v>
      </c>
      <c r="E43" s="34">
        <f t="shared" si="6"/>
        <v>0</v>
      </c>
      <c r="F43" s="34">
        <v>0</v>
      </c>
      <c r="G43" s="34">
        <v>0</v>
      </c>
      <c r="H43" s="28">
        <f t="shared" si="7"/>
        <v>0</v>
      </c>
      <c r="J43" s="26"/>
    </row>
    <row r="44" spans="1:12" x14ac:dyDescent="0.25">
      <c r="A44" s="7"/>
      <c r="B44" s="8" t="s">
        <v>53</v>
      </c>
      <c r="C44" s="34">
        <v>0</v>
      </c>
      <c r="D44" s="33">
        <v>0</v>
      </c>
      <c r="E44" s="34">
        <f t="shared" si="6"/>
        <v>0</v>
      </c>
      <c r="F44" s="34">
        <v>0</v>
      </c>
      <c r="G44" s="34">
        <v>0</v>
      </c>
      <c r="H44" s="28">
        <f t="shared" si="7"/>
        <v>0</v>
      </c>
      <c r="J44" s="26"/>
    </row>
    <row r="45" spans="1:12" x14ac:dyDescent="0.25">
      <c r="A45" s="7"/>
      <c r="B45" s="8" t="s">
        <v>54</v>
      </c>
      <c r="C45" s="34">
        <v>7981975</v>
      </c>
      <c r="D45" s="33">
        <v>1497345</v>
      </c>
      <c r="E45" s="34">
        <f t="shared" si="6"/>
        <v>9479320</v>
      </c>
      <c r="F45" s="34">
        <v>6199000</v>
      </c>
      <c r="G45" s="34">
        <v>6199000</v>
      </c>
      <c r="H45" s="28">
        <f t="shared" si="7"/>
        <v>3280320</v>
      </c>
      <c r="J45" s="26"/>
    </row>
    <row r="46" spans="1:12" x14ac:dyDescent="0.25">
      <c r="A46" s="7"/>
      <c r="B46" s="8" t="s">
        <v>55</v>
      </c>
      <c r="C46" s="34">
        <v>0</v>
      </c>
      <c r="D46" s="33">
        <v>0</v>
      </c>
      <c r="E46" s="34">
        <f t="shared" si="6"/>
        <v>0</v>
      </c>
      <c r="F46" s="34">
        <v>0</v>
      </c>
      <c r="G46" s="34">
        <v>0</v>
      </c>
      <c r="H46" s="28">
        <f t="shared" si="7"/>
        <v>0</v>
      </c>
      <c r="J46" s="26"/>
    </row>
    <row r="47" spans="1:12" s="5" customFormat="1" ht="36" customHeight="1" x14ac:dyDescent="0.2">
      <c r="A47" s="59" t="s">
        <v>56</v>
      </c>
      <c r="B47" s="60"/>
      <c r="C47" s="37">
        <f>SUM(C48:C56)</f>
        <v>104686099</v>
      </c>
      <c r="D47" s="37">
        <f>SUM(D48:D56)</f>
        <v>168356635</v>
      </c>
      <c r="E47" s="37">
        <f>SUM(E48:E56)</f>
        <v>273042734</v>
      </c>
      <c r="F47" s="37">
        <f>SUM(F48:F56)</f>
        <v>157128679.48000002</v>
      </c>
      <c r="G47" s="37">
        <f>SUM(G48:G56)</f>
        <v>134132276.51000002</v>
      </c>
      <c r="H47" s="37">
        <f>SUM(H48:H56)</f>
        <v>115914054.52</v>
      </c>
      <c r="I47" s="36"/>
      <c r="J47" s="25">
        <f>E47-C47</f>
        <v>168356635</v>
      </c>
      <c r="K47" s="25">
        <f>+E47-F47</f>
        <v>115914054.51999998</v>
      </c>
      <c r="L47" s="42"/>
    </row>
    <row r="48" spans="1:12" x14ac:dyDescent="0.25">
      <c r="A48" s="7"/>
      <c r="B48" s="8" t="s">
        <v>57</v>
      </c>
      <c r="C48" s="32">
        <v>76408450</v>
      </c>
      <c r="D48" s="33">
        <v>-3154108</v>
      </c>
      <c r="E48" s="34">
        <f>C48+D48</f>
        <v>73254342</v>
      </c>
      <c r="F48" s="34">
        <v>31757425.66</v>
      </c>
      <c r="G48" s="34">
        <v>18699537.300000001</v>
      </c>
      <c r="H48" s="28">
        <f>E48-F48</f>
        <v>41496916.340000004</v>
      </c>
      <c r="J48" s="26"/>
    </row>
    <row r="49" spans="1:12" ht="27" x14ac:dyDescent="0.25">
      <c r="A49" s="7"/>
      <c r="B49" s="8" t="s">
        <v>58</v>
      </c>
      <c r="C49" s="32">
        <v>30000</v>
      </c>
      <c r="D49" s="33">
        <v>1706331</v>
      </c>
      <c r="E49" s="34">
        <f t="shared" ref="E49:E56" si="8">C49+D49</f>
        <v>1736331</v>
      </c>
      <c r="F49" s="34">
        <v>786021.77</v>
      </c>
      <c r="G49" s="34">
        <v>741567.09</v>
      </c>
      <c r="H49" s="28">
        <f t="shared" ref="H49:H56" si="9">E49-F49</f>
        <v>950309.23</v>
      </c>
      <c r="J49" s="26"/>
    </row>
    <row r="50" spans="1:12" ht="27" x14ac:dyDescent="0.25">
      <c r="A50" s="7"/>
      <c r="B50" s="8" t="s">
        <v>59</v>
      </c>
      <c r="C50" s="34">
        <v>0</v>
      </c>
      <c r="D50" s="33">
        <v>1729304</v>
      </c>
      <c r="E50" s="34">
        <f t="shared" si="8"/>
        <v>1729304</v>
      </c>
      <c r="F50" s="34">
        <v>526663.93000000005</v>
      </c>
      <c r="G50" s="34">
        <v>526663.93000000005</v>
      </c>
      <c r="H50" s="28">
        <f t="shared" si="9"/>
        <v>1202640.0699999998</v>
      </c>
      <c r="J50" s="26"/>
    </row>
    <row r="51" spans="1:12" x14ac:dyDescent="0.25">
      <c r="A51" s="7"/>
      <c r="B51" s="8" t="s">
        <v>60</v>
      </c>
      <c r="C51" s="34">
        <v>0</v>
      </c>
      <c r="D51" s="33">
        <v>138576138</v>
      </c>
      <c r="E51" s="34">
        <f t="shared" si="8"/>
        <v>138576138</v>
      </c>
      <c r="F51" s="34">
        <v>96260665.469999999</v>
      </c>
      <c r="G51" s="34">
        <v>89682722.510000005</v>
      </c>
      <c r="H51" s="28">
        <f t="shared" si="9"/>
        <v>42315472.530000001</v>
      </c>
      <c r="J51" s="26"/>
    </row>
    <row r="52" spans="1:12" x14ac:dyDescent="0.25">
      <c r="A52" s="7"/>
      <c r="B52" s="8" t="s">
        <v>61</v>
      </c>
      <c r="C52" s="34">
        <v>0</v>
      </c>
      <c r="D52" s="33">
        <v>0</v>
      </c>
      <c r="E52" s="34">
        <f t="shared" si="8"/>
        <v>0</v>
      </c>
      <c r="F52" s="28">
        <v>0</v>
      </c>
      <c r="G52" s="28">
        <v>0</v>
      </c>
      <c r="H52" s="28">
        <f t="shared" si="9"/>
        <v>0</v>
      </c>
      <c r="J52" s="26"/>
    </row>
    <row r="53" spans="1:12" ht="27" x14ac:dyDescent="0.25">
      <c r="A53" s="7"/>
      <c r="B53" s="8" t="s">
        <v>62</v>
      </c>
      <c r="C53" s="34">
        <v>20832066</v>
      </c>
      <c r="D53" s="33">
        <v>15282011</v>
      </c>
      <c r="E53" s="34">
        <f t="shared" si="8"/>
        <v>36114077</v>
      </c>
      <c r="F53" s="34">
        <v>12184087.039999999</v>
      </c>
      <c r="G53" s="34">
        <v>10644880.060000001</v>
      </c>
      <c r="H53" s="28">
        <f t="shared" si="9"/>
        <v>23929989.960000001</v>
      </c>
      <c r="J53" s="26"/>
    </row>
    <row r="54" spans="1:12" ht="14.25" customHeight="1" x14ac:dyDescent="0.25">
      <c r="A54" s="7"/>
      <c r="B54" s="8" t="s">
        <v>63</v>
      </c>
      <c r="C54" s="34">
        <v>0</v>
      </c>
      <c r="D54" s="33">
        <v>0</v>
      </c>
      <c r="E54" s="34">
        <f t="shared" si="8"/>
        <v>0</v>
      </c>
      <c r="F54" s="28">
        <v>0</v>
      </c>
      <c r="G54" s="28">
        <v>0</v>
      </c>
      <c r="H54" s="28">
        <f t="shared" si="9"/>
        <v>0</v>
      </c>
      <c r="J54" s="26"/>
    </row>
    <row r="55" spans="1:12" x14ac:dyDescent="0.25">
      <c r="A55" s="7"/>
      <c r="B55" s="8" t="s">
        <v>64</v>
      </c>
      <c r="C55" s="34">
        <v>0</v>
      </c>
      <c r="D55" s="33">
        <v>0</v>
      </c>
      <c r="E55" s="34">
        <f t="shared" si="8"/>
        <v>0</v>
      </c>
      <c r="F55" s="28">
        <v>0</v>
      </c>
      <c r="G55" s="28">
        <v>0</v>
      </c>
      <c r="H55" s="28">
        <f t="shared" si="9"/>
        <v>0</v>
      </c>
      <c r="J55" s="26"/>
    </row>
    <row r="56" spans="1:12" x14ac:dyDescent="0.25">
      <c r="A56" s="7"/>
      <c r="B56" s="8" t="s">
        <v>65</v>
      </c>
      <c r="C56" s="34">
        <v>7415583</v>
      </c>
      <c r="D56" s="33">
        <v>14216959</v>
      </c>
      <c r="E56" s="34">
        <f t="shared" si="8"/>
        <v>21632542</v>
      </c>
      <c r="F56" s="34">
        <v>15613815.609999999</v>
      </c>
      <c r="G56" s="34">
        <v>13836905.619999999</v>
      </c>
      <c r="H56" s="28">
        <f t="shared" si="9"/>
        <v>6018726.3900000006</v>
      </c>
      <c r="J56" s="26"/>
    </row>
    <row r="57" spans="1:12" s="5" customFormat="1" ht="12.75" customHeight="1" x14ac:dyDescent="0.2">
      <c r="A57" s="59" t="s">
        <v>66</v>
      </c>
      <c r="B57" s="60"/>
      <c r="C57" s="31">
        <f>SUM(C58:C60)</f>
        <v>532000000</v>
      </c>
      <c r="D57" s="31">
        <f>SUM(D58:D60)</f>
        <v>344146787</v>
      </c>
      <c r="E57" s="31">
        <f>SUM(E58:E60)</f>
        <v>876146787</v>
      </c>
      <c r="F57" s="31">
        <f>SUM(F58:F60)</f>
        <v>398873672.57999998</v>
      </c>
      <c r="G57" s="31">
        <f>SUM(G58:G60)</f>
        <v>395666586.19</v>
      </c>
      <c r="H57" s="31">
        <f>SUM(H58:H60)</f>
        <v>477273114.42000002</v>
      </c>
      <c r="I57" s="36"/>
      <c r="J57" s="25">
        <f>E57-C57</f>
        <v>344146787</v>
      </c>
      <c r="K57" s="25">
        <f>+E57-F57</f>
        <v>477273114.42000002</v>
      </c>
      <c r="L57" s="42"/>
    </row>
    <row r="58" spans="1:12" ht="27" x14ac:dyDescent="0.25">
      <c r="A58" s="7"/>
      <c r="B58" s="8" t="s">
        <v>67</v>
      </c>
      <c r="C58" s="34">
        <v>457000000</v>
      </c>
      <c r="D58" s="33">
        <v>285072530</v>
      </c>
      <c r="E58" s="28">
        <f>C58+D58</f>
        <v>742072530</v>
      </c>
      <c r="F58" s="28">
        <v>359618017.64999998</v>
      </c>
      <c r="G58" s="28">
        <v>357286879.79000002</v>
      </c>
      <c r="H58" s="28">
        <f>E58-F58</f>
        <v>382454512.35000002</v>
      </c>
      <c r="J58" s="26"/>
    </row>
    <row r="59" spans="1:12" x14ac:dyDescent="0.25">
      <c r="A59" s="7"/>
      <c r="B59" s="8" t="s">
        <v>68</v>
      </c>
      <c r="C59" s="34">
        <v>75000000</v>
      </c>
      <c r="D59" s="33">
        <v>59074257</v>
      </c>
      <c r="E59" s="28">
        <f t="shared" ref="E59:E60" si="10">C59+D59</f>
        <v>134074257</v>
      </c>
      <c r="F59" s="28">
        <v>39255654.93</v>
      </c>
      <c r="G59" s="28">
        <v>38379706.399999999</v>
      </c>
      <c r="H59" s="28">
        <f t="shared" ref="H59:H60" si="11">E59-F59</f>
        <v>94818602.069999993</v>
      </c>
      <c r="J59" s="26"/>
    </row>
    <row r="60" spans="1:12" ht="27" x14ac:dyDescent="0.25">
      <c r="A60" s="7"/>
      <c r="B60" s="8" t="s">
        <v>69</v>
      </c>
      <c r="C60" s="34">
        <v>0</v>
      </c>
      <c r="D60" s="33">
        <v>0</v>
      </c>
      <c r="E60" s="28">
        <f t="shared" si="10"/>
        <v>0</v>
      </c>
      <c r="F60" s="28">
        <v>0</v>
      </c>
      <c r="G60" s="28">
        <v>0</v>
      </c>
      <c r="H60" s="28">
        <f t="shared" si="11"/>
        <v>0</v>
      </c>
      <c r="J60" s="26"/>
    </row>
    <row r="61" spans="1:12" s="5" customFormat="1" ht="39" customHeight="1" x14ac:dyDescent="0.2">
      <c r="A61" s="59" t="s">
        <v>70</v>
      </c>
      <c r="B61" s="60"/>
      <c r="C61" s="31">
        <f>SUM(C62:C69)</f>
        <v>105139410</v>
      </c>
      <c r="D61" s="31">
        <f>SUM(D62:D69)</f>
        <v>812220</v>
      </c>
      <c r="E61" s="31">
        <f>SUM(E62:E69)</f>
        <v>105951630</v>
      </c>
      <c r="F61" s="31">
        <f>SUM(F62:F69)</f>
        <v>29456532.629999999</v>
      </c>
      <c r="G61" s="31">
        <f>SUM(G62:G69)</f>
        <v>26019610.109999999</v>
      </c>
      <c r="H61" s="31">
        <f>SUM(H62:H69)</f>
        <v>76495097.370000005</v>
      </c>
      <c r="I61" s="36"/>
      <c r="J61" s="25">
        <f>E61-C61</f>
        <v>812220</v>
      </c>
      <c r="K61" s="25">
        <f>+E61-F61</f>
        <v>76495097.370000005</v>
      </c>
      <c r="L61" s="42"/>
    </row>
    <row r="62" spans="1:12" ht="27" x14ac:dyDescent="0.25">
      <c r="A62" s="7"/>
      <c r="B62" s="8" t="s">
        <v>71</v>
      </c>
      <c r="C62" s="34">
        <v>0</v>
      </c>
      <c r="D62" s="33">
        <v>0</v>
      </c>
      <c r="E62" s="28">
        <f>C62+D62</f>
        <v>0</v>
      </c>
      <c r="F62" s="28">
        <v>0</v>
      </c>
      <c r="G62" s="28">
        <v>0</v>
      </c>
      <c r="H62" s="28">
        <f>E62-F62</f>
        <v>0</v>
      </c>
      <c r="J62" s="26"/>
    </row>
    <row r="63" spans="1:12" x14ac:dyDescent="0.25">
      <c r="A63" s="7"/>
      <c r="B63" s="8" t="s">
        <v>72</v>
      </c>
      <c r="C63" s="34">
        <v>0</v>
      </c>
      <c r="D63" s="33">
        <v>0</v>
      </c>
      <c r="E63" s="28">
        <f t="shared" ref="E63:E69" si="12">C63+D63</f>
        <v>0</v>
      </c>
      <c r="F63" s="28">
        <v>0</v>
      </c>
      <c r="G63" s="28">
        <v>0</v>
      </c>
      <c r="H63" s="28">
        <f t="shared" ref="H63:H69" si="13">E63-F63</f>
        <v>0</v>
      </c>
      <c r="J63" s="26"/>
    </row>
    <row r="64" spans="1:12" x14ac:dyDescent="0.25">
      <c r="A64" s="7"/>
      <c r="B64" s="8" t="s">
        <v>73</v>
      </c>
      <c r="C64" s="34">
        <v>0</v>
      </c>
      <c r="D64" s="33">
        <v>0</v>
      </c>
      <c r="E64" s="28">
        <f t="shared" si="12"/>
        <v>0</v>
      </c>
      <c r="F64" s="28">
        <v>0</v>
      </c>
      <c r="G64" s="28">
        <v>0</v>
      </c>
      <c r="H64" s="28">
        <f t="shared" si="13"/>
        <v>0</v>
      </c>
      <c r="J64" s="26"/>
    </row>
    <row r="65" spans="1:12" x14ac:dyDescent="0.25">
      <c r="A65" s="7"/>
      <c r="B65" s="8" t="s">
        <v>74</v>
      </c>
      <c r="C65" s="34">
        <v>0</v>
      </c>
      <c r="D65" s="33">
        <v>0</v>
      </c>
      <c r="E65" s="28">
        <f t="shared" si="12"/>
        <v>0</v>
      </c>
      <c r="F65" s="28">
        <v>0</v>
      </c>
      <c r="G65" s="28">
        <v>0</v>
      </c>
      <c r="H65" s="28">
        <f t="shared" si="13"/>
        <v>0</v>
      </c>
      <c r="J65" s="26"/>
    </row>
    <row r="66" spans="1:12" ht="27" x14ac:dyDescent="0.25">
      <c r="A66" s="7"/>
      <c r="B66" s="8" t="s">
        <v>75</v>
      </c>
      <c r="C66" s="34">
        <v>41139410</v>
      </c>
      <c r="D66" s="33">
        <v>812220</v>
      </c>
      <c r="E66" s="28">
        <f t="shared" si="12"/>
        <v>41951630</v>
      </c>
      <c r="F66" s="28">
        <v>29456532.629999999</v>
      </c>
      <c r="G66" s="28">
        <v>26019610.109999999</v>
      </c>
      <c r="H66" s="28">
        <f t="shared" si="13"/>
        <v>12495097.370000001</v>
      </c>
      <c r="J66" s="26"/>
    </row>
    <row r="67" spans="1:12" ht="27" x14ac:dyDescent="0.25">
      <c r="A67" s="7"/>
      <c r="B67" s="8" t="s">
        <v>76</v>
      </c>
      <c r="C67" s="34">
        <v>0</v>
      </c>
      <c r="D67" s="33">
        <v>0</v>
      </c>
      <c r="E67" s="28">
        <f t="shared" si="12"/>
        <v>0</v>
      </c>
      <c r="F67" s="28">
        <v>0</v>
      </c>
      <c r="G67" s="28">
        <v>0</v>
      </c>
      <c r="H67" s="28">
        <f t="shared" si="13"/>
        <v>0</v>
      </c>
      <c r="J67" s="26"/>
    </row>
    <row r="68" spans="1:12" x14ac:dyDescent="0.25">
      <c r="A68" s="7"/>
      <c r="B68" s="8" t="s">
        <v>77</v>
      </c>
      <c r="C68" s="34">
        <v>0</v>
      </c>
      <c r="D68" s="33">
        <v>0</v>
      </c>
      <c r="E68" s="28">
        <f t="shared" si="12"/>
        <v>0</v>
      </c>
      <c r="F68" s="28">
        <v>0</v>
      </c>
      <c r="G68" s="28">
        <v>0</v>
      </c>
      <c r="H68" s="28">
        <f t="shared" si="13"/>
        <v>0</v>
      </c>
      <c r="J68" s="26"/>
    </row>
    <row r="69" spans="1:12" ht="27" x14ac:dyDescent="0.25">
      <c r="A69" s="7"/>
      <c r="B69" s="8" t="s">
        <v>78</v>
      </c>
      <c r="C69" s="34">
        <v>64000000</v>
      </c>
      <c r="D69" s="33">
        <v>0</v>
      </c>
      <c r="E69" s="28">
        <f t="shared" si="12"/>
        <v>64000000</v>
      </c>
      <c r="F69" s="28">
        <v>0</v>
      </c>
      <c r="G69" s="28">
        <v>0</v>
      </c>
      <c r="H69" s="28">
        <f t="shared" si="13"/>
        <v>64000000</v>
      </c>
      <c r="J69" s="26"/>
    </row>
    <row r="70" spans="1:12" s="5" customFormat="1" ht="25.5" customHeight="1" x14ac:dyDescent="0.2">
      <c r="A70" s="59" t="s">
        <v>79</v>
      </c>
      <c r="B70" s="60"/>
      <c r="C70" s="31">
        <f>SUM(C71:C73)</f>
        <v>0</v>
      </c>
      <c r="D70" s="31">
        <f>SUM(D71:D73)</f>
        <v>0</v>
      </c>
      <c r="E70" s="31">
        <f>SUM(E71:E73)</f>
        <v>0</v>
      </c>
      <c r="F70" s="31">
        <f>SUM(F71:F73)</f>
        <v>0</v>
      </c>
      <c r="G70" s="31">
        <f>SUM(G71:G73)</f>
        <v>0</v>
      </c>
      <c r="H70" s="31">
        <f>SUM(H71:H73)</f>
        <v>0</v>
      </c>
      <c r="I70" s="9"/>
      <c r="J70" s="25">
        <f>E70-C70</f>
        <v>0</v>
      </c>
      <c r="K70" s="25">
        <f>+E70-F70</f>
        <v>0</v>
      </c>
      <c r="L70" s="42"/>
    </row>
    <row r="71" spans="1:12" x14ac:dyDescent="0.25">
      <c r="A71" s="7"/>
      <c r="B71" s="8" t="s">
        <v>80</v>
      </c>
      <c r="C71" s="34">
        <v>0</v>
      </c>
      <c r="D71" s="33">
        <v>0</v>
      </c>
      <c r="E71" s="34">
        <f>C71+D71</f>
        <v>0</v>
      </c>
      <c r="F71" s="34">
        <v>0</v>
      </c>
      <c r="G71" s="34">
        <v>0</v>
      </c>
      <c r="H71" s="28">
        <f>E71-F71</f>
        <v>0</v>
      </c>
      <c r="J71" s="26"/>
    </row>
    <row r="72" spans="1:12" x14ac:dyDescent="0.25">
      <c r="A72" s="7"/>
      <c r="B72" s="8" t="s">
        <v>81</v>
      </c>
      <c r="C72" s="34">
        <v>0</v>
      </c>
      <c r="D72" s="33">
        <v>0</v>
      </c>
      <c r="E72" s="34">
        <f t="shared" ref="E72:E73" si="14">C72+D72</f>
        <v>0</v>
      </c>
      <c r="F72" s="34">
        <v>0</v>
      </c>
      <c r="G72" s="34">
        <v>0</v>
      </c>
      <c r="H72" s="28">
        <f t="shared" ref="H72:H73" si="15">E72-F72</f>
        <v>0</v>
      </c>
    </row>
    <row r="73" spans="1:12" x14ac:dyDescent="0.25">
      <c r="A73" s="7"/>
      <c r="B73" s="8" t="s">
        <v>82</v>
      </c>
      <c r="C73" s="34">
        <v>0</v>
      </c>
      <c r="D73" s="33">
        <v>0</v>
      </c>
      <c r="E73" s="34">
        <f t="shared" si="14"/>
        <v>0</v>
      </c>
      <c r="F73" s="34">
        <v>0</v>
      </c>
      <c r="G73" s="34">
        <v>0</v>
      </c>
      <c r="H73" s="28">
        <f t="shared" si="15"/>
        <v>0</v>
      </c>
      <c r="J73" s="26"/>
    </row>
    <row r="74" spans="1:12" s="5" customFormat="1" ht="15" customHeight="1" x14ac:dyDescent="0.2">
      <c r="A74" s="59" t="s">
        <v>83</v>
      </c>
      <c r="B74" s="60"/>
      <c r="C74" s="31">
        <f>SUM(C75:C81)</f>
        <v>58670219</v>
      </c>
      <c r="D74" s="31">
        <f>SUM(D75:D81)</f>
        <v>63076264</v>
      </c>
      <c r="E74" s="31">
        <f>SUM(E75:E81)</f>
        <v>121746483</v>
      </c>
      <c r="F74" s="31">
        <f>SUM(F75:F81)</f>
        <v>98090524.729999989</v>
      </c>
      <c r="G74" s="31">
        <f>SUM(G75:G81)</f>
        <v>98090524.729999989</v>
      </c>
      <c r="H74" s="31">
        <f>SUM(H75:H81)</f>
        <v>23655958.270000003</v>
      </c>
      <c r="I74" s="36"/>
      <c r="J74" s="25">
        <f>E74-C74</f>
        <v>63076264</v>
      </c>
      <c r="K74" s="25">
        <f>+E74-F74</f>
        <v>23655958.270000011</v>
      </c>
      <c r="L74" s="42"/>
    </row>
    <row r="75" spans="1:12" x14ac:dyDescent="0.25">
      <c r="A75" s="7"/>
      <c r="B75" s="8" t="s">
        <v>84</v>
      </c>
      <c r="C75" s="34">
        <v>22638473</v>
      </c>
      <c r="D75" s="33">
        <v>162348</v>
      </c>
      <c r="E75" s="34">
        <f>C75+D75</f>
        <v>22800821</v>
      </c>
      <c r="F75" s="34">
        <v>15741581</v>
      </c>
      <c r="G75" s="34">
        <v>15741581</v>
      </c>
      <c r="H75" s="28">
        <f>E75-F75</f>
        <v>7059240</v>
      </c>
      <c r="J75" s="26"/>
    </row>
    <row r="76" spans="1:12" x14ac:dyDescent="0.25">
      <c r="A76" s="7"/>
      <c r="B76" s="8" t="s">
        <v>85</v>
      </c>
      <c r="C76" s="34">
        <v>35071746</v>
      </c>
      <c r="D76" s="33">
        <v>3584902</v>
      </c>
      <c r="E76" s="34">
        <f t="shared" ref="E76:E81" si="16">C76+D76</f>
        <v>38656648</v>
      </c>
      <c r="F76" s="34">
        <v>25802568.559999999</v>
      </c>
      <c r="G76" s="34">
        <v>25802568.559999999</v>
      </c>
      <c r="H76" s="28">
        <f t="shared" ref="H76:H81" si="17">E76-F76</f>
        <v>12854079.440000001</v>
      </c>
      <c r="J76" s="26"/>
    </row>
    <row r="77" spans="1:12" x14ac:dyDescent="0.25">
      <c r="A77" s="7"/>
      <c r="B77" s="8" t="s">
        <v>86</v>
      </c>
      <c r="C77" s="34">
        <v>0</v>
      </c>
      <c r="D77" s="33">
        <v>61000</v>
      </c>
      <c r="E77" s="34">
        <f t="shared" si="16"/>
        <v>61000</v>
      </c>
      <c r="F77" s="34">
        <v>2741.08</v>
      </c>
      <c r="G77" s="34">
        <v>2741.08</v>
      </c>
      <c r="H77" s="28">
        <f t="shared" si="17"/>
        <v>58258.92</v>
      </c>
      <c r="J77" s="26"/>
    </row>
    <row r="78" spans="1:12" x14ac:dyDescent="0.25">
      <c r="A78" s="7"/>
      <c r="B78" s="8" t="s">
        <v>87</v>
      </c>
      <c r="C78" s="34">
        <v>0</v>
      </c>
      <c r="D78" s="33">
        <v>186137</v>
      </c>
      <c r="E78" s="34">
        <f t="shared" si="16"/>
        <v>186137</v>
      </c>
      <c r="F78" s="34">
        <v>139199.94</v>
      </c>
      <c r="G78" s="34">
        <v>139199.94</v>
      </c>
      <c r="H78" s="28">
        <f t="shared" si="17"/>
        <v>46937.06</v>
      </c>
      <c r="J78" s="26"/>
    </row>
    <row r="79" spans="1:12" x14ac:dyDescent="0.25">
      <c r="A79" s="7"/>
      <c r="B79" s="8" t="s">
        <v>88</v>
      </c>
      <c r="C79" s="34">
        <v>960000</v>
      </c>
      <c r="D79" s="33">
        <v>0</v>
      </c>
      <c r="E79" s="34">
        <f t="shared" si="16"/>
        <v>960000</v>
      </c>
      <c r="F79" s="34">
        <v>62500</v>
      </c>
      <c r="G79" s="34">
        <v>62500</v>
      </c>
      <c r="H79" s="28">
        <f t="shared" si="17"/>
        <v>897500</v>
      </c>
      <c r="J79" s="26"/>
    </row>
    <row r="80" spans="1:12" x14ac:dyDescent="0.25">
      <c r="A80" s="7"/>
      <c r="B80" s="8" t="s">
        <v>89</v>
      </c>
      <c r="C80" s="34">
        <v>0</v>
      </c>
      <c r="D80" s="33">
        <v>0</v>
      </c>
      <c r="E80" s="34">
        <f t="shared" si="16"/>
        <v>0</v>
      </c>
      <c r="F80" s="34">
        <v>0</v>
      </c>
      <c r="G80" s="34">
        <v>0</v>
      </c>
      <c r="H80" s="28">
        <f t="shared" si="17"/>
        <v>0</v>
      </c>
      <c r="J80" s="26"/>
    </row>
    <row r="81" spans="1:12 16384:16384" ht="27" x14ac:dyDescent="0.25">
      <c r="A81" s="7"/>
      <c r="B81" s="8" t="s">
        <v>90</v>
      </c>
      <c r="C81" s="10">
        <v>0</v>
      </c>
      <c r="D81" s="35">
        <v>59081877</v>
      </c>
      <c r="E81" s="34">
        <f t="shared" si="16"/>
        <v>59081877</v>
      </c>
      <c r="F81" s="10">
        <v>56341934.149999999</v>
      </c>
      <c r="G81" s="10">
        <v>56341934.149999999</v>
      </c>
      <c r="H81" s="28">
        <f t="shared" si="17"/>
        <v>2739942.8500000015</v>
      </c>
      <c r="J81" s="26"/>
    </row>
    <row r="82" spans="1:12 16384:16384" ht="27.75" customHeight="1" x14ac:dyDescent="0.25">
      <c r="A82" s="59" t="s">
        <v>91</v>
      </c>
      <c r="B82" s="60"/>
      <c r="C82" s="31">
        <f>C83+C91+C101+C111+C121+C131+C135+C144+C148</f>
        <v>1219140447</v>
      </c>
      <c r="D82" s="31">
        <f t="shared" ref="D82:H82" si="18">D83+D91+D101+D111+D121+D131+D135+D144+D148</f>
        <v>208674393</v>
      </c>
      <c r="E82" s="31">
        <f t="shared" si="18"/>
        <v>1427814840</v>
      </c>
      <c r="F82" s="31">
        <f t="shared" si="18"/>
        <v>783178387.43999982</v>
      </c>
      <c r="G82" s="31">
        <f t="shared" si="18"/>
        <v>750158177.81999993</v>
      </c>
      <c r="H82" s="31">
        <f t="shared" si="18"/>
        <v>644636452.56000018</v>
      </c>
      <c r="J82" s="39">
        <f>E82-C82</f>
        <v>208674393</v>
      </c>
      <c r="K82" s="40">
        <f>+E82-F82</f>
        <v>644636452.56000018</v>
      </c>
    </row>
    <row r="83" spans="1:12 16384:16384" ht="23.25" customHeight="1" x14ac:dyDescent="0.25">
      <c r="A83" s="59" t="s">
        <v>18</v>
      </c>
      <c r="B83" s="60"/>
      <c r="C83" s="30">
        <f>SUM(C84:C90)</f>
        <v>111825016</v>
      </c>
      <c r="D83" s="30">
        <f>SUM(D84:D90)</f>
        <v>0</v>
      </c>
      <c r="E83" s="30">
        <f>SUM(E84:E90)</f>
        <v>111825016</v>
      </c>
      <c r="F83" s="30">
        <f t="shared" ref="F83:H83" si="19">SUM(F84:F90)</f>
        <v>69779506.269999996</v>
      </c>
      <c r="G83" s="30">
        <f t="shared" si="19"/>
        <v>64141775.509999998</v>
      </c>
      <c r="H83" s="30">
        <f t="shared" si="19"/>
        <v>42045509.729999997</v>
      </c>
      <c r="J83" s="39">
        <f>E83-C83</f>
        <v>0</v>
      </c>
      <c r="K83" s="40">
        <f>+E83-F83</f>
        <v>42045509.730000004</v>
      </c>
    </row>
    <row r="84" spans="1:12 16384:16384" ht="27" x14ac:dyDescent="0.25">
      <c r="A84" s="7"/>
      <c r="B84" s="8" t="s">
        <v>19</v>
      </c>
      <c r="C84" s="34">
        <v>70099931</v>
      </c>
      <c r="D84" s="33">
        <v>-2793144</v>
      </c>
      <c r="E84" s="34">
        <f>C84+D84</f>
        <v>67306787</v>
      </c>
      <c r="F84" s="34">
        <v>44880692.920000002</v>
      </c>
      <c r="G84" s="34">
        <v>44880692.920000002</v>
      </c>
      <c r="H84" s="28">
        <f>E84-F84</f>
        <v>22426094.079999998</v>
      </c>
      <c r="J84" s="26"/>
    </row>
    <row r="85" spans="1:12 16384:16384" ht="27" x14ac:dyDescent="0.25">
      <c r="A85" s="7"/>
      <c r="B85" s="8" t="s">
        <v>20</v>
      </c>
      <c r="C85" s="34">
        <v>0</v>
      </c>
      <c r="D85" s="33">
        <v>0</v>
      </c>
      <c r="E85" s="34">
        <f t="shared" ref="E85:E90" si="20">C85+D85</f>
        <v>0</v>
      </c>
      <c r="F85" s="34">
        <v>0</v>
      </c>
      <c r="G85" s="34">
        <v>0</v>
      </c>
      <c r="H85" s="28">
        <f t="shared" ref="H85:H90" si="21">E85-F85</f>
        <v>0</v>
      </c>
      <c r="J85" s="26"/>
      <c r="XFD85" s="10">
        <v>0</v>
      </c>
    </row>
    <row r="86" spans="1:12 16384:16384" ht="27" x14ac:dyDescent="0.25">
      <c r="A86" s="7"/>
      <c r="B86" s="8" t="s">
        <v>21</v>
      </c>
      <c r="C86" s="34">
        <v>18826788</v>
      </c>
      <c r="D86" s="33">
        <v>4419928</v>
      </c>
      <c r="E86" s="34">
        <f t="shared" si="20"/>
        <v>23246716</v>
      </c>
      <c r="F86" s="34">
        <v>11998994.560000001</v>
      </c>
      <c r="G86" s="34">
        <v>7052495.8300000001</v>
      </c>
      <c r="H86" s="28">
        <f t="shared" si="21"/>
        <v>11247721.439999999</v>
      </c>
      <c r="J86" s="26"/>
    </row>
    <row r="87" spans="1:12 16384:16384" x14ac:dyDescent="0.25">
      <c r="A87" s="7"/>
      <c r="B87" s="8" t="s">
        <v>22</v>
      </c>
      <c r="C87" s="34">
        <v>11136247</v>
      </c>
      <c r="D87" s="33">
        <v>-652306</v>
      </c>
      <c r="E87" s="34">
        <f t="shared" si="20"/>
        <v>10483941</v>
      </c>
      <c r="F87" s="34">
        <v>5471617.0800000001</v>
      </c>
      <c r="G87" s="34">
        <v>4780385.05</v>
      </c>
      <c r="H87" s="28">
        <f t="shared" si="21"/>
        <v>5012323.92</v>
      </c>
      <c r="J87" s="26"/>
    </row>
    <row r="88" spans="1:12 16384:16384" ht="27" x14ac:dyDescent="0.25">
      <c r="A88" s="7"/>
      <c r="B88" s="8" t="s">
        <v>23</v>
      </c>
      <c r="C88" s="34">
        <v>11762050</v>
      </c>
      <c r="D88" s="33">
        <v>-974478</v>
      </c>
      <c r="E88" s="34">
        <f t="shared" si="20"/>
        <v>10787572</v>
      </c>
      <c r="F88" s="34">
        <v>7428201.71</v>
      </c>
      <c r="G88" s="34">
        <v>7428201.71</v>
      </c>
      <c r="H88" s="28">
        <f t="shared" si="21"/>
        <v>3359370.29</v>
      </c>
      <c r="J88" s="26"/>
    </row>
    <row r="89" spans="1:12 16384:16384" x14ac:dyDescent="0.25">
      <c r="A89" s="7"/>
      <c r="B89" s="8" t="s">
        <v>24</v>
      </c>
      <c r="C89" s="34">
        <v>0</v>
      </c>
      <c r="D89" s="33">
        <v>0</v>
      </c>
      <c r="E89" s="34">
        <f t="shared" si="20"/>
        <v>0</v>
      </c>
      <c r="F89" s="34">
        <v>0</v>
      </c>
      <c r="G89" s="34">
        <v>0</v>
      </c>
      <c r="H89" s="28">
        <f t="shared" si="21"/>
        <v>0</v>
      </c>
      <c r="J89" s="26"/>
    </row>
    <row r="90" spans="1:12 16384:16384" ht="27" x14ac:dyDescent="0.25">
      <c r="A90" s="7"/>
      <c r="B90" s="8" t="s">
        <v>25</v>
      </c>
      <c r="C90" s="34">
        <v>0</v>
      </c>
      <c r="D90" s="33">
        <v>0</v>
      </c>
      <c r="E90" s="34">
        <f t="shared" si="20"/>
        <v>0</v>
      </c>
      <c r="F90" s="34">
        <v>0</v>
      </c>
      <c r="G90" s="34">
        <v>0</v>
      </c>
      <c r="H90" s="28">
        <f t="shared" si="21"/>
        <v>0</v>
      </c>
      <c r="J90" s="26"/>
    </row>
    <row r="91" spans="1:12 16384:16384" s="5" customFormat="1" ht="21.75" customHeight="1" x14ac:dyDescent="0.2">
      <c r="A91" s="59" t="s">
        <v>26</v>
      </c>
      <c r="B91" s="60"/>
      <c r="C91" s="31">
        <f>SUM(C92:C100)</f>
        <v>207838867</v>
      </c>
      <c r="D91" s="31">
        <f>SUM(D92:D100)</f>
        <v>795963</v>
      </c>
      <c r="E91" s="31">
        <f>SUM(E92:E100)</f>
        <v>208634830</v>
      </c>
      <c r="F91" s="31">
        <f t="shared" ref="F91:H91" si="22">SUM(F92:F100)</f>
        <v>90543672.269999996</v>
      </c>
      <c r="G91" s="31">
        <f t="shared" si="22"/>
        <v>85590243.769999996</v>
      </c>
      <c r="H91" s="31">
        <f t="shared" si="22"/>
        <v>118091157.73</v>
      </c>
      <c r="I91" s="36"/>
      <c r="J91" s="39">
        <f>E91-C91</f>
        <v>795963</v>
      </c>
      <c r="K91" s="40">
        <f>+E91-F91</f>
        <v>118091157.73</v>
      </c>
      <c r="L91" s="42"/>
    </row>
    <row r="92" spans="1:12 16384:16384" ht="27" x14ac:dyDescent="0.25">
      <c r="A92" s="7"/>
      <c r="B92" s="8" t="s">
        <v>27</v>
      </c>
      <c r="C92" s="34">
        <v>2199036</v>
      </c>
      <c r="D92" s="33">
        <v>543359</v>
      </c>
      <c r="E92" s="34">
        <f>C92+D92</f>
        <v>2742395</v>
      </c>
      <c r="F92" s="34">
        <v>1685507.67</v>
      </c>
      <c r="G92" s="34">
        <v>1617699.66</v>
      </c>
      <c r="H92" s="28">
        <f>E92-F92</f>
        <v>1056887.33</v>
      </c>
      <c r="J92" s="27"/>
    </row>
    <row r="93" spans="1:12 16384:16384" x14ac:dyDescent="0.25">
      <c r="A93" s="7"/>
      <c r="B93" s="8" t="s">
        <v>28</v>
      </c>
      <c r="C93" s="34">
        <v>11990860</v>
      </c>
      <c r="D93" s="33">
        <v>2232938</v>
      </c>
      <c r="E93" s="34">
        <f t="shared" ref="E93:E100" si="23">C93+D93</f>
        <v>14223798</v>
      </c>
      <c r="F93" s="34">
        <v>10599534.57</v>
      </c>
      <c r="G93" s="34">
        <v>9342121.6999999993</v>
      </c>
      <c r="H93" s="28">
        <f t="shared" ref="H93:H100" si="24">E93-F93</f>
        <v>3624263.4299999997</v>
      </c>
      <c r="J93" s="26"/>
    </row>
    <row r="94" spans="1:12 16384:16384" ht="27" x14ac:dyDescent="0.25">
      <c r="A94" s="7"/>
      <c r="B94" s="8" t="s">
        <v>29</v>
      </c>
      <c r="C94" s="34">
        <v>0</v>
      </c>
      <c r="D94" s="33">
        <v>0</v>
      </c>
      <c r="E94" s="34">
        <f t="shared" si="23"/>
        <v>0</v>
      </c>
      <c r="F94" s="34">
        <v>0</v>
      </c>
      <c r="G94" s="34">
        <v>0</v>
      </c>
      <c r="H94" s="28">
        <f t="shared" si="24"/>
        <v>0</v>
      </c>
      <c r="J94" s="26"/>
    </row>
    <row r="95" spans="1:12 16384:16384" ht="27" x14ac:dyDescent="0.25">
      <c r="A95" s="7"/>
      <c r="B95" s="8" t="s">
        <v>30</v>
      </c>
      <c r="C95" s="34">
        <v>91589476</v>
      </c>
      <c r="D95" s="33">
        <v>9452607</v>
      </c>
      <c r="E95" s="34">
        <f t="shared" si="23"/>
        <v>101042083</v>
      </c>
      <c r="F95" s="28">
        <v>27701654.379999999</v>
      </c>
      <c r="G95" s="28">
        <v>24628256.609999999</v>
      </c>
      <c r="H95" s="28">
        <f t="shared" si="24"/>
        <v>73340428.620000005</v>
      </c>
      <c r="J95" s="26"/>
    </row>
    <row r="96" spans="1:12 16384:16384" ht="27" x14ac:dyDescent="0.25">
      <c r="A96" s="7"/>
      <c r="B96" s="8" t="s">
        <v>31</v>
      </c>
      <c r="C96" s="34">
        <v>750336</v>
      </c>
      <c r="D96" s="33">
        <v>489988</v>
      </c>
      <c r="E96" s="34">
        <f t="shared" si="23"/>
        <v>1240324</v>
      </c>
      <c r="F96" s="28">
        <v>900339.99</v>
      </c>
      <c r="G96" s="28">
        <v>724535.27</v>
      </c>
      <c r="H96" s="28">
        <f t="shared" si="24"/>
        <v>339984.01</v>
      </c>
      <c r="J96" s="26"/>
    </row>
    <row r="97" spans="1:12" x14ac:dyDescent="0.25">
      <c r="A97" s="7"/>
      <c r="B97" s="8" t="s">
        <v>32</v>
      </c>
      <c r="C97" s="34">
        <v>72165703</v>
      </c>
      <c r="D97" s="33">
        <v>418326</v>
      </c>
      <c r="E97" s="34">
        <f t="shared" si="23"/>
        <v>72584029</v>
      </c>
      <c r="F97" s="28">
        <v>47099034.619999997</v>
      </c>
      <c r="G97" s="28">
        <v>46765322.479999997</v>
      </c>
      <c r="H97" s="28">
        <f t="shared" si="24"/>
        <v>25484994.380000003</v>
      </c>
      <c r="J97" s="26"/>
    </row>
    <row r="98" spans="1:12" ht="27" x14ac:dyDescent="0.25">
      <c r="A98" s="7"/>
      <c r="B98" s="8" t="s">
        <v>33</v>
      </c>
      <c r="C98" s="34">
        <v>14228867</v>
      </c>
      <c r="D98" s="33">
        <v>-6592858</v>
      </c>
      <c r="E98" s="34">
        <f t="shared" si="23"/>
        <v>7636009</v>
      </c>
      <c r="F98" s="28">
        <v>886717.84</v>
      </c>
      <c r="G98" s="28">
        <v>879943.81</v>
      </c>
      <c r="H98" s="28">
        <f t="shared" si="24"/>
        <v>6749291.1600000001</v>
      </c>
      <c r="J98" s="26"/>
    </row>
    <row r="99" spans="1:12" ht="27" x14ac:dyDescent="0.25">
      <c r="A99" s="7"/>
      <c r="B99" s="8" t="s">
        <v>34</v>
      </c>
      <c r="C99" s="34">
        <v>0</v>
      </c>
      <c r="D99" s="33">
        <v>0</v>
      </c>
      <c r="E99" s="34">
        <f t="shared" si="23"/>
        <v>0</v>
      </c>
      <c r="F99" s="34">
        <v>0</v>
      </c>
      <c r="G99" s="34">
        <v>0</v>
      </c>
      <c r="H99" s="28">
        <f t="shared" si="24"/>
        <v>0</v>
      </c>
      <c r="J99" s="26"/>
    </row>
    <row r="100" spans="1:12" ht="27" x14ac:dyDescent="0.25">
      <c r="A100" s="7"/>
      <c r="B100" s="8" t="s">
        <v>35</v>
      </c>
      <c r="C100" s="34">
        <v>14914589</v>
      </c>
      <c r="D100" s="33">
        <v>-5748397</v>
      </c>
      <c r="E100" s="34">
        <f t="shared" si="23"/>
        <v>9166192</v>
      </c>
      <c r="F100" s="28">
        <v>1670883.2</v>
      </c>
      <c r="G100" s="28">
        <v>1632364.24</v>
      </c>
      <c r="H100" s="28">
        <f t="shared" si="24"/>
        <v>7495308.7999999998</v>
      </c>
      <c r="J100" s="26"/>
    </row>
    <row r="101" spans="1:12" s="5" customFormat="1" ht="24.75" customHeight="1" x14ac:dyDescent="0.2">
      <c r="A101" s="59" t="s">
        <v>36</v>
      </c>
      <c r="B101" s="60"/>
      <c r="C101" s="30">
        <f>SUM(C102:C110)</f>
        <v>377260215</v>
      </c>
      <c r="D101" s="30">
        <f>SUM(D102:D110)</f>
        <v>11584642</v>
      </c>
      <c r="E101" s="30">
        <f>SUM(E102:E110)</f>
        <v>388844857</v>
      </c>
      <c r="F101" s="30">
        <f t="shared" ref="F101:H101" si="25">SUM(F102:F110)</f>
        <v>260341320.75999999</v>
      </c>
      <c r="G101" s="30">
        <f t="shared" si="25"/>
        <v>253523208.29000002</v>
      </c>
      <c r="H101" s="30">
        <f t="shared" si="25"/>
        <v>128503536.24000001</v>
      </c>
      <c r="I101" s="36"/>
      <c r="J101" s="39">
        <f>E101-C101</f>
        <v>11584642</v>
      </c>
      <c r="K101" s="40">
        <f>+E101-F101</f>
        <v>128503536.24000001</v>
      </c>
      <c r="L101" s="42"/>
    </row>
    <row r="102" spans="1:12" x14ac:dyDescent="0.25">
      <c r="A102" s="7"/>
      <c r="B102" s="8" t="s">
        <v>37</v>
      </c>
      <c r="C102" s="34">
        <v>231082483</v>
      </c>
      <c r="D102" s="33">
        <v>11451952</v>
      </c>
      <c r="E102" s="34">
        <f>C102+D102</f>
        <v>242534435</v>
      </c>
      <c r="F102" s="34">
        <v>172721508.78999999</v>
      </c>
      <c r="G102" s="34">
        <v>172721346.88</v>
      </c>
      <c r="H102" s="28">
        <f>E102-F102</f>
        <v>69812926.210000008</v>
      </c>
      <c r="J102" s="26"/>
    </row>
    <row r="103" spans="1:12" x14ac:dyDescent="0.25">
      <c r="A103" s="7"/>
      <c r="B103" s="8" t="s">
        <v>38</v>
      </c>
      <c r="C103" s="34">
        <v>5930628</v>
      </c>
      <c r="D103" s="33">
        <v>262472</v>
      </c>
      <c r="E103" s="34">
        <f t="shared" ref="E103:E110" si="26">C103+D103</f>
        <v>6193100</v>
      </c>
      <c r="F103" s="34">
        <v>4424438.16</v>
      </c>
      <c r="G103" s="34">
        <v>4424438.16</v>
      </c>
      <c r="H103" s="28">
        <f t="shared" ref="H103:H110" si="27">E103-F103</f>
        <v>1768661.8399999999</v>
      </c>
      <c r="J103" s="26"/>
    </row>
    <row r="104" spans="1:12" ht="27" x14ac:dyDescent="0.25">
      <c r="A104" s="7"/>
      <c r="B104" s="8" t="s">
        <v>39</v>
      </c>
      <c r="C104" s="34">
        <v>187462</v>
      </c>
      <c r="D104" s="33">
        <v>225726</v>
      </c>
      <c r="E104" s="34">
        <f t="shared" si="26"/>
        <v>413188</v>
      </c>
      <c r="F104" s="34">
        <v>230459.93</v>
      </c>
      <c r="G104" s="34">
        <v>230459.93</v>
      </c>
      <c r="H104" s="28">
        <f t="shared" si="27"/>
        <v>182728.07</v>
      </c>
      <c r="J104" s="26"/>
    </row>
    <row r="105" spans="1:12" ht="27" x14ac:dyDescent="0.25">
      <c r="A105" s="7"/>
      <c r="B105" s="8" t="s">
        <v>40</v>
      </c>
      <c r="C105" s="34">
        <v>3795041</v>
      </c>
      <c r="D105" s="33">
        <v>1343477</v>
      </c>
      <c r="E105" s="34">
        <f t="shared" si="26"/>
        <v>5138518</v>
      </c>
      <c r="F105" s="34">
        <v>3170277.13</v>
      </c>
      <c r="G105" s="34">
        <v>3168598.33</v>
      </c>
      <c r="H105" s="28">
        <f t="shared" si="27"/>
        <v>1968240.87</v>
      </c>
      <c r="J105" s="26"/>
    </row>
    <row r="106" spans="1:12" ht="27" x14ac:dyDescent="0.25">
      <c r="A106" s="7"/>
      <c r="B106" s="8" t="s">
        <v>41</v>
      </c>
      <c r="C106" s="34">
        <v>136264601</v>
      </c>
      <c r="D106" s="33">
        <v>-1759776</v>
      </c>
      <c r="E106" s="34">
        <f t="shared" si="26"/>
        <v>134504825</v>
      </c>
      <c r="F106" s="34">
        <v>79733845.75</v>
      </c>
      <c r="G106" s="34">
        <v>72917573.989999995</v>
      </c>
      <c r="H106" s="28">
        <f t="shared" si="27"/>
        <v>54770979.25</v>
      </c>
      <c r="J106" s="26"/>
    </row>
    <row r="107" spans="1:12" ht="27" x14ac:dyDescent="0.25">
      <c r="A107" s="7"/>
      <c r="B107" s="8" t="s">
        <v>42</v>
      </c>
      <c r="C107" s="34">
        <v>0</v>
      </c>
      <c r="D107" s="33">
        <v>0</v>
      </c>
      <c r="E107" s="34">
        <f t="shared" si="26"/>
        <v>0</v>
      </c>
      <c r="F107" s="34">
        <v>0</v>
      </c>
      <c r="G107" s="34">
        <v>0</v>
      </c>
      <c r="H107" s="28">
        <f t="shared" si="27"/>
        <v>0</v>
      </c>
      <c r="J107" s="26"/>
    </row>
    <row r="108" spans="1:12" x14ac:dyDescent="0.25">
      <c r="A108" s="7"/>
      <c r="B108" s="8" t="s">
        <v>43</v>
      </c>
      <c r="C108" s="34">
        <v>0</v>
      </c>
      <c r="D108" s="33">
        <v>0</v>
      </c>
      <c r="E108" s="34">
        <f t="shared" si="26"/>
        <v>0</v>
      </c>
      <c r="F108" s="34">
        <v>0</v>
      </c>
      <c r="G108" s="34">
        <v>0</v>
      </c>
      <c r="H108" s="28">
        <f t="shared" si="27"/>
        <v>0</v>
      </c>
      <c r="J108" s="26"/>
    </row>
    <row r="109" spans="1:12" x14ac:dyDescent="0.25">
      <c r="A109" s="7"/>
      <c r="B109" s="8" t="s">
        <v>44</v>
      </c>
      <c r="C109" s="34">
        <v>0</v>
      </c>
      <c r="D109" s="33">
        <v>38196</v>
      </c>
      <c r="E109" s="34">
        <f t="shared" si="26"/>
        <v>38196</v>
      </c>
      <c r="F109" s="34">
        <v>38196</v>
      </c>
      <c r="G109" s="34">
        <v>38196</v>
      </c>
      <c r="H109" s="28">
        <f t="shared" si="27"/>
        <v>0</v>
      </c>
      <c r="J109" s="26"/>
    </row>
    <row r="110" spans="1:12" x14ac:dyDescent="0.25">
      <c r="A110" s="7"/>
      <c r="B110" s="8" t="s">
        <v>45</v>
      </c>
      <c r="C110" s="34">
        <v>0</v>
      </c>
      <c r="D110" s="33">
        <v>22595</v>
      </c>
      <c r="E110" s="34">
        <f t="shared" si="26"/>
        <v>22595</v>
      </c>
      <c r="F110" s="34">
        <v>22595</v>
      </c>
      <c r="G110" s="34">
        <v>22595</v>
      </c>
      <c r="H110" s="28">
        <f t="shared" si="27"/>
        <v>0</v>
      </c>
      <c r="J110" s="26"/>
    </row>
    <row r="111" spans="1:12" ht="36.75" customHeight="1" x14ac:dyDescent="0.25">
      <c r="A111" s="59" t="s">
        <v>46</v>
      </c>
      <c r="B111" s="60"/>
      <c r="C111" s="30">
        <f>SUM(C112:C120)</f>
        <v>361478609</v>
      </c>
      <c r="D111" s="30">
        <f>SUM(D112:D120)</f>
        <v>-7400124</v>
      </c>
      <c r="E111" s="30">
        <f>SUM(E112:E120)</f>
        <v>354078485</v>
      </c>
      <c r="F111" s="30">
        <f t="shared" ref="F111:H111" si="28">SUM(F112:F120)</f>
        <v>210252965.53999999</v>
      </c>
      <c r="G111" s="30">
        <f t="shared" si="28"/>
        <v>203695739.88</v>
      </c>
      <c r="H111" s="30">
        <f t="shared" si="28"/>
        <v>143825519.46000001</v>
      </c>
      <c r="J111" s="39">
        <f>E111-C111</f>
        <v>-7400124</v>
      </c>
      <c r="K111" s="40">
        <f>+E111-F111</f>
        <v>143825519.46000001</v>
      </c>
    </row>
    <row r="112" spans="1:12" ht="27" x14ac:dyDescent="0.25">
      <c r="A112" s="7"/>
      <c r="B112" s="8" t="s">
        <v>47</v>
      </c>
      <c r="C112" s="34">
        <v>0</v>
      </c>
      <c r="D112" s="33">
        <v>0</v>
      </c>
      <c r="E112" s="34">
        <f>C112+D112</f>
        <v>0</v>
      </c>
      <c r="F112" s="34">
        <v>0</v>
      </c>
      <c r="G112" s="34">
        <v>0</v>
      </c>
      <c r="H112" s="28">
        <f>E112-F112</f>
        <v>0</v>
      </c>
      <c r="J112" s="26"/>
    </row>
    <row r="113" spans="1:11" ht="27" x14ac:dyDescent="0.25">
      <c r="A113" s="7"/>
      <c r="B113" s="8" t="s">
        <v>48</v>
      </c>
      <c r="C113" s="34">
        <v>0</v>
      </c>
      <c r="D113" s="33">
        <v>29200000</v>
      </c>
      <c r="E113" s="34">
        <f t="shared" ref="E113:E120" si="29">C113+D113</f>
        <v>29200000</v>
      </c>
      <c r="F113" s="34">
        <v>29200000</v>
      </c>
      <c r="G113" s="34">
        <v>29200000</v>
      </c>
      <c r="H113" s="28">
        <f t="shared" ref="H113:H120" si="30">E113-F113</f>
        <v>0</v>
      </c>
      <c r="J113" s="26"/>
    </row>
    <row r="114" spans="1:11" x14ac:dyDescent="0.25">
      <c r="A114" s="7"/>
      <c r="B114" s="8" t="s">
        <v>49</v>
      </c>
      <c r="C114" s="34">
        <v>162728510</v>
      </c>
      <c r="D114" s="33">
        <v>-4566999</v>
      </c>
      <c r="E114" s="34">
        <f t="shared" si="29"/>
        <v>158161511</v>
      </c>
      <c r="F114" s="28">
        <v>101275001.66</v>
      </c>
      <c r="G114" s="28">
        <v>96729829.269999996</v>
      </c>
      <c r="H114" s="28">
        <f t="shared" si="30"/>
        <v>56886509.340000004</v>
      </c>
      <c r="J114" s="26"/>
    </row>
    <row r="115" spans="1:11" x14ac:dyDescent="0.25">
      <c r="A115" s="7"/>
      <c r="B115" s="8" t="s">
        <v>50</v>
      </c>
      <c r="C115" s="34">
        <v>198750099</v>
      </c>
      <c r="D115" s="33">
        <v>-32033125</v>
      </c>
      <c r="E115" s="34">
        <f t="shared" si="29"/>
        <v>166716974</v>
      </c>
      <c r="F115" s="28">
        <v>79777963.879999995</v>
      </c>
      <c r="G115" s="28">
        <v>77765910.609999999</v>
      </c>
      <c r="H115" s="28">
        <f t="shared" si="30"/>
        <v>86939010.120000005</v>
      </c>
      <c r="J115" s="26"/>
    </row>
    <row r="116" spans="1:11" x14ac:dyDescent="0.25">
      <c r="A116" s="7"/>
      <c r="B116" s="8" t="s">
        <v>51</v>
      </c>
      <c r="C116" s="34">
        <v>0</v>
      </c>
      <c r="D116" s="33">
        <v>0</v>
      </c>
      <c r="E116" s="34">
        <f t="shared" si="29"/>
        <v>0</v>
      </c>
      <c r="F116" s="34">
        <v>0</v>
      </c>
      <c r="G116" s="34">
        <v>0</v>
      </c>
      <c r="H116" s="28">
        <f t="shared" si="30"/>
        <v>0</v>
      </c>
      <c r="J116" s="26"/>
    </row>
    <row r="117" spans="1:11" ht="27" x14ac:dyDescent="0.25">
      <c r="A117" s="7"/>
      <c r="B117" s="8" t="s">
        <v>52</v>
      </c>
      <c r="C117" s="34">
        <v>0</v>
      </c>
      <c r="D117" s="33">
        <v>0</v>
      </c>
      <c r="E117" s="34">
        <f t="shared" si="29"/>
        <v>0</v>
      </c>
      <c r="F117" s="34">
        <v>0</v>
      </c>
      <c r="G117" s="34">
        <v>0</v>
      </c>
      <c r="H117" s="28">
        <f t="shared" si="30"/>
        <v>0</v>
      </c>
      <c r="J117" s="26"/>
    </row>
    <row r="118" spans="1:11" x14ac:dyDescent="0.25">
      <c r="A118" s="7"/>
      <c r="B118" s="8" t="s">
        <v>53</v>
      </c>
      <c r="C118" s="34">
        <v>0</v>
      </c>
      <c r="D118" s="33">
        <v>0</v>
      </c>
      <c r="E118" s="34">
        <f t="shared" si="29"/>
        <v>0</v>
      </c>
      <c r="F118" s="34">
        <v>0</v>
      </c>
      <c r="G118" s="34">
        <v>0</v>
      </c>
      <c r="H118" s="28">
        <f t="shared" si="30"/>
        <v>0</v>
      </c>
      <c r="J118" s="26"/>
    </row>
    <row r="119" spans="1:11" x14ac:dyDescent="0.25">
      <c r="A119" s="7"/>
      <c r="B119" s="8" t="s">
        <v>54</v>
      </c>
      <c r="C119" s="34">
        <v>0</v>
      </c>
      <c r="D119" s="33">
        <v>0</v>
      </c>
      <c r="E119" s="34">
        <f t="shared" si="29"/>
        <v>0</v>
      </c>
      <c r="F119" s="34">
        <v>0</v>
      </c>
      <c r="G119" s="34">
        <v>0</v>
      </c>
      <c r="H119" s="28">
        <f t="shared" si="30"/>
        <v>0</v>
      </c>
      <c r="J119" s="26"/>
    </row>
    <row r="120" spans="1:11" x14ac:dyDescent="0.25">
      <c r="A120" s="7"/>
      <c r="B120" s="8" t="s">
        <v>55</v>
      </c>
      <c r="C120" s="34">
        <v>0</v>
      </c>
      <c r="D120" s="33">
        <v>0</v>
      </c>
      <c r="E120" s="34">
        <f t="shared" si="29"/>
        <v>0</v>
      </c>
      <c r="F120" s="34">
        <v>0</v>
      </c>
      <c r="G120" s="34">
        <v>0</v>
      </c>
      <c r="H120" s="28">
        <f t="shared" si="30"/>
        <v>0</v>
      </c>
      <c r="J120" s="26"/>
    </row>
    <row r="121" spans="1:11" ht="34.5" customHeight="1" x14ac:dyDescent="0.25">
      <c r="A121" s="59" t="s">
        <v>56</v>
      </c>
      <c r="B121" s="60"/>
      <c r="C121" s="30">
        <f>SUM(C122:C130)</f>
        <v>5000000</v>
      </c>
      <c r="D121" s="30">
        <f>SUM(D122:D130)</f>
        <v>-1107868</v>
      </c>
      <c r="E121" s="30">
        <f>SUM(E122:E130)</f>
        <v>3892132</v>
      </c>
      <c r="F121" s="30">
        <f t="shared" ref="F121:H121" si="31">SUM(F122:F130)</f>
        <v>2208722.14</v>
      </c>
      <c r="G121" s="30">
        <f t="shared" si="31"/>
        <v>2123107.7999999998</v>
      </c>
      <c r="H121" s="30">
        <f t="shared" si="31"/>
        <v>1683409.86</v>
      </c>
      <c r="J121" s="39">
        <f>E121-C121</f>
        <v>-1107868</v>
      </c>
      <c r="K121" s="40">
        <f>+E121-F121</f>
        <v>1683409.8599999999</v>
      </c>
    </row>
    <row r="122" spans="1:11" x14ac:dyDescent="0.25">
      <c r="A122" s="7"/>
      <c r="B122" s="8" t="s">
        <v>57</v>
      </c>
      <c r="C122" s="34">
        <v>5000000</v>
      </c>
      <c r="D122" s="33">
        <v>-3306773</v>
      </c>
      <c r="E122" s="28">
        <f>C122+D122</f>
        <v>1693227</v>
      </c>
      <c r="F122" s="28">
        <v>26554.720000000001</v>
      </c>
      <c r="G122" s="28">
        <v>26554.720000000001</v>
      </c>
      <c r="H122" s="28">
        <f>E122-F122</f>
        <v>1666672.28</v>
      </c>
      <c r="J122" s="26"/>
    </row>
    <row r="123" spans="1:11" ht="27" x14ac:dyDescent="0.25">
      <c r="A123" s="7"/>
      <c r="B123" s="8" t="s">
        <v>58</v>
      </c>
      <c r="C123" s="34">
        <v>0</v>
      </c>
      <c r="D123" s="33">
        <v>1727</v>
      </c>
      <c r="E123" s="28">
        <f t="shared" ref="E123:E130" si="32">C123+D123</f>
        <v>1727</v>
      </c>
      <c r="F123" s="28">
        <v>0</v>
      </c>
      <c r="G123" s="28">
        <v>0</v>
      </c>
      <c r="H123" s="28">
        <f t="shared" ref="H123:H130" si="33">E123-F123</f>
        <v>1727</v>
      </c>
      <c r="J123" s="26"/>
    </row>
    <row r="124" spans="1:11" ht="27" x14ac:dyDescent="0.25">
      <c r="A124" s="7"/>
      <c r="B124" s="8" t="s">
        <v>59</v>
      </c>
      <c r="C124" s="34">
        <v>0</v>
      </c>
      <c r="D124" s="33">
        <v>0</v>
      </c>
      <c r="E124" s="28">
        <f t="shared" si="32"/>
        <v>0</v>
      </c>
      <c r="F124" s="28">
        <v>0</v>
      </c>
      <c r="G124" s="28">
        <v>0</v>
      </c>
      <c r="H124" s="28">
        <f t="shared" si="33"/>
        <v>0</v>
      </c>
      <c r="J124" s="26"/>
    </row>
    <row r="125" spans="1:11" x14ac:dyDescent="0.25">
      <c r="A125" s="7"/>
      <c r="B125" s="8" t="s">
        <v>60</v>
      </c>
      <c r="C125" s="34">
        <v>0</v>
      </c>
      <c r="D125" s="33">
        <v>1840400</v>
      </c>
      <c r="E125" s="28">
        <f t="shared" si="32"/>
        <v>1840400</v>
      </c>
      <c r="F125" s="28">
        <v>1840400</v>
      </c>
      <c r="G125" s="28">
        <v>1840400</v>
      </c>
      <c r="H125" s="28">
        <f t="shared" si="33"/>
        <v>0</v>
      </c>
      <c r="J125" s="26"/>
    </row>
    <row r="126" spans="1:11" x14ac:dyDescent="0.25">
      <c r="A126" s="7"/>
      <c r="B126" s="8" t="s">
        <v>61</v>
      </c>
      <c r="C126" s="34">
        <v>0</v>
      </c>
      <c r="D126" s="33">
        <v>0</v>
      </c>
      <c r="E126" s="28">
        <f t="shared" si="32"/>
        <v>0</v>
      </c>
      <c r="F126" s="34">
        <v>0</v>
      </c>
      <c r="G126" s="34">
        <v>0</v>
      </c>
      <c r="H126" s="28">
        <f t="shared" si="33"/>
        <v>0</v>
      </c>
      <c r="J126" s="26"/>
    </row>
    <row r="127" spans="1:11" ht="27" x14ac:dyDescent="0.25">
      <c r="A127" s="7"/>
      <c r="B127" s="8" t="s">
        <v>62</v>
      </c>
      <c r="C127" s="34">
        <v>0</v>
      </c>
      <c r="D127" s="33">
        <v>356778</v>
      </c>
      <c r="E127" s="28">
        <f t="shared" si="32"/>
        <v>356778</v>
      </c>
      <c r="F127" s="34">
        <v>341767.42</v>
      </c>
      <c r="G127" s="34">
        <v>256153.08</v>
      </c>
      <c r="H127" s="28">
        <f t="shared" si="33"/>
        <v>15010.580000000016</v>
      </c>
      <c r="J127" s="26"/>
    </row>
    <row r="128" spans="1:11" x14ac:dyDescent="0.25">
      <c r="A128" s="7"/>
      <c r="B128" s="8" t="s">
        <v>63</v>
      </c>
      <c r="C128" s="34">
        <v>0</v>
      </c>
      <c r="D128" s="33">
        <v>0</v>
      </c>
      <c r="E128" s="28">
        <f t="shared" si="32"/>
        <v>0</v>
      </c>
      <c r="F128" s="34">
        <v>0</v>
      </c>
      <c r="G128" s="34">
        <v>0</v>
      </c>
      <c r="H128" s="28">
        <f t="shared" si="33"/>
        <v>0</v>
      </c>
      <c r="J128" s="26"/>
    </row>
    <row r="129" spans="1:12" x14ac:dyDescent="0.25">
      <c r="A129" s="7"/>
      <c r="B129" s="8" t="s">
        <v>64</v>
      </c>
      <c r="C129" s="34">
        <v>0</v>
      </c>
      <c r="D129" s="33">
        <v>0</v>
      </c>
      <c r="E129" s="28">
        <f t="shared" si="32"/>
        <v>0</v>
      </c>
      <c r="F129" s="34">
        <v>0</v>
      </c>
      <c r="G129" s="34">
        <v>0</v>
      </c>
      <c r="H129" s="28">
        <f t="shared" si="33"/>
        <v>0</v>
      </c>
      <c r="J129" s="26"/>
    </row>
    <row r="130" spans="1:12" x14ac:dyDescent="0.25">
      <c r="A130" s="7"/>
      <c r="B130" s="8" t="s">
        <v>65</v>
      </c>
      <c r="C130" s="34">
        <v>0</v>
      </c>
      <c r="D130" s="33">
        <v>0</v>
      </c>
      <c r="E130" s="28">
        <f t="shared" si="32"/>
        <v>0</v>
      </c>
      <c r="F130" s="34">
        <v>0</v>
      </c>
      <c r="G130" s="34">
        <v>0</v>
      </c>
      <c r="H130" s="28">
        <f t="shared" si="33"/>
        <v>0</v>
      </c>
      <c r="J130" s="26"/>
    </row>
    <row r="131" spans="1:12" ht="13.5" customHeight="1" x14ac:dyDescent="0.25">
      <c r="A131" s="59" t="s">
        <v>66</v>
      </c>
      <c r="B131" s="60"/>
      <c r="C131" s="30">
        <f>SUM(C132:C134)</f>
        <v>149819938</v>
      </c>
      <c r="D131" s="30">
        <f>SUM(D132:D134)</f>
        <v>168593979</v>
      </c>
      <c r="E131" s="30">
        <f>SUM(E132:E134)</f>
        <v>318413917</v>
      </c>
      <c r="F131" s="30">
        <f t="shared" ref="F131:H131" si="34">SUM(F132:F134)</f>
        <v>110667202.63000001</v>
      </c>
      <c r="G131" s="30">
        <f t="shared" si="34"/>
        <v>102099439.31999999</v>
      </c>
      <c r="H131" s="30">
        <f t="shared" si="34"/>
        <v>207746714.37</v>
      </c>
      <c r="J131" s="25">
        <f>E131-C131</f>
        <v>168593979</v>
      </c>
      <c r="K131" s="41">
        <f>+E131-F131</f>
        <v>207746714.37</v>
      </c>
    </row>
    <row r="132" spans="1:12" ht="27" x14ac:dyDescent="0.25">
      <c r="A132" s="7"/>
      <c r="B132" s="8" t="s">
        <v>67</v>
      </c>
      <c r="C132" s="34">
        <v>148819938</v>
      </c>
      <c r="D132" s="28">
        <v>78963954</v>
      </c>
      <c r="E132" s="28">
        <f>C132+D132</f>
        <v>227783892</v>
      </c>
      <c r="F132" s="28">
        <v>84200300.430000007</v>
      </c>
      <c r="G132" s="28">
        <v>76593086.75</v>
      </c>
      <c r="H132" s="28">
        <f>E132-F132</f>
        <v>143583591.56999999</v>
      </c>
      <c r="J132" s="26"/>
    </row>
    <row r="133" spans="1:12" x14ac:dyDescent="0.25">
      <c r="A133" s="7"/>
      <c r="B133" s="8" t="s">
        <v>68</v>
      </c>
      <c r="C133" s="34">
        <v>1000000</v>
      </c>
      <c r="D133" s="28">
        <v>89630025</v>
      </c>
      <c r="E133" s="28">
        <f t="shared" ref="E133:E134" si="35">C133+D133</f>
        <v>90630025</v>
      </c>
      <c r="F133" s="28">
        <v>26466902.199999999</v>
      </c>
      <c r="G133" s="28">
        <v>25506352.57</v>
      </c>
      <c r="H133" s="28">
        <f t="shared" ref="H133:H134" si="36">E133-F133</f>
        <v>64163122.799999997</v>
      </c>
      <c r="J133" s="26"/>
    </row>
    <row r="134" spans="1:12" ht="27" x14ac:dyDescent="0.25">
      <c r="A134" s="7"/>
      <c r="B134" s="8" t="s">
        <v>69</v>
      </c>
      <c r="C134" s="34">
        <v>0</v>
      </c>
      <c r="D134" s="28">
        <v>0</v>
      </c>
      <c r="E134" s="28">
        <f t="shared" si="35"/>
        <v>0</v>
      </c>
      <c r="F134" s="34">
        <v>0</v>
      </c>
      <c r="G134" s="34">
        <v>0</v>
      </c>
      <c r="H134" s="28">
        <f t="shared" si="36"/>
        <v>0</v>
      </c>
      <c r="J134" s="26"/>
    </row>
    <row r="135" spans="1:12" s="5" customFormat="1" ht="37.5" customHeight="1" x14ac:dyDescent="0.2">
      <c r="A135" s="59" t="s">
        <v>70</v>
      </c>
      <c r="B135" s="60"/>
      <c r="C135" s="30">
        <f>SUM(C136:C143)</f>
        <v>5917802</v>
      </c>
      <c r="D135" s="30">
        <f>SUM(D136:D143)</f>
        <v>0</v>
      </c>
      <c r="E135" s="30">
        <f>SUM(E136:E143)</f>
        <v>5917802</v>
      </c>
      <c r="F135" s="30">
        <f t="shared" ref="F135:H135" si="37">SUM(F136:F143)</f>
        <v>3177198.93</v>
      </c>
      <c r="G135" s="30">
        <f t="shared" si="37"/>
        <v>2776864.35</v>
      </c>
      <c r="H135" s="30">
        <f t="shared" si="37"/>
        <v>2740603.07</v>
      </c>
      <c r="I135" s="36"/>
      <c r="J135" s="25">
        <f>E135-C135</f>
        <v>0</v>
      </c>
      <c r="K135" s="25">
        <f>+E135-F135</f>
        <v>2740603.07</v>
      </c>
      <c r="L135" s="42"/>
    </row>
    <row r="136" spans="1:12" ht="27" x14ac:dyDescent="0.25">
      <c r="A136" s="7"/>
      <c r="B136" s="8" t="s">
        <v>71</v>
      </c>
      <c r="C136" s="34">
        <v>0</v>
      </c>
      <c r="D136" s="33">
        <v>0</v>
      </c>
      <c r="E136" s="34">
        <f>C136+D136</f>
        <v>0</v>
      </c>
      <c r="F136" s="34">
        <v>0</v>
      </c>
      <c r="G136" s="34">
        <v>0</v>
      </c>
      <c r="H136" s="28">
        <f>E136-F136</f>
        <v>0</v>
      </c>
      <c r="J136" s="26"/>
    </row>
    <row r="137" spans="1:12" x14ac:dyDescent="0.25">
      <c r="A137" s="7"/>
      <c r="B137" s="8" t="s">
        <v>72</v>
      </c>
      <c r="C137" s="34">
        <v>0</v>
      </c>
      <c r="D137" s="33">
        <v>0</v>
      </c>
      <c r="E137" s="34">
        <f t="shared" ref="E137:E143" si="38">C137+D137</f>
        <v>0</v>
      </c>
      <c r="F137" s="34">
        <v>0</v>
      </c>
      <c r="G137" s="34">
        <v>0</v>
      </c>
      <c r="H137" s="28">
        <f t="shared" ref="H137:H143" si="39">E137-F137</f>
        <v>0</v>
      </c>
      <c r="J137" s="26"/>
    </row>
    <row r="138" spans="1:12" x14ac:dyDescent="0.25">
      <c r="A138" s="7"/>
      <c r="B138" s="8" t="s">
        <v>73</v>
      </c>
      <c r="C138" s="34">
        <v>0</v>
      </c>
      <c r="D138" s="33">
        <v>0</v>
      </c>
      <c r="E138" s="34">
        <f t="shared" si="38"/>
        <v>0</v>
      </c>
      <c r="F138" s="34">
        <v>0</v>
      </c>
      <c r="G138" s="34">
        <v>0</v>
      </c>
      <c r="H138" s="28">
        <f t="shared" si="39"/>
        <v>0</v>
      </c>
      <c r="J138" s="26"/>
    </row>
    <row r="139" spans="1:12" x14ac:dyDescent="0.25">
      <c r="A139" s="7"/>
      <c r="B139" s="8" t="s">
        <v>74</v>
      </c>
      <c r="C139" s="34">
        <v>0</v>
      </c>
      <c r="D139" s="33">
        <v>0</v>
      </c>
      <c r="E139" s="34">
        <f t="shared" si="38"/>
        <v>0</v>
      </c>
      <c r="F139" s="34">
        <v>0</v>
      </c>
      <c r="G139" s="34">
        <v>0</v>
      </c>
      <c r="H139" s="28">
        <f t="shared" si="39"/>
        <v>0</v>
      </c>
      <c r="J139" s="26"/>
    </row>
    <row r="140" spans="1:12" ht="27" x14ac:dyDescent="0.25">
      <c r="A140" s="7"/>
      <c r="B140" s="8" t="s">
        <v>75</v>
      </c>
      <c r="C140" s="34">
        <v>5917802</v>
      </c>
      <c r="D140" s="33">
        <v>0</v>
      </c>
      <c r="E140" s="34">
        <f t="shared" si="38"/>
        <v>5917802</v>
      </c>
      <c r="F140" s="34">
        <v>3177198.93</v>
      </c>
      <c r="G140" s="34">
        <v>2776864.35</v>
      </c>
      <c r="H140" s="28">
        <f t="shared" si="39"/>
        <v>2740603.07</v>
      </c>
      <c r="J140" s="26"/>
    </row>
    <row r="141" spans="1:12" ht="27" x14ac:dyDescent="0.25">
      <c r="A141" s="7"/>
      <c r="B141" s="8" t="s">
        <v>76</v>
      </c>
      <c r="C141" s="34">
        <v>0</v>
      </c>
      <c r="D141" s="33">
        <v>0</v>
      </c>
      <c r="E141" s="34">
        <f t="shared" si="38"/>
        <v>0</v>
      </c>
      <c r="F141" s="34">
        <v>0</v>
      </c>
      <c r="G141" s="34">
        <v>0</v>
      </c>
      <c r="H141" s="28">
        <f t="shared" si="39"/>
        <v>0</v>
      </c>
      <c r="J141" s="26"/>
    </row>
    <row r="142" spans="1:12" x14ac:dyDescent="0.25">
      <c r="A142" s="7"/>
      <c r="B142" s="8" t="s">
        <v>77</v>
      </c>
      <c r="C142" s="34">
        <v>0</v>
      </c>
      <c r="D142" s="33">
        <v>0</v>
      </c>
      <c r="E142" s="34">
        <f t="shared" si="38"/>
        <v>0</v>
      </c>
      <c r="F142" s="34">
        <v>0</v>
      </c>
      <c r="G142" s="34">
        <v>0</v>
      </c>
      <c r="H142" s="28">
        <f t="shared" si="39"/>
        <v>0</v>
      </c>
      <c r="J142" s="26"/>
    </row>
    <row r="143" spans="1:12" ht="27" x14ac:dyDescent="0.25">
      <c r="A143" s="7"/>
      <c r="B143" s="8" t="s">
        <v>78</v>
      </c>
      <c r="C143" s="34">
        <v>0</v>
      </c>
      <c r="D143" s="33">
        <v>0</v>
      </c>
      <c r="E143" s="34">
        <f t="shared" si="38"/>
        <v>0</v>
      </c>
      <c r="F143" s="34">
        <v>0</v>
      </c>
      <c r="G143" s="34">
        <v>0</v>
      </c>
      <c r="H143" s="28">
        <f t="shared" si="39"/>
        <v>0</v>
      </c>
      <c r="J143" s="26"/>
    </row>
    <row r="144" spans="1:12" s="5" customFormat="1" ht="23.25" customHeight="1" x14ac:dyDescent="0.2">
      <c r="A144" s="59" t="s">
        <v>79</v>
      </c>
      <c r="B144" s="60"/>
      <c r="C144" s="30">
        <f>SUM(C145:C147)</f>
        <v>0</v>
      </c>
      <c r="D144" s="30">
        <f>SUM(D145:D147)</f>
        <v>0</v>
      </c>
      <c r="E144" s="30">
        <f>SUM(E145:E147)</f>
        <v>0</v>
      </c>
      <c r="F144" s="30">
        <f t="shared" ref="F144:H144" si="40">SUM(F145:F147)</f>
        <v>0</v>
      </c>
      <c r="G144" s="30">
        <f t="shared" si="40"/>
        <v>0</v>
      </c>
      <c r="H144" s="30">
        <f t="shared" si="40"/>
        <v>0</v>
      </c>
      <c r="I144" s="36"/>
      <c r="J144" s="25">
        <f>E144-C144</f>
        <v>0</v>
      </c>
      <c r="K144" s="25">
        <f>+E144-F144</f>
        <v>0</v>
      </c>
      <c r="L144" s="42"/>
    </row>
    <row r="145" spans="1:12" x14ac:dyDescent="0.25">
      <c r="A145" s="7"/>
      <c r="B145" s="8" t="s">
        <v>80</v>
      </c>
      <c r="C145" s="34">
        <v>0</v>
      </c>
      <c r="D145" s="33">
        <v>0</v>
      </c>
      <c r="E145" s="34">
        <f>C145+D145</f>
        <v>0</v>
      </c>
      <c r="F145" s="34">
        <v>0</v>
      </c>
      <c r="G145" s="34">
        <v>0</v>
      </c>
      <c r="H145" s="28">
        <f>E145-F145</f>
        <v>0</v>
      </c>
      <c r="J145" s="26"/>
    </row>
    <row r="146" spans="1:12" x14ac:dyDescent="0.25">
      <c r="A146" s="7"/>
      <c r="B146" s="8" t="s">
        <v>81</v>
      </c>
      <c r="C146" s="34">
        <v>0</v>
      </c>
      <c r="D146" s="33">
        <v>0</v>
      </c>
      <c r="E146" s="34">
        <f t="shared" ref="E146:E147" si="41">C146+D146</f>
        <v>0</v>
      </c>
      <c r="F146" s="34">
        <v>0</v>
      </c>
      <c r="G146" s="34">
        <v>0</v>
      </c>
      <c r="H146" s="28">
        <f t="shared" ref="H146:H147" si="42">E146-F146</f>
        <v>0</v>
      </c>
      <c r="J146" s="26"/>
    </row>
    <row r="147" spans="1:12" x14ac:dyDescent="0.25">
      <c r="A147" s="7"/>
      <c r="B147" s="8" t="s">
        <v>82</v>
      </c>
      <c r="C147" s="34">
        <v>0</v>
      </c>
      <c r="D147" s="33">
        <v>0</v>
      </c>
      <c r="E147" s="34">
        <f t="shared" si="41"/>
        <v>0</v>
      </c>
      <c r="F147" s="34">
        <v>0</v>
      </c>
      <c r="G147" s="34">
        <v>0</v>
      </c>
      <c r="H147" s="28">
        <f t="shared" si="42"/>
        <v>0</v>
      </c>
      <c r="J147" s="26"/>
    </row>
    <row r="148" spans="1:12" s="5" customFormat="1" ht="14.25" customHeight="1" x14ac:dyDescent="0.2">
      <c r="A148" s="59" t="s">
        <v>83</v>
      </c>
      <c r="B148" s="60"/>
      <c r="C148" s="30">
        <f>SUM(C149:C155)</f>
        <v>0</v>
      </c>
      <c r="D148" s="30">
        <f>SUM(D149:D155)</f>
        <v>36207801</v>
      </c>
      <c r="E148" s="30">
        <f>SUM(E149:E155)</f>
        <v>36207801</v>
      </c>
      <c r="F148" s="30">
        <f t="shared" ref="F148:H148" si="43">SUM(F149:F155)</f>
        <v>36207798.899999999</v>
      </c>
      <c r="G148" s="30">
        <f t="shared" si="43"/>
        <v>36207798.899999999</v>
      </c>
      <c r="H148" s="30">
        <f t="shared" si="43"/>
        <v>2.1000000014901161</v>
      </c>
      <c r="I148" s="36"/>
      <c r="J148" s="25">
        <f>E148-C148</f>
        <v>36207801</v>
      </c>
      <c r="K148" s="25">
        <f>+E148-F148</f>
        <v>2.1000000014901161</v>
      </c>
      <c r="L148" s="42"/>
    </row>
    <row r="149" spans="1:12" x14ac:dyDescent="0.25">
      <c r="A149" s="7"/>
      <c r="B149" s="8" t="s">
        <v>84</v>
      </c>
      <c r="C149" s="34">
        <v>0</v>
      </c>
      <c r="D149" s="33">
        <v>0</v>
      </c>
      <c r="E149" s="34">
        <f>C149+D149</f>
        <v>0</v>
      </c>
      <c r="F149" s="34">
        <v>0</v>
      </c>
      <c r="G149" s="34">
        <v>0</v>
      </c>
      <c r="H149" s="28">
        <f>E149-F149</f>
        <v>0</v>
      </c>
      <c r="J149" s="26"/>
    </row>
    <row r="150" spans="1:12" x14ac:dyDescent="0.25">
      <c r="A150" s="7"/>
      <c r="B150" s="8" t="s">
        <v>85</v>
      </c>
      <c r="C150" s="34">
        <v>0</v>
      </c>
      <c r="D150" s="33">
        <v>0</v>
      </c>
      <c r="E150" s="34">
        <f t="shared" ref="E150:E155" si="44">C150+D150</f>
        <v>0</v>
      </c>
      <c r="F150" s="34">
        <v>0</v>
      </c>
      <c r="G150" s="34">
        <v>0</v>
      </c>
      <c r="H150" s="28">
        <f t="shared" ref="H150:H155" si="45">E150-F150</f>
        <v>0</v>
      </c>
      <c r="J150" s="26"/>
    </row>
    <row r="151" spans="1:12" x14ac:dyDescent="0.25">
      <c r="A151" s="7"/>
      <c r="B151" s="8" t="s">
        <v>86</v>
      </c>
      <c r="C151" s="34">
        <v>0</v>
      </c>
      <c r="D151" s="33">
        <v>0</v>
      </c>
      <c r="E151" s="34">
        <f t="shared" si="44"/>
        <v>0</v>
      </c>
      <c r="F151" s="34">
        <v>0</v>
      </c>
      <c r="G151" s="34">
        <v>0</v>
      </c>
      <c r="H151" s="28">
        <f t="shared" si="45"/>
        <v>0</v>
      </c>
      <c r="J151" s="26"/>
    </row>
    <row r="152" spans="1:12" x14ac:dyDescent="0.25">
      <c r="A152" s="7"/>
      <c r="B152" s="8" t="s">
        <v>87</v>
      </c>
      <c r="C152" s="34">
        <v>0</v>
      </c>
      <c r="D152" s="33">
        <v>0</v>
      </c>
      <c r="E152" s="34">
        <f t="shared" si="44"/>
        <v>0</v>
      </c>
      <c r="F152" s="34">
        <v>0</v>
      </c>
      <c r="G152" s="34">
        <v>0</v>
      </c>
      <c r="H152" s="28">
        <f t="shared" si="45"/>
        <v>0</v>
      </c>
      <c r="J152" s="26"/>
    </row>
    <row r="153" spans="1:12" x14ac:dyDescent="0.25">
      <c r="A153" s="7"/>
      <c r="B153" s="8" t="s">
        <v>88</v>
      </c>
      <c r="C153" s="34">
        <v>0</v>
      </c>
      <c r="D153" s="33">
        <v>0</v>
      </c>
      <c r="E153" s="34">
        <f t="shared" si="44"/>
        <v>0</v>
      </c>
      <c r="F153" s="34">
        <v>0</v>
      </c>
      <c r="G153" s="34">
        <v>0</v>
      </c>
      <c r="H153" s="28">
        <f t="shared" si="45"/>
        <v>0</v>
      </c>
      <c r="J153" s="26"/>
    </row>
    <row r="154" spans="1:12" x14ac:dyDescent="0.25">
      <c r="A154" s="7"/>
      <c r="B154" s="8" t="s">
        <v>89</v>
      </c>
      <c r="C154" s="34">
        <v>0</v>
      </c>
      <c r="D154" s="33">
        <v>0</v>
      </c>
      <c r="E154" s="34">
        <f t="shared" si="44"/>
        <v>0</v>
      </c>
      <c r="F154" s="34">
        <v>0</v>
      </c>
      <c r="G154" s="34">
        <v>0</v>
      </c>
      <c r="H154" s="28">
        <f t="shared" si="45"/>
        <v>0</v>
      </c>
      <c r="J154" s="26"/>
    </row>
    <row r="155" spans="1:12" ht="27" x14ac:dyDescent="0.25">
      <c r="A155" s="7"/>
      <c r="B155" s="8" t="s">
        <v>90</v>
      </c>
      <c r="C155" s="34">
        <v>0</v>
      </c>
      <c r="D155" s="33">
        <v>36207801</v>
      </c>
      <c r="E155" s="34">
        <f t="shared" si="44"/>
        <v>36207801</v>
      </c>
      <c r="F155" s="34">
        <v>36207798.899999999</v>
      </c>
      <c r="G155" s="34">
        <v>36207798.899999999</v>
      </c>
      <c r="H155" s="28">
        <f t="shared" si="45"/>
        <v>2.1000000014901161</v>
      </c>
      <c r="J155" s="26"/>
    </row>
    <row r="156" spans="1:12" ht="25.5" customHeight="1" x14ac:dyDescent="0.25">
      <c r="A156" s="59" t="s">
        <v>6</v>
      </c>
      <c r="B156" s="60"/>
      <c r="C156" s="31">
        <f>C8+C82</f>
        <v>5384355101</v>
      </c>
      <c r="D156" s="31">
        <f>D8+D82</f>
        <v>1673905769</v>
      </c>
      <c r="E156" s="31">
        <f>E8+E82</f>
        <v>7058260870</v>
      </c>
      <c r="F156" s="31">
        <f t="shared" ref="F156:H156" si="46">F8+F82</f>
        <v>4139548142.5799999</v>
      </c>
      <c r="G156" s="31">
        <f t="shared" si="46"/>
        <v>3919529625.3900003</v>
      </c>
      <c r="H156" s="31">
        <f>H8+H82</f>
        <v>2918712727.4200001</v>
      </c>
      <c r="J156" s="25">
        <f>E156-C156</f>
        <v>1673905769</v>
      </c>
    </row>
    <row r="157" spans="1:12" ht="14.25" thickBot="1" x14ac:dyDescent="0.3">
      <c r="A157" s="11"/>
      <c r="B157" s="12"/>
      <c r="C157" s="13"/>
      <c r="D157" s="14"/>
      <c r="E157" s="15"/>
      <c r="F157" s="15"/>
      <c r="G157" s="15"/>
      <c r="H157" s="15"/>
    </row>
    <row r="158" spans="1:12" s="16" customFormat="1" x14ac:dyDescent="0.25">
      <c r="C158" s="17"/>
      <c r="D158" s="17"/>
      <c r="E158" s="17"/>
      <c r="F158" s="17"/>
      <c r="G158" s="17"/>
      <c r="H158" s="17"/>
      <c r="I158" s="24"/>
    </row>
    <row r="159" spans="1:12" ht="15" x14ac:dyDescent="0.25">
      <c r="B159" s="18" t="s">
        <v>7</v>
      </c>
      <c r="C159" s="2"/>
      <c r="D159" s="2"/>
      <c r="E159" s="2"/>
      <c r="F159" s="2"/>
      <c r="G159" s="2"/>
      <c r="H159" s="2"/>
    </row>
    <row r="160" spans="1:12" ht="15" x14ac:dyDescent="0.25">
      <c r="B160"/>
      <c r="C160" s="38"/>
      <c r="D160" s="38"/>
      <c r="E160" s="38"/>
      <c r="F160" s="38"/>
      <c r="G160" s="38"/>
      <c r="H160" s="38"/>
    </row>
    <row r="161" spans="2:8" x14ac:dyDescent="0.25">
      <c r="B161" s="19"/>
      <c r="C161" s="20"/>
      <c r="D161" s="20"/>
      <c r="E161" s="20"/>
      <c r="F161" s="20"/>
      <c r="G161" s="20"/>
      <c r="H161" s="20"/>
    </row>
    <row r="162" spans="2:8" ht="15" x14ac:dyDescent="0.25">
      <c r="B162"/>
      <c r="C162" s="21"/>
      <c r="D162" s="21"/>
      <c r="E162" s="21"/>
      <c r="F162" s="22"/>
      <c r="G162" s="19"/>
      <c r="H162" s="19"/>
    </row>
    <row r="163" spans="2:8" ht="15" x14ac:dyDescent="0.25">
      <c r="B163"/>
      <c r="C163" s="21"/>
      <c r="D163" s="23"/>
      <c r="E163" s="23"/>
      <c r="F163" s="23"/>
      <c r="G163" s="23"/>
      <c r="H163" s="23"/>
    </row>
    <row r="164" spans="2:8" ht="15" x14ac:dyDescent="0.25">
      <c r="B164"/>
      <c r="C164"/>
      <c r="D164"/>
      <c r="E164"/>
      <c r="F164"/>
      <c r="G164"/>
      <c r="H164" s="21"/>
    </row>
    <row r="165" spans="2:8" ht="15" x14ac:dyDescent="0.25">
      <c r="B165"/>
      <c r="C165"/>
      <c r="D165"/>
      <c r="E165"/>
      <c r="F165"/>
      <c r="G165"/>
      <c r="H165" s="21"/>
    </row>
    <row r="166" spans="2:8" ht="15" x14ac:dyDescent="0.25">
      <c r="B166" s="63" t="s">
        <v>8</v>
      </c>
      <c r="C166" s="63"/>
      <c r="D166"/>
      <c r="E166"/>
      <c r="F166" s="63" t="s">
        <v>92</v>
      </c>
      <c r="G166" s="63"/>
      <c r="H166" s="63"/>
    </row>
    <row r="167" spans="2:8" ht="15" x14ac:dyDescent="0.25">
      <c r="B167" s="63" t="s">
        <v>9</v>
      </c>
      <c r="C167" s="63"/>
      <c r="D167"/>
      <c r="E167"/>
      <c r="F167" s="63" t="s">
        <v>10</v>
      </c>
      <c r="G167" s="63"/>
      <c r="H167" s="63"/>
    </row>
  </sheetData>
  <mergeCells count="33">
    <mergeCell ref="B167:C167"/>
    <mergeCell ref="F167:H167"/>
    <mergeCell ref="A91:B91"/>
    <mergeCell ref="A101:B101"/>
    <mergeCell ref="A111:B111"/>
    <mergeCell ref="A121:B121"/>
    <mergeCell ref="A131:B131"/>
    <mergeCell ref="A135:B135"/>
    <mergeCell ref="A144:B144"/>
    <mergeCell ref="A148:B148"/>
    <mergeCell ref="A156:B156"/>
    <mergeCell ref="B166:C166"/>
    <mergeCell ref="F166:H166"/>
    <mergeCell ref="A83:B83"/>
    <mergeCell ref="A8:B8"/>
    <mergeCell ref="A9:B9"/>
    <mergeCell ref="A17:B17"/>
    <mergeCell ref="A27:B27"/>
    <mergeCell ref="A37:B37"/>
    <mergeCell ref="A47:B47"/>
    <mergeCell ref="A57:B57"/>
    <mergeCell ref="A61:B61"/>
    <mergeCell ref="A70:B70"/>
    <mergeCell ref="A74:B74"/>
    <mergeCell ref="A82:B82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 verticalCentered="1"/>
  <pageMargins left="0" right="0" top="0" bottom="0" header="0" footer="0"/>
  <pageSetup scale="59" fitToHeight="7" orientation="portrait" useFirstPageNumber="1" r:id="rId1"/>
  <headerFooter>
    <oddFooter>&amp;CPágina &amp;P</oddFooter>
  </headerFooter>
  <rowBreaks count="2" manualBreakCount="2">
    <brk id="60" max="7" man="1"/>
    <brk id="11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Objeto del Gasto</vt:lpstr>
      <vt:lpstr>'Objeto del Gasto'!Área_de_impresión</vt:lpstr>
      <vt:lpstr>'Objeto del Gasto'!Títulos_a_imprimir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 Estrella Alejandrina</dc:creator>
  <cp:lastModifiedBy>Rodriguez Franco Rocio Ivonne</cp:lastModifiedBy>
  <cp:lastPrinted>2023-10-11T15:50:55Z</cp:lastPrinted>
  <dcterms:created xsi:type="dcterms:W3CDTF">2022-01-05T16:08:25Z</dcterms:created>
  <dcterms:modified xsi:type="dcterms:W3CDTF">2023-10-11T16:44:52Z</dcterms:modified>
</cp:coreProperties>
</file>