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10" windowHeight="5040" tabRatio="500" activeTab="0"/>
  </bookViews>
  <sheets>
    <sheet name="EDO ANALITICO ING" sheetId="1" r:id="rId1"/>
  </sheets>
  <definedNames>
    <definedName name="_xlnm.Print_Area" localSheetId="0">'EDO ANALITICO ING'!$A$1:$I$87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<sst xmlns="http://schemas.openxmlformats.org/spreadsheetml/2006/main" count="77" uniqueCount="77">
  <si>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</si>
  <si>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</si>
  <si>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</si>
  <si>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</si>
  <si>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</si>
  <si>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</si>
  <si>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</si>
  <si>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</si>
  <si>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</si>
  <si>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</si>
  <si>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</si>
  <si>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</si>
  <si>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</si>
  <si>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</si>
  <si>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</si>
  <si>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</si>
  <si>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</si>
  <si>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</si>
  <si>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</si>
  <si>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</si>
  <si>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</si>
  <si>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</si>
  <si>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</si>
  <si>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</si>
  <si>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</si>
  <si>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</si>
  <si>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</si>
  <si>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</si>
  <si>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</si>
  <si>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</si>
  <si>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</si>
  <si>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</si>
  <si>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</si>
  <si>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</si>
  <si>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</si>
  <si>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</si>
  <si>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</si>
  <si>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</si>
  <si>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</si>
  <si>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</si>
  <si>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</si>
  <si>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</si>
  <si>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</si>
  <si>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</si>
  <si>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</si>
  <si>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</si>
  <si>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</si>
  <si>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</si>
  <si>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</si>
  <si>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</si>
  <si>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</si>
  <si>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</si>
  <si>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</si>
  <si>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</si>
  <si>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</si>
  <si>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</si>
  <si>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</si>
  <si>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</si>
  <si>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</si>
  <si>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</si>
  <si>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</si>
  <si>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</si>
  <si>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</si>
  <si>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</si>
  <si>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</si>
  <si>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</si>
  <si>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</si>
  <si>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</si>
  <si>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</si>
  <si>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</si>
  <si>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</si>
  <si>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</si>
  <si>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</si>
  <si>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</si>
  <si>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</si>
  <si>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</si>
  <si>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31 DE DICIEMBRE DEL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</si>
</sst>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8" fillId="0" borderId="0" xfId="0" applyFont="1" applyBorder="1" applyAlignment="1">
      <alignment vertical="top" wrapText="1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0" fontId="4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6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51" applyNumberFormat="1" applyFont="1" applyFill="1" applyBorder="1" applyAlignment="1">
      <alignment horizontal="right" vertical="center"/>
    </xf>
    <xf numFmtId="4" fontId="2" fillId="0" borderId="18" xfId="51" applyNumberFormat="1" applyFont="1" applyFill="1" applyBorder="1" applyAlignment="1">
      <alignment horizontal="right" vertical="center"/>
    </xf>
    <xf numFmtId="4" fontId="3" fillId="0" borderId="16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" fontId="50" fillId="0" borderId="11" xfId="49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top"/>
    </xf>
    <xf numFmtId="4" fontId="5" fillId="0" borderId="16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4" fontId="3" fillId="0" borderId="20" xfId="51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6" xfId="5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justify" vertical="center"/>
    </xf>
    <xf numFmtId="0" fontId="2" fillId="0" borderId="27" xfId="0" applyFont="1" applyFill="1" applyBorder="1" applyAlignment="1">
      <alignment horizontal="justify" vertical="center"/>
    </xf>
    <xf numFmtId="4" fontId="3" fillId="0" borderId="28" xfId="5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0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7162800" cy="1038225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44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5521" y="4581525"/>
            <a:ext cx="326310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4" sqref="B14:C14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5.57421875" style="0" customWidth="1"/>
    <col min="4" max="4" width="15.8515625" style="0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</cols>
  <sheetData>
    <row r="1" spans="1:9" ht="12.75">
      <c r="A1" s="64" t="s">
        <v>71</v>
      </c>
      <c r="B1" s="65"/>
      <c r="C1" s="65"/>
      <c r="D1" s="65"/>
      <c r="E1" s="65"/>
      <c r="F1" s="65"/>
      <c r="G1" s="65"/>
      <c r="H1" s="65"/>
      <c r="I1" s="66"/>
    </row>
    <row r="2" spans="1:9" ht="12.75">
      <c r="A2" s="67" t="s">
        <v>72</v>
      </c>
      <c r="B2" s="68"/>
      <c r="C2" s="68"/>
      <c r="D2" s="68"/>
      <c r="E2" s="68"/>
      <c r="F2" s="68"/>
      <c r="G2" s="68"/>
      <c r="H2" s="68"/>
      <c r="I2" s="69"/>
    </row>
    <row r="3" spans="1:9" ht="12.75">
      <c r="A3" s="67" t="s">
        <v>76</v>
      </c>
      <c r="B3" s="68"/>
      <c r="C3" s="68"/>
      <c r="D3" s="68"/>
      <c r="E3" s="68"/>
      <c r="F3" s="68"/>
      <c r="G3" s="68"/>
      <c r="H3" s="68"/>
      <c r="I3" s="69"/>
    </row>
    <row r="4" spans="1:9" ht="13.5" thickBot="1">
      <c r="A4" s="70" t="s">
        <v>75</v>
      </c>
      <c r="B4" s="71"/>
      <c r="C4" s="71"/>
      <c r="D4" s="71"/>
      <c r="E4" s="71"/>
      <c r="F4" s="71"/>
      <c r="G4" s="71"/>
      <c r="H4" s="71"/>
      <c r="I4" s="72"/>
    </row>
    <row r="5" spans="1:9" ht="13.5" thickBot="1">
      <c r="A5" s="64"/>
      <c r="B5" s="65"/>
      <c r="C5" s="66"/>
      <c r="D5" s="74" t="s">
        <v>0</v>
      </c>
      <c r="E5" s="75"/>
      <c r="F5" s="75"/>
      <c r="G5" s="75"/>
      <c r="H5" s="76"/>
      <c r="I5" s="59" t="s">
        <v>74</v>
      </c>
    </row>
    <row r="6" spans="1:9" ht="12.75" customHeight="1">
      <c r="A6" s="67" t="s">
        <v>1</v>
      </c>
      <c r="B6" s="68"/>
      <c r="C6" s="69"/>
      <c r="D6" s="59" t="s">
        <v>73</v>
      </c>
      <c r="E6" s="59" t="s">
        <v>3</v>
      </c>
      <c r="F6" s="52" t="s">
        <v>4</v>
      </c>
      <c r="G6" s="52" t="s">
        <v>5</v>
      </c>
      <c r="H6" s="52" t="s">
        <v>6</v>
      </c>
      <c r="I6" s="73"/>
    </row>
    <row r="7" spans="1:9" ht="21.75" customHeight="1" thickBot="1">
      <c r="A7" s="70" t="s">
        <v>2</v>
      </c>
      <c r="B7" s="71"/>
      <c r="C7" s="72"/>
      <c r="D7" s="60"/>
      <c r="E7" s="60"/>
      <c r="F7" s="53"/>
      <c r="G7" s="53"/>
      <c r="H7" s="53"/>
      <c r="I7" s="60"/>
    </row>
    <row r="8" spans="1:9" s="3" customFormat="1" ht="12.75">
      <c r="A8" s="91" t="s">
        <v>7</v>
      </c>
      <c r="B8" s="91"/>
      <c r="C8" s="92"/>
      <c r="D8" s="4"/>
      <c r="E8" s="26"/>
      <c r="F8" s="27"/>
      <c r="G8" s="27"/>
      <c r="H8" s="27"/>
      <c r="I8" s="27"/>
    </row>
    <row r="9" spans="1:9" s="3" customFormat="1" ht="12.75">
      <c r="A9" s="1"/>
      <c r="B9" s="56" t="s">
        <v>8</v>
      </c>
      <c r="C9" s="57"/>
      <c r="D9" s="28">
        <v>1607858065</v>
      </c>
      <c r="E9" s="28">
        <v>294206898.17</v>
      </c>
      <c r="F9" s="28">
        <f>SUM(D9:E9)</f>
        <v>1902064963.17</v>
      </c>
      <c r="G9" s="28">
        <v>1902064963.17</v>
      </c>
      <c r="H9" s="28">
        <v>1902064963.17</v>
      </c>
      <c r="I9" s="28">
        <f>H9-D9</f>
        <v>294206898.1700001</v>
      </c>
    </row>
    <row r="10" spans="1:9" s="3" customFormat="1" ht="12.75">
      <c r="A10" s="1"/>
      <c r="B10" s="56" t="s">
        <v>9</v>
      </c>
      <c r="C10" s="57"/>
      <c r="D10" s="31"/>
      <c r="E10" s="28"/>
      <c r="F10" s="28"/>
      <c r="G10" s="28"/>
      <c r="H10" s="28"/>
      <c r="I10" s="28"/>
    </row>
    <row r="11" spans="1:9" s="3" customFormat="1" ht="12.75">
      <c r="A11" s="1"/>
      <c r="B11" s="56" t="s">
        <v>10</v>
      </c>
      <c r="C11" s="57"/>
      <c r="D11" s="31"/>
      <c r="E11" s="28"/>
      <c r="F11" s="28"/>
      <c r="G11" s="28"/>
      <c r="H11" s="28"/>
      <c r="I11" s="28"/>
    </row>
    <row r="12" spans="1:9" s="3" customFormat="1" ht="12.75">
      <c r="A12" s="1"/>
      <c r="B12" s="56" t="s">
        <v>11</v>
      </c>
      <c r="C12" s="57"/>
      <c r="D12" s="28">
        <v>224762715</v>
      </c>
      <c r="E12" s="28">
        <v>48634599.73</v>
      </c>
      <c r="F12" s="28">
        <f>SUM(D12:E12)</f>
        <v>273397314.73</v>
      </c>
      <c r="G12" s="28">
        <v>273397314.73</v>
      </c>
      <c r="H12" s="28">
        <v>273397314.73</v>
      </c>
      <c r="I12" s="28">
        <f>H12-D12</f>
        <v>48634599.73000002</v>
      </c>
    </row>
    <row r="13" spans="1:9" s="3" customFormat="1" ht="12.75">
      <c r="A13" s="1"/>
      <c r="B13" s="56" t="s">
        <v>12</v>
      </c>
      <c r="C13" s="57"/>
      <c r="D13" s="28">
        <v>36211858</v>
      </c>
      <c r="E13" s="28">
        <v>82864832.63</v>
      </c>
      <c r="F13" s="28">
        <f>SUM(D13:E13)</f>
        <v>119076690.63</v>
      </c>
      <c r="G13" s="28">
        <v>118820390.41</v>
      </c>
      <c r="H13" s="28">
        <v>118820390.41</v>
      </c>
      <c r="I13" s="28">
        <f>H13-D13</f>
        <v>82608532.41</v>
      </c>
    </row>
    <row r="14" spans="1:9" s="3" customFormat="1" ht="12.75">
      <c r="A14" s="1"/>
      <c r="B14" s="56" t="s">
        <v>13</v>
      </c>
      <c r="C14" s="57"/>
      <c r="D14" s="28">
        <v>9675180</v>
      </c>
      <c r="E14" s="28">
        <v>4376750.18</v>
      </c>
      <c r="F14" s="28">
        <f>SUM(D14:E14)</f>
        <v>14051930.18</v>
      </c>
      <c r="G14" s="28">
        <v>14051930.18</v>
      </c>
      <c r="H14" s="28">
        <v>14051930.18</v>
      </c>
      <c r="I14" s="28">
        <f>H14-D14</f>
        <v>4376750.18</v>
      </c>
    </row>
    <row r="15" spans="1:9" s="3" customFormat="1" ht="12.75">
      <c r="A15" s="1"/>
      <c r="B15" s="56" t="s">
        <v>14</v>
      </c>
      <c r="C15" s="57"/>
      <c r="D15" s="28"/>
      <c r="E15" s="28"/>
      <c r="F15" s="28"/>
      <c r="G15" s="28"/>
      <c r="H15" s="28"/>
      <c r="I15" s="28"/>
    </row>
    <row r="16" spans="1:9" s="3" customFormat="1" ht="12.75">
      <c r="A16" s="61"/>
      <c r="B16" s="62" t="s">
        <v>15</v>
      </c>
      <c r="C16" s="63"/>
      <c r="D16" s="45">
        <f>SUM(D18:D28)</f>
        <v>1382238220</v>
      </c>
      <c r="E16" s="42">
        <f>SUM(E18:E28)</f>
        <v>53042163.08</v>
      </c>
      <c r="F16" s="42">
        <f>SUM(F18:F28)</f>
        <v>1435280383.08</v>
      </c>
      <c r="G16" s="42">
        <f>SUM(G18:G28)</f>
        <v>1435280383.08</v>
      </c>
      <c r="H16" s="42">
        <f>SUM(H18:H28)</f>
        <v>1435280383.08</v>
      </c>
      <c r="I16" s="42">
        <f>H16-D16</f>
        <v>53042163.07999992</v>
      </c>
    </row>
    <row r="17" spans="1:14" s="3" customFormat="1" ht="12.75">
      <c r="A17" s="61"/>
      <c r="B17" s="62" t="s">
        <v>16</v>
      </c>
      <c r="C17" s="63"/>
      <c r="D17" s="44"/>
      <c r="E17" s="40"/>
      <c r="F17" s="40"/>
      <c r="G17" s="40"/>
      <c r="H17" s="40"/>
      <c r="I17" s="40"/>
      <c r="J17" s="49"/>
      <c r="K17" s="50"/>
      <c r="L17" s="50"/>
      <c r="M17" s="49"/>
      <c r="N17" s="50"/>
    </row>
    <row r="18" spans="1:14" s="3" customFormat="1" ht="12.75">
      <c r="A18" s="1"/>
      <c r="B18" s="5"/>
      <c r="C18" s="25" t="s">
        <v>17</v>
      </c>
      <c r="D18" s="46">
        <v>818408019</v>
      </c>
      <c r="E18" s="28">
        <v>45742684.14</v>
      </c>
      <c r="F18" s="28">
        <f>SUM(D18:E18)</f>
        <v>864150703.14</v>
      </c>
      <c r="G18" s="28">
        <v>864150703.14</v>
      </c>
      <c r="H18" s="28">
        <v>864150703.14</v>
      </c>
      <c r="I18" s="28">
        <f>H18-D18</f>
        <v>45742684.139999986</v>
      </c>
      <c r="J18" s="49"/>
      <c r="K18" s="50"/>
      <c r="L18" s="50"/>
      <c r="M18" s="49"/>
      <c r="N18" s="50"/>
    </row>
    <row r="19" spans="1:14" s="3" customFormat="1" ht="12.75">
      <c r="A19" s="1"/>
      <c r="B19" s="5"/>
      <c r="C19" s="25" t="s">
        <v>18</v>
      </c>
      <c r="D19" s="46">
        <v>345594804</v>
      </c>
      <c r="E19" s="28">
        <v>-26315464.04</v>
      </c>
      <c r="F19" s="28">
        <f>SUM(D19:E19)</f>
        <v>319279339.96</v>
      </c>
      <c r="G19" s="28">
        <v>319279339.96</v>
      </c>
      <c r="H19" s="28">
        <v>319279339.96</v>
      </c>
      <c r="I19" s="28">
        <f>H19-D19</f>
        <v>-26315464.04000002</v>
      </c>
      <c r="J19" s="49"/>
      <c r="K19" s="50"/>
      <c r="L19" s="50"/>
      <c r="M19" s="49"/>
      <c r="N19" s="50"/>
    </row>
    <row r="20" spans="1:14" s="3" customFormat="1" ht="12.75">
      <c r="A20" s="1"/>
      <c r="B20" s="5"/>
      <c r="C20" s="25" t="s">
        <v>19</v>
      </c>
      <c r="D20" s="46">
        <v>88355620</v>
      </c>
      <c r="E20" s="28">
        <v>-4770494.74</v>
      </c>
      <c r="F20" s="28">
        <f>SUM(D20:E20)</f>
        <v>83585125.26</v>
      </c>
      <c r="G20" s="28">
        <v>83585125.26</v>
      </c>
      <c r="H20" s="28">
        <v>83585125.26</v>
      </c>
      <c r="I20" s="28">
        <f>H20-D20</f>
        <v>-4770494.739999995</v>
      </c>
      <c r="J20" s="49"/>
      <c r="K20" s="50"/>
      <c r="L20" s="50"/>
      <c r="M20" s="49"/>
      <c r="N20" s="50"/>
    </row>
    <row r="21" spans="1:9" s="3" customFormat="1" ht="12.75">
      <c r="A21" s="1"/>
      <c r="B21" s="5"/>
      <c r="C21" s="25" t="s">
        <v>20</v>
      </c>
      <c r="D21" s="31"/>
      <c r="E21" s="28"/>
      <c r="F21" s="28"/>
      <c r="G21" s="28"/>
      <c r="H21" s="28"/>
      <c r="I21" s="28"/>
    </row>
    <row r="22" spans="1:9" s="3" customFormat="1" ht="12.75">
      <c r="A22" s="1"/>
      <c r="B22" s="5"/>
      <c r="C22" s="25" t="s">
        <v>21</v>
      </c>
      <c r="D22" s="31"/>
      <c r="E22" s="28"/>
      <c r="F22" s="28"/>
      <c r="G22" s="28"/>
      <c r="H22" s="28"/>
      <c r="I22" s="28"/>
    </row>
    <row r="23" spans="1:9" s="3" customFormat="1" ht="22.5" customHeight="1">
      <c r="A23" s="1"/>
      <c r="B23" s="5"/>
      <c r="C23" s="25" t="s">
        <v>22</v>
      </c>
      <c r="D23" s="28">
        <v>17750074</v>
      </c>
      <c r="E23" s="28">
        <v>15249126.76</v>
      </c>
      <c r="F23" s="28">
        <f>SUM(D23:E23)</f>
        <v>32999200.759999998</v>
      </c>
      <c r="G23" s="28">
        <v>32999200.76</v>
      </c>
      <c r="H23" s="28">
        <v>32999200.76</v>
      </c>
      <c r="I23" s="28">
        <f>H23-D23</f>
        <v>15249126.760000002</v>
      </c>
    </row>
    <row r="24" spans="1:9" s="3" customFormat="1" ht="28.5" customHeight="1">
      <c r="A24" s="1"/>
      <c r="B24" s="5"/>
      <c r="C24" s="25" t="s">
        <v>23</v>
      </c>
      <c r="D24" s="31"/>
      <c r="E24" s="28"/>
      <c r="F24" s="28"/>
      <c r="G24" s="28"/>
      <c r="H24" s="28"/>
      <c r="I24" s="28"/>
    </row>
    <row r="25" spans="1:9" s="3" customFormat="1" ht="12.75">
      <c r="A25" s="1"/>
      <c r="B25" s="5"/>
      <c r="C25" s="25" t="s">
        <v>24</v>
      </c>
      <c r="D25" s="31"/>
      <c r="E25" s="28"/>
      <c r="F25" s="28"/>
      <c r="G25" s="28"/>
      <c r="H25" s="28"/>
      <c r="I25" s="28"/>
    </row>
    <row r="26" spans="1:9" s="3" customFormat="1" ht="12.75">
      <c r="A26" s="1"/>
      <c r="B26" s="5"/>
      <c r="C26" s="25" t="s">
        <v>25</v>
      </c>
      <c r="D26" s="30">
        <v>36229703</v>
      </c>
      <c r="E26" s="28">
        <v>4391643.82</v>
      </c>
      <c r="F26" s="28">
        <f>SUM(D26:E26)</f>
        <v>40621346.82</v>
      </c>
      <c r="G26" s="28">
        <v>40621346.82</v>
      </c>
      <c r="H26" s="28">
        <v>40621346.82</v>
      </c>
      <c r="I26" s="28">
        <f>H26-D26</f>
        <v>4391643.82</v>
      </c>
    </row>
    <row r="27" spans="1:9" s="3" customFormat="1" ht="12.75">
      <c r="A27" s="1"/>
      <c r="B27" s="5"/>
      <c r="C27" s="25" t="s">
        <v>26</v>
      </c>
      <c r="D27" s="30">
        <v>75900000</v>
      </c>
      <c r="E27" s="28">
        <v>20723699.47</v>
      </c>
      <c r="F27" s="28">
        <f>SUM(D27:E27)</f>
        <v>96623699.47</v>
      </c>
      <c r="G27" s="28">
        <v>96623699.47</v>
      </c>
      <c r="H27" s="28">
        <v>96623699.47</v>
      </c>
      <c r="I27" s="28">
        <f>H27-D27</f>
        <v>20723699.47</v>
      </c>
    </row>
    <row r="28" spans="1:9" s="3" customFormat="1" ht="31.5" customHeight="1">
      <c r="A28" s="1"/>
      <c r="B28" s="5"/>
      <c r="C28" s="25" t="s">
        <v>27</v>
      </c>
      <c r="D28" s="30"/>
      <c r="E28" s="28">
        <v>-1979032.33</v>
      </c>
      <c r="F28" s="28">
        <f>SUM(D28:E28)</f>
        <v>-1979032.33</v>
      </c>
      <c r="G28" s="28">
        <v>-1979032.33</v>
      </c>
      <c r="H28" s="28">
        <v>-1979032.33</v>
      </c>
      <c r="I28" s="28">
        <f>H28-D28</f>
        <v>-1979032.33</v>
      </c>
    </row>
    <row r="29" spans="1:9" s="3" customFormat="1" ht="12.75">
      <c r="A29" s="1"/>
      <c r="B29" s="80" t="s">
        <v>28</v>
      </c>
      <c r="C29" s="90"/>
      <c r="D29" s="47">
        <f>SUM(D30:D34)</f>
        <v>13220916</v>
      </c>
      <c r="E29" s="42">
        <f>SUM(E30:E34)</f>
        <v>7031114.6899999995</v>
      </c>
      <c r="F29" s="42">
        <f>SUM(F30:F34)</f>
        <v>20252030.689999998</v>
      </c>
      <c r="G29" s="42">
        <f>SUM(G30:G34)</f>
        <v>20252030.689999998</v>
      </c>
      <c r="H29" s="42">
        <f>SUM(H30:H34)</f>
        <v>20252030.689999998</v>
      </c>
      <c r="I29" s="42">
        <f>H29-D29</f>
        <v>7031114.689999998</v>
      </c>
    </row>
    <row r="30" spans="1:9" s="3" customFormat="1" ht="12.75">
      <c r="A30" s="1"/>
      <c r="B30" s="5"/>
      <c r="C30" s="25" t="s">
        <v>29</v>
      </c>
      <c r="D30" s="30"/>
      <c r="E30" s="28"/>
      <c r="F30" s="28"/>
      <c r="G30" s="28"/>
      <c r="H30" s="28"/>
      <c r="I30" s="28"/>
    </row>
    <row r="31" spans="1:9" s="3" customFormat="1" ht="12.75">
      <c r="A31" s="1"/>
      <c r="B31" s="5"/>
      <c r="C31" s="25" t="s">
        <v>30</v>
      </c>
      <c r="D31" s="30">
        <v>2678975</v>
      </c>
      <c r="E31" s="28">
        <v>-13632.33</v>
      </c>
      <c r="F31" s="28">
        <f>SUM(D31:E31)</f>
        <v>2665342.67</v>
      </c>
      <c r="G31" s="28">
        <v>2665342.67</v>
      </c>
      <c r="H31" s="28">
        <v>2665342.67</v>
      </c>
      <c r="I31" s="28">
        <f>H31-D31</f>
        <v>-13632.330000000075</v>
      </c>
    </row>
    <row r="32" spans="1:9" s="3" customFormat="1" ht="12.75">
      <c r="A32" s="1"/>
      <c r="B32" s="5"/>
      <c r="C32" s="25" t="s">
        <v>31</v>
      </c>
      <c r="D32" s="30">
        <v>10541941</v>
      </c>
      <c r="E32" s="28">
        <v>7044747.02</v>
      </c>
      <c r="F32" s="28">
        <f>SUM(D32:E32)</f>
        <v>17586688.02</v>
      </c>
      <c r="G32" s="28">
        <v>17586688.02</v>
      </c>
      <c r="H32" s="28">
        <v>17586688.02</v>
      </c>
      <c r="I32" s="28">
        <f>H32-D32</f>
        <v>7044747.02</v>
      </c>
    </row>
    <row r="33" spans="1:9" s="3" customFormat="1" ht="12.75">
      <c r="A33" s="1"/>
      <c r="B33" s="5"/>
      <c r="C33" s="25" t="s">
        <v>32</v>
      </c>
      <c r="D33" s="31"/>
      <c r="E33" s="28"/>
      <c r="F33" s="28"/>
      <c r="G33" s="28"/>
      <c r="H33" s="28"/>
      <c r="I33" s="28"/>
    </row>
    <row r="34" spans="1:9" s="3" customFormat="1" ht="12.75">
      <c r="A34" s="1"/>
      <c r="B34" s="5"/>
      <c r="C34" s="25" t="s">
        <v>33</v>
      </c>
      <c r="D34" s="28"/>
      <c r="E34" s="28"/>
      <c r="F34" s="28">
        <f>SUM(D34:E34)</f>
        <v>0</v>
      </c>
      <c r="G34" s="28">
        <v>0</v>
      </c>
      <c r="H34" s="28">
        <v>0</v>
      </c>
      <c r="I34" s="28">
        <f>H34-D34</f>
        <v>0</v>
      </c>
    </row>
    <row r="35" spans="1:9" s="3" customFormat="1" ht="12.75">
      <c r="A35" s="1"/>
      <c r="B35" s="56" t="s">
        <v>34</v>
      </c>
      <c r="C35" s="57"/>
      <c r="D35" s="31"/>
      <c r="E35" s="28"/>
      <c r="F35" s="28"/>
      <c r="G35" s="28"/>
      <c r="H35" s="28"/>
      <c r="I35" s="28"/>
    </row>
    <row r="36" spans="1:9" s="3" customFormat="1" ht="12.75">
      <c r="A36" s="1"/>
      <c r="B36" s="56" t="s">
        <v>35</v>
      </c>
      <c r="C36" s="57"/>
      <c r="D36" s="28"/>
      <c r="E36" s="28"/>
      <c r="F36" s="28"/>
      <c r="G36" s="28"/>
      <c r="H36" s="28"/>
      <c r="I36" s="28"/>
    </row>
    <row r="37" spans="1:9" s="3" customFormat="1" ht="11.25" customHeight="1">
      <c r="A37" s="1"/>
      <c r="B37" s="2"/>
      <c r="C37" s="23" t="s">
        <v>36</v>
      </c>
      <c r="D37" s="41"/>
      <c r="E37" s="40"/>
      <c r="F37" s="40"/>
      <c r="G37" s="40"/>
      <c r="H37" s="40"/>
      <c r="I37" s="40"/>
    </row>
    <row r="38" spans="1:9" s="3" customFormat="1" ht="12.75">
      <c r="A38" s="1"/>
      <c r="B38" s="56" t="s">
        <v>37</v>
      </c>
      <c r="C38" s="57"/>
      <c r="D38" s="43">
        <f>SUM(D39:D40)</f>
        <v>13000000</v>
      </c>
      <c r="E38" s="42">
        <f>SUM(E39:E40)</f>
        <v>6583906.57</v>
      </c>
      <c r="F38" s="42">
        <f>SUM(F39:F40)</f>
        <v>19583906.57</v>
      </c>
      <c r="G38" s="42">
        <f>SUM(G39:G40)</f>
        <v>19583906.57</v>
      </c>
      <c r="H38" s="42">
        <f>SUM(H39:H40)</f>
        <v>19583906.57</v>
      </c>
      <c r="I38" s="42">
        <f>H38-D38</f>
        <v>6583906.57</v>
      </c>
    </row>
    <row r="39" spans="1:9" s="3" customFormat="1" ht="12.75">
      <c r="A39" s="1"/>
      <c r="B39" s="2"/>
      <c r="C39" s="23" t="s">
        <v>38</v>
      </c>
      <c r="D39" s="42">
        <v>13000000</v>
      </c>
      <c r="E39" s="42">
        <v>6583906.57</v>
      </c>
      <c r="F39" s="42">
        <f>SUM(D39:E39)</f>
        <v>19583906.57</v>
      </c>
      <c r="G39" s="42">
        <v>19583906.57</v>
      </c>
      <c r="H39" s="42">
        <v>19583906.57</v>
      </c>
      <c r="I39" s="42">
        <f>H39-D39</f>
        <v>6583906.57</v>
      </c>
    </row>
    <row r="40" spans="1:9" s="3" customFormat="1" ht="12.75">
      <c r="A40" s="1"/>
      <c r="B40" s="2"/>
      <c r="C40" s="23" t="s">
        <v>39</v>
      </c>
      <c r="D40" s="31"/>
      <c r="E40" s="28">
        <v>0</v>
      </c>
      <c r="F40" s="28">
        <f>SUM(D40:E40)</f>
        <v>0</v>
      </c>
      <c r="G40" s="28">
        <v>0</v>
      </c>
      <c r="H40" s="28">
        <v>0</v>
      </c>
      <c r="I40" s="28">
        <f>H40-D40</f>
        <v>0</v>
      </c>
    </row>
    <row r="41" spans="1:9" s="3" customFormat="1" ht="12.75">
      <c r="A41" s="14"/>
      <c r="B41" s="15"/>
      <c r="C41" s="24"/>
      <c r="D41" s="31"/>
      <c r="E41" s="28"/>
      <c r="F41" s="28"/>
      <c r="G41" s="28"/>
      <c r="H41" s="28"/>
      <c r="I41" s="28"/>
    </row>
    <row r="42" spans="1:9" s="3" customFormat="1" ht="12.75">
      <c r="A42" s="79" t="s">
        <v>40</v>
      </c>
      <c r="B42" s="58"/>
      <c r="C42" s="63"/>
      <c r="D42" s="54">
        <f>D9+D10+D11+D12+D13+D14+D15+D16+D29+D35+D36+D38</f>
        <v>3286966954</v>
      </c>
      <c r="E42" s="54">
        <f>E9+E10+E11+E12+E13+E14+E15+E16+E29+E35+E36+E38</f>
        <v>496740265.05</v>
      </c>
      <c r="F42" s="89">
        <f>F9+F10+F11+F12+F13+F14+F15+F16+F29+F35+F36+F38</f>
        <v>3783707219.05</v>
      </c>
      <c r="G42" s="55">
        <f>G9+G10+G11+G12+G13+G14+G15+G16+G29+G35+G36+G38</f>
        <v>3783450918.83</v>
      </c>
      <c r="H42" s="55">
        <f>H9+H10+H11+H12+H13+H14+H15+H16+H29+H35+H36+H38</f>
        <v>3783450918.83</v>
      </c>
      <c r="I42" s="51">
        <f>H42-D42</f>
        <v>496483964.8299999</v>
      </c>
    </row>
    <row r="43" spans="1:9" s="3" customFormat="1" ht="12.75">
      <c r="A43" s="79" t="s">
        <v>41</v>
      </c>
      <c r="B43" s="58"/>
      <c r="C43" s="63"/>
      <c r="D43" s="54"/>
      <c r="E43" s="54"/>
      <c r="F43" s="89"/>
      <c r="G43" s="55"/>
      <c r="H43" s="55"/>
      <c r="I43" s="51"/>
    </row>
    <row r="44" spans="1:9" s="3" customFormat="1" ht="12.75">
      <c r="A44" s="79" t="s">
        <v>42</v>
      </c>
      <c r="B44" s="58"/>
      <c r="C44" s="63"/>
      <c r="D44" s="31"/>
      <c r="E44" s="37"/>
      <c r="F44" s="30"/>
      <c r="G44" s="30"/>
      <c r="H44" s="30"/>
      <c r="I44" s="30"/>
    </row>
    <row r="45" spans="1:9" s="3" customFormat="1" ht="12.75">
      <c r="A45" s="14"/>
      <c r="B45" s="15"/>
      <c r="C45" s="24"/>
      <c r="D45" s="31"/>
      <c r="E45" s="37"/>
      <c r="F45" s="30"/>
      <c r="G45" s="30"/>
      <c r="H45" s="30"/>
      <c r="I45" s="30"/>
    </row>
    <row r="46" spans="1:9" s="3" customFormat="1" ht="12.75">
      <c r="A46" s="79" t="s">
        <v>43</v>
      </c>
      <c r="B46" s="58"/>
      <c r="C46" s="63"/>
      <c r="D46" s="31"/>
      <c r="E46" s="37"/>
      <c r="F46" s="30"/>
      <c r="G46" s="30"/>
      <c r="H46" s="30"/>
      <c r="I46" s="30"/>
    </row>
    <row r="47" spans="1:9" s="3" customFormat="1" ht="12.75">
      <c r="A47" s="1"/>
      <c r="B47" s="56" t="s">
        <v>44</v>
      </c>
      <c r="C47" s="57"/>
      <c r="D47" s="42">
        <f>SUM(D48:D55)</f>
        <v>1010844963</v>
      </c>
      <c r="E47" s="42">
        <f>SUM(E48:E55)</f>
        <v>12348079.95</v>
      </c>
      <c r="F47" s="42">
        <f>SUM(F50:F51)</f>
        <v>1023193042.95</v>
      </c>
      <c r="G47" s="42">
        <f>SUM(G50:G51)</f>
        <v>1023445732.08</v>
      </c>
      <c r="H47" s="42">
        <f>SUM(H50:H51)</f>
        <v>1023445732.08</v>
      </c>
      <c r="I47" s="42">
        <f>H47-D47</f>
        <v>12600769.080000043</v>
      </c>
    </row>
    <row r="48" spans="1:9" s="3" customFormat="1" ht="12.75">
      <c r="A48" s="1"/>
      <c r="B48" s="2"/>
      <c r="C48" s="23" t="s">
        <v>45</v>
      </c>
      <c r="D48" s="31"/>
      <c r="E48" s="28"/>
      <c r="F48" s="28"/>
      <c r="G48" s="28"/>
      <c r="H48" s="28"/>
      <c r="I48" s="28"/>
    </row>
    <row r="49" spans="1:9" s="3" customFormat="1" ht="12.75">
      <c r="A49" s="1"/>
      <c r="B49" s="2"/>
      <c r="C49" s="23" t="s">
        <v>46</v>
      </c>
      <c r="D49" s="31"/>
      <c r="E49" s="28"/>
      <c r="F49" s="28"/>
      <c r="G49" s="28"/>
      <c r="H49" s="28"/>
      <c r="I49" s="28"/>
    </row>
    <row r="50" spans="1:9" s="3" customFormat="1" ht="12.75">
      <c r="A50" s="1"/>
      <c r="B50" s="2"/>
      <c r="C50" s="23" t="s">
        <v>47</v>
      </c>
      <c r="D50" s="28">
        <v>265322496</v>
      </c>
      <c r="E50" s="28">
        <v>12160159</v>
      </c>
      <c r="F50" s="28">
        <f>SUM(D50:E50)</f>
        <v>277482655</v>
      </c>
      <c r="G50" s="28">
        <v>277710342.37</v>
      </c>
      <c r="H50" s="28">
        <v>277710342.37</v>
      </c>
      <c r="I50" s="28">
        <f>H50-D50</f>
        <v>12387846.370000005</v>
      </c>
    </row>
    <row r="51" spans="1:9" s="3" customFormat="1" ht="28.5" customHeight="1">
      <c r="A51" s="1"/>
      <c r="B51" s="2"/>
      <c r="C51" s="25" t="s">
        <v>48</v>
      </c>
      <c r="D51" s="28">
        <v>745522467</v>
      </c>
      <c r="E51" s="28">
        <v>187920.95</v>
      </c>
      <c r="F51" s="28">
        <f>SUM(D51:E51)</f>
        <v>745710387.95</v>
      </c>
      <c r="G51" s="28">
        <v>745735389.71</v>
      </c>
      <c r="H51" s="28">
        <v>745735389.71</v>
      </c>
      <c r="I51" s="28">
        <f>H51-D51</f>
        <v>212922.71000003815</v>
      </c>
    </row>
    <row r="52" spans="1:9" s="3" customFormat="1" ht="12.75">
      <c r="A52" s="1"/>
      <c r="B52" s="48"/>
      <c r="C52" s="39" t="s">
        <v>49</v>
      </c>
      <c r="D52" s="31"/>
      <c r="E52" s="28"/>
      <c r="F52" s="28"/>
      <c r="G52" s="28"/>
      <c r="H52" s="28"/>
      <c r="I52" s="28"/>
    </row>
    <row r="53" spans="1:9" s="3" customFormat="1" ht="12.75">
      <c r="A53" s="1"/>
      <c r="B53" s="1"/>
      <c r="C53" s="48" t="s">
        <v>50</v>
      </c>
      <c r="D53" s="31"/>
      <c r="E53" s="28"/>
      <c r="F53" s="28"/>
      <c r="G53" s="28"/>
      <c r="H53" s="28"/>
      <c r="I53" s="28"/>
    </row>
    <row r="54" spans="1:9" s="3" customFormat="1" ht="24" customHeight="1">
      <c r="A54" s="1"/>
      <c r="B54" s="2"/>
      <c r="C54" s="25" t="s">
        <v>51</v>
      </c>
      <c r="D54" s="31"/>
      <c r="E54" s="28"/>
      <c r="F54" s="28"/>
      <c r="G54" s="28"/>
      <c r="H54" s="28"/>
      <c r="I54" s="28"/>
    </row>
    <row r="55" spans="1:9" s="3" customFormat="1" ht="24" customHeight="1">
      <c r="A55" s="1"/>
      <c r="B55" s="2"/>
      <c r="C55" s="16" t="s">
        <v>52</v>
      </c>
      <c r="D55" s="31"/>
      <c r="E55" s="28"/>
      <c r="F55" s="28"/>
      <c r="G55" s="28"/>
      <c r="H55" s="28"/>
      <c r="I55" s="28"/>
    </row>
    <row r="56" spans="1:9" s="3" customFormat="1" ht="12.75">
      <c r="A56" s="1"/>
      <c r="B56" s="56" t="s">
        <v>53</v>
      </c>
      <c r="C56" s="57"/>
      <c r="D56" s="42">
        <f>SUM(D57:D60)</f>
        <v>0</v>
      </c>
      <c r="E56" s="42">
        <f>SUM(E57:E60)</f>
        <v>27284358.26</v>
      </c>
      <c r="F56" s="42">
        <f>SUM(F57:F60)</f>
        <v>27284358.26</v>
      </c>
      <c r="G56" s="42">
        <f>SUM(G57:G60)</f>
        <v>27287969.35</v>
      </c>
      <c r="H56" s="42">
        <f>SUM(H57:H60)</f>
        <v>27287969.35</v>
      </c>
      <c r="I56" s="42">
        <f>H56-D56</f>
        <v>27287969.35</v>
      </c>
    </row>
    <row r="57" spans="1:9" s="3" customFormat="1" ht="12.75">
      <c r="A57" s="1"/>
      <c r="B57" s="2"/>
      <c r="C57" s="23" t="s">
        <v>54</v>
      </c>
      <c r="D57" s="31"/>
      <c r="E57" s="28"/>
      <c r="F57" s="28"/>
      <c r="G57" s="28"/>
      <c r="H57" s="28"/>
      <c r="I57" s="28"/>
    </row>
    <row r="58" spans="1:9" s="3" customFormat="1" ht="12.75">
      <c r="A58" s="1"/>
      <c r="B58" s="2"/>
      <c r="C58" s="23" t="s">
        <v>55</v>
      </c>
      <c r="D58" s="31"/>
      <c r="E58" s="28"/>
      <c r="F58" s="28"/>
      <c r="G58" s="28"/>
      <c r="H58" s="28"/>
      <c r="I58" s="28"/>
    </row>
    <row r="59" spans="1:9" s="3" customFormat="1" ht="12.75">
      <c r="A59" s="1"/>
      <c r="B59" s="2"/>
      <c r="C59" s="23" t="s">
        <v>56</v>
      </c>
      <c r="D59" s="31"/>
      <c r="E59" s="28"/>
      <c r="F59" s="28"/>
      <c r="G59" s="28"/>
      <c r="H59" s="28"/>
      <c r="I59" s="28"/>
    </row>
    <row r="60" spans="1:9" s="3" customFormat="1" ht="12.75">
      <c r="A60" s="1"/>
      <c r="B60" s="2"/>
      <c r="C60" s="23" t="s">
        <v>57</v>
      </c>
      <c r="D60" s="28">
        <v>0</v>
      </c>
      <c r="E60" s="28">
        <v>27284358.26</v>
      </c>
      <c r="F60" s="28">
        <f>SUM(D60:E60)</f>
        <v>27284358.26</v>
      </c>
      <c r="G60" s="28">
        <v>27287969.35</v>
      </c>
      <c r="H60" s="28">
        <v>27287969.35</v>
      </c>
      <c r="I60" s="28">
        <f>H60-D60</f>
        <v>27287969.35</v>
      </c>
    </row>
    <row r="61" spans="1:9" s="3" customFormat="1" ht="12.75">
      <c r="A61" s="1"/>
      <c r="B61" s="56" t="s">
        <v>58</v>
      </c>
      <c r="C61" s="57"/>
      <c r="D61" s="31"/>
      <c r="E61" s="28"/>
      <c r="F61" s="28"/>
      <c r="G61" s="28"/>
      <c r="H61" s="28"/>
      <c r="I61" s="28"/>
    </row>
    <row r="62" spans="1:9" s="3" customFormat="1" ht="24">
      <c r="A62" s="1"/>
      <c r="B62" s="2"/>
      <c r="C62" s="25" t="s">
        <v>59</v>
      </c>
      <c r="D62" s="31"/>
      <c r="E62" s="28"/>
      <c r="F62" s="28"/>
      <c r="G62" s="28"/>
      <c r="H62" s="28"/>
      <c r="I62" s="28"/>
    </row>
    <row r="63" spans="1:9" s="3" customFormat="1" ht="12.75">
      <c r="A63" s="1"/>
      <c r="B63" s="2"/>
      <c r="C63" s="23" t="s">
        <v>60</v>
      </c>
      <c r="D63" s="31"/>
      <c r="E63" s="28"/>
      <c r="F63" s="28"/>
      <c r="G63" s="28"/>
      <c r="H63" s="28"/>
      <c r="I63" s="28"/>
    </row>
    <row r="64" spans="1:9" s="3" customFormat="1" ht="12.75">
      <c r="A64" s="1"/>
      <c r="B64" s="56" t="s">
        <v>61</v>
      </c>
      <c r="C64" s="57"/>
      <c r="D64" s="31"/>
      <c r="E64" s="37"/>
      <c r="F64" s="30"/>
      <c r="G64" s="30"/>
      <c r="H64" s="30"/>
      <c r="I64" s="30"/>
    </row>
    <row r="65" spans="1:9" s="3" customFormat="1" ht="12.75">
      <c r="A65" s="1"/>
      <c r="B65" s="56" t="s">
        <v>62</v>
      </c>
      <c r="C65" s="57"/>
      <c r="D65" s="31"/>
      <c r="E65" s="37"/>
      <c r="F65" s="30"/>
      <c r="G65" s="30"/>
      <c r="H65" s="30"/>
      <c r="I65" s="30"/>
    </row>
    <row r="66" spans="1:9" s="3" customFormat="1" ht="12.75">
      <c r="A66" s="14"/>
      <c r="B66" s="77"/>
      <c r="C66" s="78"/>
      <c r="D66" s="31"/>
      <c r="E66" s="37"/>
      <c r="F66" s="30"/>
      <c r="G66" s="30"/>
      <c r="H66" s="30"/>
      <c r="I66" s="30"/>
    </row>
    <row r="67" spans="1:9" s="3" customFormat="1" ht="24" customHeight="1">
      <c r="A67" s="82" t="s">
        <v>63</v>
      </c>
      <c r="B67" s="83"/>
      <c r="C67" s="81"/>
      <c r="D67" s="36">
        <f>D47+D56+D61+D64+D65</f>
        <v>1010844963</v>
      </c>
      <c r="E67" s="38">
        <f>E47+E56+E61+E64+E65</f>
        <v>39632438.21</v>
      </c>
      <c r="F67" s="35">
        <f>F47+F56+F61+F64+F65</f>
        <v>1050477401.21</v>
      </c>
      <c r="G67" s="35">
        <f>G47+G56+G61+G64+G65</f>
        <v>1050733701.4300001</v>
      </c>
      <c r="H67" s="35">
        <f>H47+H56+H61+H64+H65</f>
        <v>1050733701.4300001</v>
      </c>
      <c r="I67" s="35">
        <f>H67-D67</f>
        <v>39888738.43000007</v>
      </c>
    </row>
    <row r="68" spans="1:9" s="3" customFormat="1" ht="12.75">
      <c r="A68" s="14"/>
      <c r="B68" s="77"/>
      <c r="C68" s="78"/>
      <c r="D68" s="31"/>
      <c r="E68" s="37"/>
      <c r="F68" s="30"/>
      <c r="G68" s="30"/>
      <c r="H68" s="30"/>
      <c r="I68" s="30"/>
    </row>
    <row r="69" spans="1:9" s="3" customFormat="1" ht="12.75">
      <c r="A69" s="79" t="s">
        <v>64</v>
      </c>
      <c r="B69" s="58"/>
      <c r="C69" s="63"/>
      <c r="D69" s="38">
        <f aca="true" t="shared" si="0" ref="D69:I69">SUM(D70)</f>
        <v>0</v>
      </c>
      <c r="E69" s="38">
        <f t="shared" si="0"/>
        <v>170000000</v>
      </c>
      <c r="F69" s="38">
        <f t="shared" si="0"/>
        <v>170000000</v>
      </c>
      <c r="G69" s="38">
        <f t="shared" si="0"/>
        <v>170000000</v>
      </c>
      <c r="H69" s="38">
        <f t="shared" si="0"/>
        <v>170000000</v>
      </c>
      <c r="I69" s="38">
        <f t="shared" si="0"/>
        <v>170000000</v>
      </c>
    </row>
    <row r="70" spans="1:9" s="3" customFormat="1" ht="12.75">
      <c r="A70" s="1"/>
      <c r="B70" s="56" t="s">
        <v>65</v>
      </c>
      <c r="C70" s="57"/>
      <c r="D70" s="28">
        <v>0</v>
      </c>
      <c r="E70" s="37">
        <v>170000000</v>
      </c>
      <c r="F70" s="28">
        <f>SUM(D70:E70)</f>
        <v>170000000</v>
      </c>
      <c r="G70" s="28">
        <v>170000000</v>
      </c>
      <c r="H70" s="28">
        <v>170000000</v>
      </c>
      <c r="I70" s="42">
        <f>H70-D70</f>
        <v>170000000</v>
      </c>
    </row>
    <row r="71" spans="1:9" s="3" customFormat="1" ht="12.75">
      <c r="A71" s="14"/>
      <c r="B71" s="77"/>
      <c r="C71" s="78"/>
      <c r="D71" s="31"/>
      <c r="E71" s="37"/>
      <c r="F71" s="30"/>
      <c r="G71" s="30"/>
      <c r="H71" s="30"/>
      <c r="I71" s="30"/>
    </row>
    <row r="72" spans="1:9" s="3" customFormat="1" ht="12.75">
      <c r="A72" s="79" t="s">
        <v>66</v>
      </c>
      <c r="B72" s="58"/>
      <c r="C72" s="63"/>
      <c r="D72" s="36">
        <f aca="true" t="shared" si="1" ref="D72:I72">D42+D67+D69</f>
        <v>4297811917</v>
      </c>
      <c r="E72" s="36">
        <f t="shared" si="1"/>
        <v>706372703.26</v>
      </c>
      <c r="F72" s="36">
        <f t="shared" si="1"/>
        <v>5004184620.26</v>
      </c>
      <c r="G72" s="36">
        <f t="shared" si="1"/>
        <v>5004184620.26</v>
      </c>
      <c r="H72" s="36">
        <f t="shared" si="1"/>
        <v>5004184620.26</v>
      </c>
      <c r="I72" s="36">
        <f t="shared" si="1"/>
        <v>706372703.26</v>
      </c>
    </row>
    <row r="73" spans="1:9" s="3" customFormat="1" ht="12.75">
      <c r="A73" s="14"/>
      <c r="B73" s="77"/>
      <c r="C73" s="78"/>
      <c r="D73" s="31"/>
      <c r="E73" s="37"/>
      <c r="F73" s="30"/>
      <c r="G73" s="30"/>
      <c r="H73" s="30"/>
      <c r="I73" s="30"/>
    </row>
    <row r="74" spans="1:9" s="3" customFormat="1" ht="12.75">
      <c r="A74" s="1"/>
      <c r="B74" s="62" t="s">
        <v>67</v>
      </c>
      <c r="C74" s="63"/>
      <c r="D74" s="31"/>
      <c r="E74" s="29"/>
      <c r="F74" s="30"/>
      <c r="G74" s="30"/>
      <c r="H74" s="30"/>
      <c r="I74" s="30"/>
    </row>
    <row r="75" spans="1:9" s="3" customFormat="1" ht="27" customHeight="1">
      <c r="A75" s="1"/>
      <c r="B75" s="85" t="s">
        <v>68</v>
      </c>
      <c r="C75" s="86"/>
      <c r="D75" s="31">
        <v>0</v>
      </c>
      <c r="E75" s="37">
        <v>170000000</v>
      </c>
      <c r="F75" s="28">
        <f>SUM(D75:E75)</f>
        <v>170000000</v>
      </c>
      <c r="G75" s="28">
        <v>170000000</v>
      </c>
      <c r="H75" s="28">
        <v>170000000</v>
      </c>
      <c r="I75" s="42">
        <f>H75-D75</f>
        <v>170000000</v>
      </c>
    </row>
    <row r="76" spans="1:9" s="3" customFormat="1" ht="33.75" customHeight="1">
      <c r="A76" s="1"/>
      <c r="B76" s="85" t="s">
        <v>69</v>
      </c>
      <c r="C76" s="86"/>
      <c r="D76" s="31"/>
      <c r="E76" s="29"/>
      <c r="F76" s="30"/>
      <c r="G76" s="30"/>
      <c r="H76" s="30"/>
      <c r="I76" s="30"/>
    </row>
    <row r="77" spans="1:9" s="3" customFormat="1" ht="12.75">
      <c r="A77" s="1"/>
      <c r="B77" s="62" t="s">
        <v>70</v>
      </c>
      <c r="C77" s="63"/>
      <c r="D77" s="31">
        <f>D75+D76</f>
        <v>0</v>
      </c>
      <c r="E77" s="31">
        <f>E75+E76</f>
        <v>170000000</v>
      </c>
      <c r="F77" s="31">
        <f>F75+F76</f>
        <v>170000000</v>
      </c>
      <c r="G77" s="31">
        <f>G75+G76</f>
        <v>170000000</v>
      </c>
      <c r="H77" s="31">
        <f>H75+H76</f>
        <v>170000000</v>
      </c>
      <c r="I77" s="42">
        <f>H77-D77</f>
        <v>170000000</v>
      </c>
    </row>
    <row r="78" spans="1:9" s="3" customFormat="1" ht="13.5" thickBot="1">
      <c r="A78" s="17"/>
      <c r="B78" s="87"/>
      <c r="C78" s="88"/>
      <c r="D78" s="32"/>
      <c r="E78" s="33"/>
      <c r="F78" s="34"/>
      <c r="G78" s="34"/>
      <c r="H78" s="34"/>
      <c r="I78" s="34"/>
    </row>
    <row r="80" ht="12.75">
      <c r="G80" s="18"/>
    </row>
    <row r="81" spans="5:9" ht="12.75">
      <c r="E81" s="13"/>
      <c r="G81" s="9"/>
      <c r="H81" s="18"/>
      <c r="I81" s="12"/>
    </row>
    <row r="82" spans="5:8" ht="12.75">
      <c r="E82" s="10"/>
      <c r="G82" s="11"/>
      <c r="H82" s="11"/>
    </row>
    <row r="83" spans="5:7" ht="12.75">
      <c r="E83" s="11"/>
      <c r="G83" s="10"/>
    </row>
    <row r="84" ht="12.75">
      <c r="D84" s="7"/>
    </row>
    <row r="85" spans="3:8" ht="12.75">
      <c r="C85" s="6"/>
      <c r="D85" s="6"/>
      <c r="F85" s="20"/>
      <c r="G85" s="21"/>
      <c r="H85" s="22"/>
    </row>
    <row r="86" spans="3:8" ht="30.75" customHeight="1">
      <c r="C86" s="19"/>
      <c r="D86" s="8"/>
      <c r="F86" s="84"/>
      <c r="G86" s="84"/>
      <c r="H86" s="84"/>
    </row>
  </sheetData>
  <sheetProtection/>
  <mergeCells count="58">
    <mergeCell ref="B78:C78"/>
    <mergeCell ref="B77:C77"/>
    <mergeCell ref="B76:C76"/>
    <mergeCell ref="B75:C75"/>
    <mergeCell ref="B74:C74"/>
    <mergeCell ref="B73:C73"/>
    <mergeCell ref="F86:H86"/>
    <mergeCell ref="A72:C72"/>
    <mergeCell ref="B47:C47"/>
    <mergeCell ref="B56:C56"/>
    <mergeCell ref="B61:C61"/>
    <mergeCell ref="B64:C64"/>
    <mergeCell ref="B65:C65"/>
    <mergeCell ref="B66:C66"/>
    <mergeCell ref="A67:C67"/>
    <mergeCell ref="A69:C69"/>
    <mergeCell ref="B70:C70"/>
    <mergeCell ref="B71:C71"/>
    <mergeCell ref="B38:C38"/>
    <mergeCell ref="A42:C42"/>
    <mergeCell ref="A43:C43"/>
    <mergeCell ref="B68:C68"/>
    <mergeCell ref="B29:C29"/>
    <mergeCell ref="B35:C35"/>
    <mergeCell ref="B36:C36"/>
    <mergeCell ref="A44:C44"/>
    <mergeCell ref="A46:C46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D5:H5"/>
    <mergeCell ref="A16:A17"/>
    <mergeCell ref="B16:C16"/>
    <mergeCell ref="B17:C17"/>
    <mergeCell ref="B12:C12"/>
    <mergeCell ref="B13:C13"/>
    <mergeCell ref="B15:C15"/>
    <mergeCell ref="B9:C9"/>
    <mergeCell ref="B10:C10"/>
    <mergeCell ref="B11:C11"/>
    <mergeCell ref="A8:C8"/>
    <mergeCell ref="B14:C14"/>
    <mergeCell ref="E6:E7"/>
    <mergeCell ref="I42:I43"/>
    <mergeCell ref="F6:F7"/>
    <mergeCell ref="G6:G7"/>
    <mergeCell ref="H6:H7"/>
    <mergeCell ref="D42:D43"/>
    <mergeCell ref="E42:E43"/>
    <mergeCell ref="F42:F43"/>
    <mergeCell ref="G42:G43"/>
    <mergeCell ref="H42:H43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scale="60" r:id="rId2"/>
  <headerFooter>
    <oddFooter>&amp;CPágina &amp;P</oddFooter>
  </headerFooter>
  <rowBreaks count="1" manualBreakCount="1">
    <brk id="8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2023-01-12T17:45:58Z</cp:lastPrinted>
  <dcterms:created xsi:type="dcterms:W3CDTF">2018-04-06T17:04:09Z</dcterms:created>
  <dcterms:modified xsi:type="dcterms:W3CDTF">2023-02-03T19:40:56Z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