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25" yWindow="-15" windowWidth="19320" windowHeight="6870"/>
  </bookViews>
  <sheets>
    <sheet name="Edo. Analít. Clas. Obj. Gto" sheetId="1" r:id="rId1"/>
    <sheet name="Edo. Analít. Clas. Adm." sheetId="2" r:id="rId2"/>
    <sheet name="Edo Analít. Clas. Func." sheetId="3" r:id="rId3"/>
  </sheets>
  <definedNames>
    <definedName name="_xlnm.Print_Area" localSheetId="1">'Edo. Analít. Clas. Adm.'!$A$1:$G$29</definedName>
    <definedName name="_xlnm.Print_Titles" localSheetId="2">'Edo Analít. Clas. Func.'!$1:$7</definedName>
    <definedName name="_xlnm.Print_Titles" localSheetId="0">'Edo. Analít. Clas. Obj. Gto'!$1:$7</definedName>
  </definedNames>
  <calcPr calcId="145621" concurrentCalc="0"/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H9"/>
  <c r="H20"/>
  <c r="H21"/>
  <c r="H22"/>
  <c r="H23"/>
  <c r="H24"/>
  <c r="H25"/>
  <c r="H26"/>
  <c r="H19"/>
  <c r="H29"/>
  <c r="H30"/>
  <c r="H31"/>
  <c r="H32"/>
  <c r="H33"/>
  <c r="H34"/>
  <c r="H35"/>
  <c r="H36"/>
  <c r="H37"/>
  <c r="H28"/>
  <c r="H40"/>
  <c r="H41"/>
  <c r="H42"/>
  <c r="H43"/>
  <c r="H39"/>
  <c r="H8"/>
  <c r="H47"/>
  <c r="H48"/>
  <c r="H49"/>
  <c r="H50"/>
  <c r="H51"/>
  <c r="H52"/>
  <c r="H53"/>
  <c r="H54"/>
  <c r="H46"/>
  <c r="H57"/>
  <c r="H58"/>
  <c r="H59"/>
  <c r="H60"/>
  <c r="H61"/>
  <c r="H62"/>
  <c r="H63"/>
  <c r="H56"/>
  <c r="H66"/>
  <c r="H67"/>
  <c r="H68"/>
  <c r="H69"/>
  <c r="H70"/>
  <c r="H71"/>
  <c r="H72"/>
  <c r="H73"/>
  <c r="H74"/>
  <c r="H65"/>
  <c r="H77"/>
  <c r="H78"/>
  <c r="H79"/>
  <c r="H80"/>
  <c r="H76"/>
  <c r="H45"/>
  <c r="H82"/>
  <c r="G9"/>
  <c r="G19"/>
  <c r="G28"/>
  <c r="G39"/>
  <c r="G8"/>
  <c r="G46"/>
  <c r="G56"/>
  <c r="G65"/>
  <c r="G76"/>
  <c r="G45"/>
  <c r="G82"/>
  <c r="F9"/>
  <c r="F19"/>
  <c r="F28"/>
  <c r="F39"/>
  <c r="F8"/>
  <c r="F46"/>
  <c r="F56"/>
  <c r="F65"/>
  <c r="F76"/>
  <c r="F45"/>
  <c r="F82"/>
  <c r="E9"/>
  <c r="E19"/>
  <c r="E28"/>
  <c r="E39"/>
  <c r="E8"/>
  <c r="E46"/>
  <c r="E56"/>
  <c r="E65"/>
  <c r="E76"/>
  <c r="E45"/>
  <c r="E82"/>
  <c r="D9"/>
  <c r="D19"/>
  <c r="D28"/>
  <c r="D39"/>
  <c r="D8"/>
  <c r="D46"/>
  <c r="D56"/>
  <c r="D65"/>
  <c r="D76"/>
  <c r="D45"/>
  <c r="D82"/>
  <c r="C9"/>
  <c r="C21"/>
  <c r="C19"/>
  <c r="C28"/>
  <c r="C39"/>
  <c r="C8"/>
  <c r="C46"/>
  <c r="C56"/>
  <c r="C65"/>
  <c r="C76"/>
  <c r="C45"/>
  <c r="C82"/>
  <c r="G11" i="2"/>
  <c r="G9"/>
  <c r="G15"/>
  <c r="G13"/>
  <c r="G17"/>
  <c r="F9"/>
  <c r="F13"/>
  <c r="F17"/>
  <c r="E9"/>
  <c r="E13"/>
  <c r="E17"/>
  <c r="D9"/>
  <c r="D13"/>
  <c r="D17"/>
  <c r="C9"/>
  <c r="C13"/>
  <c r="C17"/>
  <c r="B9"/>
  <c r="B13"/>
  <c r="B17"/>
</calcChain>
</file>

<file path=xl/sharedStrings.xml><?xml version="1.0" encoding="utf-8"?>
<sst xmlns="http://schemas.openxmlformats.org/spreadsheetml/2006/main" count="274" uniqueCount="141">
  <si>
    <t>MUNICIPIO DE MERIDA YUCATAN</t>
  </si>
  <si>
    <t>Estado Analítico del Ejercicio del Presupuesto de Egresos Detallado - LDF</t>
  </si>
  <si>
    <t xml:space="preserve">Clasificación por Objeto del Gasto (Capítulo y Concepto) </t>
  </si>
  <si>
    <t>(PESOS)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</si>
  <si>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</si>
  <si>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</si>
  <si>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</si>
  <si>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</si>
  <si>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</si>
  <si>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</si>
  <si>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</si>
  <si>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</si>
  <si>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</si>
  <si>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</si>
  <si>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</si>
  <si>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</si>
  <si>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</si>
  <si>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</si>
  <si>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</si>
  <si>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</si>
  <si>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</si>
  <si>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</si>
  <si>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</si>
  <si>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</si>
  <si>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</si>
  <si>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</si>
  <si>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</si>
  <si>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</si>
  <si>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</si>
  <si>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</si>
  <si>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</si>
  <si>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</si>
  <si>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</si>
  <si>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</si>
  <si>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</si>
  <si>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</si>
  <si>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</si>
  <si>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</si>
  <si>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</si>
  <si>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</si>
  <si>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</si>
  <si>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</si>
  <si>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</si>
  <si>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</si>
  <si>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</si>
  <si>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</si>
  <si>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</si>
  <si>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</si>
  <si>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</si>
  <si>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</si>
  <si>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</si>
  <si>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</si>
  <si>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</si>
  <si>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</si>
  <si>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</si>
  <si>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</si>
  <si>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</si>
  <si>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</si>
  <si>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</si>
  <si>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</si>
  <si>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</si>
  <si>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</si>
  <si>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</si>
  <si>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</si>
  <si>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</si>
  <si>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</si>
  <si>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</si>
  <si>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</si>
  <si>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</si>
  <si>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</si>
  <si>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</si>
  <si>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</si>
  <si>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</si>
  <si>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</si>
  <si>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</si>
  <si>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</si>
  <si>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</si>
  <si>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</si>
  <si>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</si>
  <si>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</si>
  <si>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</si>
  <si>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</si>
  <si>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</si>
  <si>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</si>
  <si>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</si>
  <si>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</t>
  </si>
  <si>
    <t xml:space="preserve">Aprobado </t>
  </si>
  <si>
    <t xml:space="preserve">Subejercicio </t>
  </si>
  <si>
    <t>ABOG. MARÍA DOLORES FRITZ SIERRA</t>
  </si>
  <si>
    <t>C.P. JUAN CARLOS ROSEL FLORES, MTRO.</t>
  </si>
  <si>
    <t>PRESIDENTA MUNICIPAL</t>
  </si>
  <si>
    <t>DIRECTOR DE FINANZAS Y TESORERO MUNICIPAL</t>
  </si>
  <si>
    <t xml:space="preserve">Del 1 de enero al 30 de Junio de 2018 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</si>
  <si>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</si>
  <si>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</si>
  <si>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</si>
  <si>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</si>
  <si>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</si>
  <si>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</si>
  <si>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</si>
  <si>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</si>
  <si>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</si>
  <si>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</si>
  <si>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</si>
  <si>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Clasificación Funcional (Finalidad y Función)</t>
  </si>
  <si>
    <t>Del 1 de enero Al 30 de Junio de 2018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</si>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</sst>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43" fontId="6" fillId="0" borderId="0" applyFont="0" applyFill="0" applyBorder="0" applyAlignment="0" applyProtection="0"/>
    <xf numFmtId="0" fontId="7" fillId="0" borderId="0">
      <alignment vertical="top"/>
    </xf>
  </cellStyleXfs>
  <cellXfs count="109">
    <xf numFmtId="0" fontId="0" fillId="0" borderId="0" xfId="0"/>
    <xf numFmtId="0" fontId="2" fillId="0" borderId="0" xfId="0" applyFont="1"/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8" fontId="1" fillId="0" borderId="16" xfId="0" applyNumberFormat="1" applyFont="1" applyBorder="1" applyAlignment="1">
      <alignment horizontal="right" vertical="center"/>
    </xf>
    <xf numFmtId="7" fontId="3" fillId="0" borderId="16" xfId="0" applyNumberFormat="1" applyFont="1" applyBorder="1" applyAlignment="1">
      <alignment horizontal="right" vertical="center"/>
    </xf>
    <xf numFmtId="8" fontId="2" fillId="0" borderId="16" xfId="0" applyNumberFormat="1" applyFont="1" applyBorder="1" applyAlignment="1">
      <alignment horizontal="right" vertical="center"/>
    </xf>
    <xf numFmtId="7" fontId="4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7" fontId="4" fillId="0" borderId="17" xfId="0" applyNumberFormat="1" applyFont="1" applyBorder="1" applyAlignment="1">
      <alignment horizontal="right" vertical="center"/>
    </xf>
    <xf numFmtId="8" fontId="2" fillId="0" borderId="1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8" fontId="2" fillId="0" borderId="15" xfId="0" applyNumberFormat="1" applyFont="1" applyBorder="1" applyAlignment="1">
      <alignment horizontal="right" vertical="center"/>
    </xf>
    <xf numFmtId="7" fontId="4" fillId="0" borderId="14" xfId="0" applyNumberFormat="1" applyFont="1" applyBorder="1" applyAlignment="1">
      <alignment horizontal="right" vertical="center"/>
    </xf>
    <xf numFmtId="8" fontId="2" fillId="0" borderId="14" xfId="0" applyNumberFormat="1" applyFont="1" applyBorder="1" applyAlignment="1">
      <alignment horizontal="right" vertical="center"/>
    </xf>
    <xf numFmtId="0" fontId="0" fillId="0" borderId="0" xfId="0"/>
    <xf numFmtId="43" fontId="0" fillId="0" borderId="0" xfId="3" applyFont="1"/>
    <xf numFmtId="0" fontId="7" fillId="0" borderId="0" xfId="4">
      <alignment vertical="top"/>
    </xf>
    <xf numFmtId="0" fontId="9" fillId="0" borderId="0" xfId="4" applyFont="1" applyAlignment="1">
      <alignment vertical="top"/>
    </xf>
    <xf numFmtId="0" fontId="8" fillId="0" borderId="0" xfId="4" applyFont="1" applyAlignment="1">
      <alignment vertical="top" readingOrder="1"/>
    </xf>
    <xf numFmtId="43" fontId="7" fillId="0" borderId="0" xfId="3" applyFont="1" applyAlignment="1">
      <alignment vertical="top"/>
    </xf>
    <xf numFmtId="43" fontId="7" fillId="0" borderId="0" xfId="4" applyNumberFormat="1">
      <alignment vertical="top"/>
    </xf>
    <xf numFmtId="7" fontId="9" fillId="0" borderId="0" xfId="4" applyNumberFormat="1" applyFont="1" applyAlignment="1">
      <alignment vertical="top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8" fontId="2" fillId="0" borderId="19" xfId="0" applyNumberFormat="1" applyFont="1" applyBorder="1" applyAlignment="1">
      <alignment horizontal="right" vertical="center"/>
    </xf>
    <xf numFmtId="7" fontId="4" fillId="0" borderId="22" xfId="0" applyNumberFormat="1" applyFont="1" applyBorder="1" applyAlignment="1">
      <alignment horizontal="right" vertical="center"/>
    </xf>
    <xf numFmtId="8" fontId="2" fillId="0" borderId="22" xfId="0" applyNumberFormat="1" applyFont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164" fontId="2" fillId="0" borderId="17" xfId="3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4" fontId="9" fillId="0" borderId="0" xfId="4" applyNumberFormat="1" applyFont="1" applyAlignment="1">
      <alignment vertical="top"/>
    </xf>
    <xf numFmtId="0" fontId="2" fillId="0" borderId="0" xfId="0" applyFont="1" applyAlignment="1">
      <alignment wrapText="1"/>
    </xf>
    <xf numFmtId="0" fontId="0" fillId="3" borderId="0" xfId="0" applyFill="1"/>
    <xf numFmtId="0" fontId="8" fillId="3" borderId="0" xfId="4" applyFont="1" applyFill="1" applyAlignment="1">
      <alignment vertical="top" readingOrder="1"/>
    </xf>
    <xf numFmtId="43" fontId="0" fillId="3" borderId="0" xfId="3" applyFont="1" applyFill="1"/>
    <xf numFmtId="0" fontId="7" fillId="3" borderId="0" xfId="4" applyFill="1">
      <alignment vertical="top"/>
    </xf>
    <xf numFmtId="164" fontId="7" fillId="3" borderId="0" xfId="4" applyNumberFormat="1" applyFill="1">
      <alignment vertical="top"/>
    </xf>
    <xf numFmtId="0" fontId="9" fillId="3" borderId="0" xfId="4" applyFont="1" applyFill="1" applyAlignment="1">
      <alignment vertical="top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9" fillId="0" borderId="18" xfId="4" applyFont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0" fontId="9" fillId="3" borderId="18" xfId="4" applyFont="1" applyFill="1" applyBorder="1" applyAlignment="1">
      <alignment horizontal="center" vertical="top"/>
    </xf>
    <xf numFmtId="0" fontId="9" fillId="3" borderId="0" xfId="4" applyFont="1" applyFill="1" applyAlignment="1">
      <alignment horizontal="center" vertical="top"/>
    </xf>
    <xf numFmtId="164" fontId="1" fillId="0" borderId="16" xfId="3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</cellXfs>
  <cellStyles count="5">
    <cellStyle name="Millares" xfId="3" builtinId="3"/>
    <cellStyle name="Moneda 2" xfId="1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Normal="100" zoomScaleSheetLayoutView="100" workbookViewId="0">
      <selection activeCell="B11" sqref="B11"/>
    </sheetView>
  </sheetViews>
  <sheetFormatPr baseColWidth="10" defaultRowHeight="13.5"/>
  <cols>
    <col min="1" max="1" width="5.5703125" style="1" customWidth="1"/>
    <col min="2" max="2" width="36.28515625" style="1" bestFit="1" customWidth="1"/>
    <col min="3" max="3" width="16.42578125" style="1" bestFit="1" customWidth="1"/>
    <col min="4" max="4" width="15.28515625" style="1" bestFit="1" customWidth="1"/>
    <col min="5" max="8" width="16.42578125" style="1" bestFit="1" customWidth="1"/>
    <col min="9" max="16384" width="11.42578125" style="1"/>
  </cols>
  <sheetData>
    <row r="1" spans="1:8">
      <c r="A1" s="66" t="s">
        <v>0</v>
      </c>
      <c r="B1" s="67"/>
      <c r="C1" s="67"/>
      <c r="D1" s="67"/>
      <c r="E1" s="67"/>
      <c r="F1" s="67"/>
      <c r="G1" s="67"/>
      <c r="H1" s="68"/>
    </row>
    <row r="2" spans="1:8">
      <c r="A2" s="69" t="s">
        <v>1</v>
      </c>
      <c r="B2" s="70"/>
      <c r="C2" s="70"/>
      <c r="D2" s="70"/>
      <c r="E2" s="70"/>
      <c r="F2" s="70"/>
      <c r="G2" s="70"/>
      <c r="H2" s="71"/>
    </row>
    <row r="3" spans="1:8">
      <c r="A3" s="69" t="s">
        <v>2</v>
      </c>
      <c r="B3" s="70"/>
      <c r="C3" s="70"/>
      <c r="D3" s="70"/>
      <c r="E3" s="70"/>
      <c r="F3" s="70"/>
      <c r="G3" s="70"/>
      <c r="H3" s="71"/>
    </row>
    <row r="4" spans="1:8">
      <c r="A4" s="69" t="s">
        <v>92</v>
      </c>
      <c r="B4" s="70"/>
      <c r="C4" s="70"/>
      <c r="D4" s="70"/>
      <c r="E4" s="70"/>
      <c r="F4" s="70"/>
      <c r="G4" s="70"/>
      <c r="H4" s="71"/>
    </row>
    <row r="5" spans="1:8" ht="14.25" thickBot="1">
      <c r="A5" s="72" t="s">
        <v>3</v>
      </c>
      <c r="B5" s="73"/>
      <c r="C5" s="73"/>
      <c r="D5" s="73"/>
      <c r="E5" s="73"/>
      <c r="F5" s="73"/>
      <c r="G5" s="73"/>
      <c r="H5" s="74"/>
    </row>
    <row r="6" spans="1:8" ht="14.25" thickBot="1">
      <c r="A6" s="66" t="s">
        <v>85</v>
      </c>
      <c r="B6" s="75"/>
      <c r="C6" s="77" t="s">
        <v>4</v>
      </c>
      <c r="D6" s="78"/>
      <c r="E6" s="78"/>
      <c r="F6" s="78"/>
      <c r="G6" s="79"/>
      <c r="H6" s="64" t="s">
        <v>87</v>
      </c>
    </row>
    <row r="7" spans="1:8" ht="26.25" thickBot="1">
      <c r="A7" s="72"/>
      <c r="B7" s="76"/>
      <c r="C7" s="2" t="s">
        <v>86</v>
      </c>
      <c r="D7" s="3" t="s">
        <v>5</v>
      </c>
      <c r="E7" s="2" t="s">
        <v>6</v>
      </c>
      <c r="F7" s="2" t="s">
        <v>7</v>
      </c>
      <c r="G7" s="2" t="s">
        <v>8</v>
      </c>
      <c r="H7" s="65"/>
    </row>
    <row r="8" spans="1:8" ht="31.5" customHeight="1">
      <c r="A8" s="82" t="s">
        <v>9</v>
      </c>
      <c r="B8" s="83"/>
      <c r="C8" s="4">
        <v>2725174282</v>
      </c>
      <c r="D8" s="5">
        <v>-16664631</v>
      </c>
      <c r="E8" s="4">
        <v>2708509651</v>
      </c>
      <c r="F8" s="4">
        <v>1402019272.5600002</v>
      </c>
      <c r="G8" s="4">
        <v>1315046988.04</v>
      </c>
      <c r="H8" s="4">
        <v>1306490378.4399998</v>
      </c>
    </row>
    <row r="9" spans="1:8">
      <c r="A9" s="80" t="s">
        <v>10</v>
      </c>
      <c r="B9" s="81"/>
      <c r="C9" s="6">
        <v>1030645768</v>
      </c>
      <c r="D9" s="7">
        <v>-5266541</v>
      </c>
      <c r="E9" s="6">
        <v>1025379227</v>
      </c>
      <c r="F9" s="6">
        <v>498018610.63999999</v>
      </c>
      <c r="G9" s="6">
        <v>452851991.19999999</v>
      </c>
      <c r="H9" s="6">
        <v>527360616.36000001</v>
      </c>
    </row>
    <row r="10" spans="1:8" ht="27">
      <c r="A10" s="8"/>
      <c r="B10" s="9" t="s">
        <v>11</v>
      </c>
      <c r="C10" s="6">
        <v>565214777</v>
      </c>
      <c r="D10" s="10">
        <v>-4330568</v>
      </c>
      <c r="E10" s="11">
        <v>560884209</v>
      </c>
      <c r="F10" s="11">
        <v>277117191.94999999</v>
      </c>
      <c r="G10" s="11">
        <v>277073686.94999999</v>
      </c>
      <c r="H10" s="11">
        <v>283767017.05000001</v>
      </c>
    </row>
    <row r="11" spans="1:8" ht="27">
      <c r="A11" s="8"/>
      <c r="B11" s="9" t="s">
        <v>12</v>
      </c>
      <c r="C11" s="6">
        <v>68672606</v>
      </c>
      <c r="D11" s="10">
        <v>323861</v>
      </c>
      <c r="E11" s="11">
        <v>68996467</v>
      </c>
      <c r="F11" s="11">
        <v>32726313.289999999</v>
      </c>
      <c r="G11" s="11">
        <v>32560536.489999998</v>
      </c>
      <c r="H11" s="11">
        <v>36270153.710000001</v>
      </c>
    </row>
    <row r="12" spans="1:8" ht="27">
      <c r="A12" s="8"/>
      <c r="B12" s="9" t="s">
        <v>13</v>
      </c>
      <c r="C12" s="6">
        <v>148887292</v>
      </c>
      <c r="D12" s="10">
        <v>876652</v>
      </c>
      <c r="E12" s="11">
        <v>149763944</v>
      </c>
      <c r="F12" s="11">
        <v>78855772.989999995</v>
      </c>
      <c r="G12" s="11">
        <v>47452266.399999999</v>
      </c>
      <c r="H12" s="11">
        <v>70908171.010000005</v>
      </c>
    </row>
    <row r="13" spans="1:8">
      <c r="A13" s="8"/>
      <c r="B13" s="9" t="s">
        <v>14</v>
      </c>
      <c r="C13" s="6">
        <v>75460941</v>
      </c>
      <c r="D13" s="10">
        <v>-1096686</v>
      </c>
      <c r="E13" s="11">
        <v>74364255</v>
      </c>
      <c r="F13" s="11">
        <v>35726543.450000003</v>
      </c>
      <c r="G13" s="11">
        <v>26453717.280000001</v>
      </c>
      <c r="H13" s="11">
        <v>38637711.549999997</v>
      </c>
    </row>
    <row r="14" spans="1:8" ht="27">
      <c r="A14" s="8"/>
      <c r="B14" s="9" t="s">
        <v>15</v>
      </c>
      <c r="C14" s="6">
        <v>172410152</v>
      </c>
      <c r="D14" s="10">
        <v>-1039800</v>
      </c>
      <c r="E14" s="11">
        <v>171370352</v>
      </c>
      <c r="F14" s="11">
        <v>73592788.959999993</v>
      </c>
      <c r="G14" s="11">
        <v>69311784.079999998</v>
      </c>
      <c r="H14" s="11">
        <v>97777563.040000007</v>
      </c>
    </row>
    <row r="15" spans="1:8">
      <c r="A15" s="8"/>
      <c r="B15" s="9" t="s">
        <v>16</v>
      </c>
      <c r="C15" s="6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7">
      <c r="A16" s="8"/>
      <c r="B16" s="9" t="s">
        <v>17</v>
      </c>
      <c r="C16" s="6">
        <v>0</v>
      </c>
      <c r="D16" s="10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80" t="s">
        <v>18</v>
      </c>
      <c r="B17" s="81"/>
      <c r="C17" s="6">
        <v>128364374</v>
      </c>
      <c r="D17" s="7">
        <v>25119760</v>
      </c>
      <c r="E17" s="6">
        <v>153484134</v>
      </c>
      <c r="F17" s="6">
        <v>97763061.519999996</v>
      </c>
      <c r="G17" s="6">
        <v>95564764.229999989</v>
      </c>
      <c r="H17" s="6">
        <v>55721072.479999997</v>
      </c>
    </row>
    <row r="18" spans="1:8" ht="40.5">
      <c r="A18" s="8"/>
      <c r="B18" s="9" t="s">
        <v>19</v>
      </c>
      <c r="C18" s="6">
        <v>18887717</v>
      </c>
      <c r="D18" s="10">
        <v>2367531</v>
      </c>
      <c r="E18" s="11">
        <v>21255248</v>
      </c>
      <c r="F18" s="11">
        <v>12192958.99</v>
      </c>
      <c r="G18" s="11">
        <v>11967742.800000001</v>
      </c>
      <c r="H18" s="11">
        <v>9062289.0099999998</v>
      </c>
    </row>
    <row r="19" spans="1:8">
      <c r="A19" s="8"/>
      <c r="B19" s="9" t="s">
        <v>20</v>
      </c>
      <c r="C19" s="6">
        <v>17423741</v>
      </c>
      <c r="D19" s="10">
        <v>645150</v>
      </c>
      <c r="E19" s="11">
        <v>18068891</v>
      </c>
      <c r="F19" s="11">
        <v>9286448.1699999999</v>
      </c>
      <c r="G19" s="11">
        <v>9140845.5</v>
      </c>
      <c r="H19" s="11">
        <v>8782442.8300000001</v>
      </c>
    </row>
    <row r="20" spans="1:8" ht="27">
      <c r="A20" s="8"/>
      <c r="B20" s="9" t="s">
        <v>21</v>
      </c>
      <c r="C20" s="6">
        <v>0</v>
      </c>
      <c r="D20" s="10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7">
      <c r="A21" s="8"/>
      <c r="B21" s="9" t="s">
        <v>22</v>
      </c>
      <c r="C21" s="6">
        <v>43461981</v>
      </c>
      <c r="D21" s="10">
        <v>21664708</v>
      </c>
      <c r="E21" s="11">
        <v>65126689</v>
      </c>
      <c r="F21" s="11">
        <v>51062159.539999999</v>
      </c>
      <c r="G21" s="11">
        <v>49811327.43</v>
      </c>
      <c r="H21" s="11">
        <v>14064529.460000001</v>
      </c>
    </row>
    <row r="22" spans="1:8" ht="27">
      <c r="A22" s="8"/>
      <c r="B22" s="9" t="s">
        <v>23</v>
      </c>
      <c r="C22" s="6">
        <v>5949877</v>
      </c>
      <c r="D22" s="10">
        <v>-209636</v>
      </c>
      <c r="E22" s="11">
        <v>5740241</v>
      </c>
      <c r="F22" s="11">
        <v>4011485.04</v>
      </c>
      <c r="G22" s="11">
        <v>3546587.24</v>
      </c>
      <c r="H22" s="11">
        <v>1728755.96</v>
      </c>
    </row>
    <row r="23" spans="1:8" ht="27">
      <c r="A23" s="8"/>
      <c r="B23" s="9" t="s">
        <v>24</v>
      </c>
      <c r="C23" s="6">
        <v>34100494</v>
      </c>
      <c r="D23" s="10">
        <v>-2677499</v>
      </c>
      <c r="E23" s="11">
        <v>31422995</v>
      </c>
      <c r="F23" s="11">
        <v>16214807.35</v>
      </c>
      <c r="G23" s="11">
        <v>16181380.130000001</v>
      </c>
      <c r="H23" s="11">
        <v>15208187.65</v>
      </c>
    </row>
    <row r="24" spans="1:8" ht="27">
      <c r="A24" s="8"/>
      <c r="B24" s="9" t="s">
        <v>25</v>
      </c>
      <c r="C24" s="6">
        <v>3341919</v>
      </c>
      <c r="D24" s="10">
        <v>3845770</v>
      </c>
      <c r="E24" s="11">
        <v>7187689</v>
      </c>
      <c r="F24" s="11">
        <v>2457246.13</v>
      </c>
      <c r="G24" s="11">
        <v>2410678.2799999998</v>
      </c>
      <c r="H24" s="11">
        <v>4730442.87</v>
      </c>
    </row>
    <row r="25" spans="1:8" ht="27">
      <c r="A25" s="8"/>
      <c r="B25" s="9" t="s">
        <v>26</v>
      </c>
      <c r="C25" s="6">
        <v>1860</v>
      </c>
      <c r="D25" s="10">
        <v>-1860</v>
      </c>
      <c r="E25" s="11">
        <v>0</v>
      </c>
      <c r="F25" s="11">
        <v>0</v>
      </c>
      <c r="G25" s="11">
        <v>0</v>
      </c>
      <c r="H25" s="11">
        <v>0</v>
      </c>
    </row>
    <row r="26" spans="1:8" ht="27">
      <c r="A26" s="8"/>
      <c r="B26" s="9" t="s">
        <v>27</v>
      </c>
      <c r="C26" s="6">
        <v>5196785</v>
      </c>
      <c r="D26" s="10">
        <v>-514404</v>
      </c>
      <c r="E26" s="11">
        <v>4682381</v>
      </c>
      <c r="F26" s="11">
        <v>2537956.2999999998</v>
      </c>
      <c r="G26" s="11">
        <v>2506202.85</v>
      </c>
      <c r="H26" s="11">
        <v>2144424.7000000002</v>
      </c>
    </row>
    <row r="27" spans="1:8">
      <c r="A27" s="80" t="s">
        <v>28</v>
      </c>
      <c r="B27" s="81"/>
      <c r="C27" s="6">
        <v>508848450</v>
      </c>
      <c r="D27" s="7">
        <v>106402824</v>
      </c>
      <c r="E27" s="6">
        <v>615251274</v>
      </c>
      <c r="F27" s="6">
        <v>299622150.60999995</v>
      </c>
      <c r="G27" s="6">
        <v>288028517.94</v>
      </c>
      <c r="H27" s="6">
        <v>315629123.39000005</v>
      </c>
    </row>
    <row r="28" spans="1:8">
      <c r="A28" s="8"/>
      <c r="B28" s="9" t="s">
        <v>29</v>
      </c>
      <c r="C28" s="6">
        <v>46580461</v>
      </c>
      <c r="D28" s="10">
        <v>21848727</v>
      </c>
      <c r="E28" s="11">
        <v>68429188</v>
      </c>
      <c r="F28" s="11">
        <v>40658528.109999999</v>
      </c>
      <c r="G28" s="11">
        <v>40272824.609999999</v>
      </c>
      <c r="H28" s="11">
        <v>27770659.890000001</v>
      </c>
    </row>
    <row r="29" spans="1:8">
      <c r="A29" s="8"/>
      <c r="B29" s="9" t="s">
        <v>30</v>
      </c>
      <c r="C29" s="6">
        <v>35841521</v>
      </c>
      <c r="D29" s="10">
        <v>15311005</v>
      </c>
      <c r="E29" s="11">
        <v>51152526</v>
      </c>
      <c r="F29" s="11">
        <v>31008248.899999999</v>
      </c>
      <c r="G29" s="11">
        <v>30494717.629999999</v>
      </c>
      <c r="H29" s="11">
        <v>20144277.100000001</v>
      </c>
    </row>
    <row r="30" spans="1:8" ht="27">
      <c r="A30" s="8"/>
      <c r="B30" s="9" t="s">
        <v>31</v>
      </c>
      <c r="C30" s="6">
        <v>103939588</v>
      </c>
      <c r="D30" s="10">
        <v>33513250</v>
      </c>
      <c r="E30" s="11">
        <v>137452838</v>
      </c>
      <c r="F30" s="11">
        <v>61691073.219999999</v>
      </c>
      <c r="G30" s="11">
        <v>58070297.229999997</v>
      </c>
      <c r="H30" s="11">
        <v>75761764.780000001</v>
      </c>
    </row>
    <row r="31" spans="1:8" ht="27">
      <c r="A31" s="8"/>
      <c r="B31" s="9" t="s">
        <v>32</v>
      </c>
      <c r="C31" s="6">
        <v>16665917</v>
      </c>
      <c r="D31" s="10">
        <v>-379878</v>
      </c>
      <c r="E31" s="11">
        <v>16286039</v>
      </c>
      <c r="F31" s="11">
        <v>8996960.1300000008</v>
      </c>
      <c r="G31" s="11">
        <v>8848769.6999999993</v>
      </c>
      <c r="H31" s="11">
        <v>7289078.8699999992</v>
      </c>
    </row>
    <row r="32" spans="1:8" ht="40.5">
      <c r="A32" s="8"/>
      <c r="B32" s="9" t="s">
        <v>33</v>
      </c>
      <c r="C32" s="6">
        <v>202921424</v>
      </c>
      <c r="D32" s="10">
        <v>30687294</v>
      </c>
      <c r="E32" s="11">
        <v>233608718</v>
      </c>
      <c r="F32" s="11">
        <v>98161303.75</v>
      </c>
      <c r="G32" s="11">
        <v>95940660.790000007</v>
      </c>
      <c r="H32" s="11">
        <v>135447414.25</v>
      </c>
    </row>
    <row r="33" spans="1:8" ht="27">
      <c r="A33" s="8"/>
      <c r="B33" s="9" t="s">
        <v>34</v>
      </c>
      <c r="C33" s="6">
        <v>67922410</v>
      </c>
      <c r="D33" s="10">
        <v>-7380201</v>
      </c>
      <c r="E33" s="11">
        <v>60542209</v>
      </c>
      <c r="F33" s="11">
        <v>31166954.18</v>
      </c>
      <c r="G33" s="11">
        <v>30196867.059999999</v>
      </c>
      <c r="H33" s="11">
        <v>29375254.82</v>
      </c>
    </row>
    <row r="34" spans="1:8">
      <c r="A34" s="8"/>
      <c r="B34" s="9" t="s">
        <v>35</v>
      </c>
      <c r="C34" s="6">
        <v>5402647</v>
      </c>
      <c r="D34" s="10">
        <v>-1559749</v>
      </c>
      <c r="E34" s="11">
        <v>3842898</v>
      </c>
      <c r="F34" s="11">
        <v>1041874.95</v>
      </c>
      <c r="G34" s="11">
        <v>1040971.35</v>
      </c>
      <c r="H34" s="11">
        <v>2801023.05</v>
      </c>
    </row>
    <row r="35" spans="1:8">
      <c r="A35" s="8"/>
      <c r="B35" s="9" t="s">
        <v>36</v>
      </c>
      <c r="C35" s="6">
        <v>27885235</v>
      </c>
      <c r="D35" s="10">
        <v>12444138</v>
      </c>
      <c r="E35" s="11">
        <v>40329373</v>
      </c>
      <c r="F35" s="11">
        <v>24672412.510000002</v>
      </c>
      <c r="G35" s="11">
        <v>20938664.710000001</v>
      </c>
      <c r="H35" s="11">
        <v>15656960.489999998</v>
      </c>
    </row>
    <row r="36" spans="1:8">
      <c r="A36" s="8"/>
      <c r="B36" s="9" t="s">
        <v>37</v>
      </c>
      <c r="C36" s="6">
        <v>1689247</v>
      </c>
      <c r="D36" s="10">
        <v>1918238</v>
      </c>
      <c r="E36" s="11">
        <v>3607485</v>
      </c>
      <c r="F36" s="11">
        <v>2224794.86</v>
      </c>
      <c r="G36" s="11">
        <v>2224744.86</v>
      </c>
      <c r="H36" s="11">
        <v>1382690.1400000001</v>
      </c>
    </row>
    <row r="37" spans="1:8">
      <c r="A37" s="80" t="s">
        <v>38</v>
      </c>
      <c r="B37" s="81"/>
      <c r="C37" s="6">
        <v>283321962</v>
      </c>
      <c r="D37" s="7">
        <v>14955280</v>
      </c>
      <c r="E37" s="6">
        <v>298277242</v>
      </c>
      <c r="F37" s="6">
        <v>157733418.25999999</v>
      </c>
      <c r="G37" s="6">
        <v>148859678.01999998</v>
      </c>
      <c r="H37" s="6">
        <v>140543823.74000001</v>
      </c>
    </row>
    <row r="38" spans="1:8" ht="27">
      <c r="A38" s="8"/>
      <c r="B38" s="9" t="s">
        <v>39</v>
      </c>
      <c r="C38" s="6">
        <v>25208187</v>
      </c>
      <c r="D38" s="10">
        <v>310453</v>
      </c>
      <c r="E38" s="11">
        <v>25518640</v>
      </c>
      <c r="F38" s="11">
        <v>15921513.140000001</v>
      </c>
      <c r="G38" s="11">
        <v>15921513.140000001</v>
      </c>
      <c r="H38" s="11">
        <v>9597126.8599999994</v>
      </c>
    </row>
    <row r="39" spans="1:8" ht="27">
      <c r="A39" s="8"/>
      <c r="B39" s="9" t="s">
        <v>40</v>
      </c>
      <c r="C39" s="6">
        <v>0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>
      <c r="A40" s="8"/>
      <c r="B40" s="9" t="s">
        <v>41</v>
      </c>
      <c r="C40" s="6">
        <v>14688199</v>
      </c>
      <c r="D40" s="10">
        <v>-333904</v>
      </c>
      <c r="E40" s="11">
        <v>14354295</v>
      </c>
      <c r="F40" s="11">
        <v>13525095.66</v>
      </c>
      <c r="G40" s="11">
        <v>13525095.66</v>
      </c>
      <c r="H40" s="11">
        <v>829199.33999999985</v>
      </c>
    </row>
    <row r="41" spans="1:8">
      <c r="A41" s="8"/>
      <c r="B41" s="9" t="s">
        <v>42</v>
      </c>
      <c r="C41" s="6">
        <v>85968687</v>
      </c>
      <c r="D41" s="10">
        <v>20662177</v>
      </c>
      <c r="E41" s="11">
        <v>106630864</v>
      </c>
      <c r="F41" s="11">
        <v>54193343.640000001</v>
      </c>
      <c r="G41" s="11">
        <v>51539482.390000001</v>
      </c>
      <c r="H41" s="11">
        <v>52437520.359999999</v>
      </c>
    </row>
    <row r="42" spans="1:8">
      <c r="A42" s="8"/>
      <c r="B42" s="9" t="s">
        <v>43</v>
      </c>
      <c r="C42" s="6">
        <v>149632889</v>
      </c>
      <c r="D42" s="10">
        <v>-5598446</v>
      </c>
      <c r="E42" s="11">
        <v>144034443</v>
      </c>
      <c r="F42" s="11">
        <v>70473465.819999993</v>
      </c>
      <c r="G42" s="11">
        <v>64262586.829999998</v>
      </c>
      <c r="H42" s="11">
        <v>73560977.180000007</v>
      </c>
    </row>
    <row r="43" spans="1:8" ht="27">
      <c r="A43" s="8"/>
      <c r="B43" s="9" t="s">
        <v>44</v>
      </c>
      <c r="C43" s="6">
        <v>0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27">
      <c r="A44" s="8"/>
      <c r="B44" s="9" t="s">
        <v>45</v>
      </c>
      <c r="C44" s="6">
        <v>0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>
      <c r="A45" s="8"/>
      <c r="B45" s="9" t="s">
        <v>46</v>
      </c>
      <c r="C45" s="6">
        <v>7824000</v>
      </c>
      <c r="D45" s="10">
        <v>-85000</v>
      </c>
      <c r="E45" s="11">
        <v>7739000</v>
      </c>
      <c r="F45" s="11">
        <v>3620000</v>
      </c>
      <c r="G45" s="11">
        <v>3611000</v>
      </c>
      <c r="H45" s="11">
        <v>4119000</v>
      </c>
    </row>
    <row r="46" spans="1:8">
      <c r="A46" s="8"/>
      <c r="B46" s="9" t="s">
        <v>47</v>
      </c>
      <c r="C46" s="6"/>
      <c r="D46" s="10">
        <v>0</v>
      </c>
      <c r="E46" s="11"/>
      <c r="F46" s="11"/>
      <c r="G46" s="11"/>
      <c r="H46" s="11">
        <v>0</v>
      </c>
    </row>
    <row r="47" spans="1:8">
      <c r="A47" s="80" t="s">
        <v>48</v>
      </c>
      <c r="B47" s="81"/>
      <c r="C47" s="6">
        <v>76324663</v>
      </c>
      <c r="D47" s="7">
        <v>-34305212</v>
      </c>
      <c r="E47" s="6">
        <v>42019451</v>
      </c>
      <c r="F47" s="6">
        <v>24732972.689999998</v>
      </c>
      <c r="G47" s="6">
        <v>8522430.8900000006</v>
      </c>
      <c r="H47" s="6">
        <v>17286478.309999999</v>
      </c>
    </row>
    <row r="48" spans="1:8" ht="27">
      <c r="A48" s="8"/>
      <c r="B48" s="9" t="s">
        <v>49</v>
      </c>
      <c r="C48" s="6">
        <v>1479528</v>
      </c>
      <c r="D48" s="10">
        <v>2742921</v>
      </c>
      <c r="E48" s="11">
        <v>4222449</v>
      </c>
      <c r="F48" s="11">
        <v>2982445.61</v>
      </c>
      <c r="G48" s="11">
        <v>2844243.21</v>
      </c>
      <c r="H48" s="11">
        <v>1240003.3900000001</v>
      </c>
    </row>
    <row r="49" spans="1:8" ht="27">
      <c r="A49" s="8"/>
      <c r="B49" s="9" t="s">
        <v>50</v>
      </c>
      <c r="C49" s="6">
        <v>578880</v>
      </c>
      <c r="D49" s="10">
        <v>3858532</v>
      </c>
      <c r="E49" s="11">
        <v>4437412</v>
      </c>
      <c r="F49" s="11">
        <v>2810192.17</v>
      </c>
      <c r="G49" s="11">
        <v>2792252.77</v>
      </c>
      <c r="H49" s="11">
        <v>1627219.83</v>
      </c>
    </row>
    <row r="50" spans="1:8" ht="27">
      <c r="A50" s="8"/>
      <c r="B50" s="9" t="s">
        <v>51</v>
      </c>
      <c r="C50" s="6">
        <v>0</v>
      </c>
      <c r="D50" s="10">
        <v>51246</v>
      </c>
      <c r="E50" s="11">
        <v>51246</v>
      </c>
      <c r="F50" s="11">
        <v>40543.760000000002</v>
      </c>
      <c r="G50" s="11">
        <v>40543.760000000002</v>
      </c>
      <c r="H50" s="11">
        <v>10702.239999999998</v>
      </c>
    </row>
    <row r="51" spans="1:8">
      <c r="A51" s="8"/>
      <c r="B51" s="9" t="s">
        <v>52</v>
      </c>
      <c r="C51" s="6">
        <v>7738000</v>
      </c>
      <c r="D51" s="10">
        <v>2035323</v>
      </c>
      <c r="E51" s="11">
        <v>9773323</v>
      </c>
      <c r="F51" s="11">
        <v>9765941.8499999996</v>
      </c>
      <c r="G51" s="11">
        <v>1541541.85</v>
      </c>
      <c r="H51" s="11">
        <v>7381.1500000003725</v>
      </c>
    </row>
    <row r="52" spans="1:8">
      <c r="A52" s="26"/>
      <c r="B52" s="27" t="s">
        <v>53</v>
      </c>
      <c r="C52" s="28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</row>
    <row r="53" spans="1:8" ht="27">
      <c r="A53" s="8"/>
      <c r="B53" s="9" t="s">
        <v>54</v>
      </c>
      <c r="C53" s="6">
        <v>66436776</v>
      </c>
      <c r="D53" s="10">
        <v>-43109552</v>
      </c>
      <c r="E53" s="11">
        <v>23327224</v>
      </c>
      <c r="F53" s="11">
        <v>8952720.9800000004</v>
      </c>
      <c r="G53" s="11">
        <v>1122720.98</v>
      </c>
      <c r="H53" s="11">
        <v>14374503.02</v>
      </c>
    </row>
    <row r="54" spans="1:8">
      <c r="A54" s="8"/>
      <c r="B54" s="9" t="s">
        <v>55</v>
      </c>
      <c r="C54" s="6">
        <v>46668</v>
      </c>
      <c r="D54" s="10">
        <v>-20000</v>
      </c>
      <c r="E54" s="11">
        <v>26668</v>
      </c>
      <c r="F54" s="11">
        <v>0</v>
      </c>
      <c r="G54" s="11">
        <v>0</v>
      </c>
      <c r="H54" s="11">
        <v>26668</v>
      </c>
    </row>
    <row r="55" spans="1:8">
      <c r="A55" s="8"/>
      <c r="B55" s="9" t="s">
        <v>56</v>
      </c>
      <c r="C55" s="6">
        <v>0</v>
      </c>
      <c r="D55" s="10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>
      <c r="A56" s="8"/>
      <c r="B56" s="9" t="s">
        <v>57</v>
      </c>
      <c r="C56" s="6">
        <v>44811</v>
      </c>
      <c r="D56" s="10">
        <v>136318</v>
      </c>
      <c r="E56" s="11">
        <v>181129</v>
      </c>
      <c r="F56" s="11">
        <v>181128.32000000001</v>
      </c>
      <c r="G56" s="11">
        <v>181128.32000000001</v>
      </c>
      <c r="H56" s="11">
        <v>0.67999999999301508</v>
      </c>
    </row>
    <row r="57" spans="1:8">
      <c r="A57" s="80" t="s">
        <v>58</v>
      </c>
      <c r="B57" s="81"/>
      <c r="C57" s="6">
        <v>241675038</v>
      </c>
      <c r="D57" s="7">
        <v>88878341</v>
      </c>
      <c r="E57" s="6">
        <v>330553379</v>
      </c>
      <c r="F57" s="6">
        <v>145154278.97999999</v>
      </c>
      <c r="G57" s="6">
        <v>144561347.65000001</v>
      </c>
      <c r="H57" s="6">
        <v>185399100.02000001</v>
      </c>
    </row>
    <row r="58" spans="1:8" ht="27">
      <c r="A58" s="8"/>
      <c r="B58" s="9" t="s">
        <v>59</v>
      </c>
      <c r="C58" s="6">
        <v>240541698</v>
      </c>
      <c r="D58" s="10">
        <v>81021033</v>
      </c>
      <c r="E58" s="11">
        <v>321562731</v>
      </c>
      <c r="F58" s="11">
        <v>145154278.97999999</v>
      </c>
      <c r="G58" s="11">
        <v>144561347.65000001</v>
      </c>
      <c r="H58" s="11">
        <v>176408452.02000001</v>
      </c>
    </row>
    <row r="59" spans="1:8">
      <c r="A59" s="8"/>
      <c r="B59" s="9" t="s">
        <v>60</v>
      </c>
      <c r="C59" s="6">
        <v>1133340</v>
      </c>
      <c r="D59" s="10">
        <v>7857308</v>
      </c>
      <c r="E59" s="11">
        <v>8990648</v>
      </c>
      <c r="F59" s="11">
        <v>0</v>
      </c>
      <c r="G59" s="11">
        <v>0</v>
      </c>
      <c r="H59" s="11">
        <v>8990648</v>
      </c>
    </row>
    <row r="60" spans="1:8" ht="27">
      <c r="A60" s="8"/>
      <c r="B60" s="9" t="s">
        <v>61</v>
      </c>
      <c r="C60" s="6">
        <v>0</v>
      </c>
      <c r="D60" s="10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>
      <c r="A61" s="80" t="s">
        <v>62</v>
      </c>
      <c r="B61" s="81"/>
      <c r="C61" s="6">
        <v>404701776</v>
      </c>
      <c r="D61" s="7">
        <v>-333289999</v>
      </c>
      <c r="E61" s="6">
        <v>71411777</v>
      </c>
      <c r="F61" s="6">
        <v>16356904.449999999</v>
      </c>
      <c r="G61" s="6">
        <v>14020382.699999999</v>
      </c>
      <c r="H61" s="6">
        <v>55054872.549999997</v>
      </c>
    </row>
    <row r="62" spans="1:8" ht="27">
      <c r="A62" s="8"/>
      <c r="B62" s="9" t="s">
        <v>63</v>
      </c>
      <c r="C62" s="6">
        <v>0</v>
      </c>
      <c r="D62" s="10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ht="27">
      <c r="A63" s="8"/>
      <c r="B63" s="9" t="s">
        <v>64</v>
      </c>
      <c r="C63" s="6">
        <v>0</v>
      </c>
      <c r="D63" s="10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>
      <c r="A64" s="8"/>
      <c r="B64" s="9" t="s">
        <v>65</v>
      </c>
      <c r="C64" s="6">
        <v>0</v>
      </c>
      <c r="D64" s="10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>
      <c r="A65" s="8"/>
      <c r="B65" s="9" t="s">
        <v>66</v>
      </c>
      <c r="C65" s="6">
        <v>0</v>
      </c>
      <c r="D65" s="10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ht="27">
      <c r="A66" s="8"/>
      <c r="B66" s="9" t="s">
        <v>67</v>
      </c>
      <c r="C66" s="6">
        <v>33304308</v>
      </c>
      <c r="D66" s="10">
        <v>417269</v>
      </c>
      <c r="E66" s="11">
        <v>33721577</v>
      </c>
      <c r="F66" s="11">
        <v>16356904.449999999</v>
      </c>
      <c r="G66" s="11">
        <v>14020382.699999999</v>
      </c>
      <c r="H66" s="11">
        <v>17364672.550000001</v>
      </c>
    </row>
    <row r="67" spans="1:8" ht="27">
      <c r="A67" s="8"/>
      <c r="B67" s="9" t="s">
        <v>68</v>
      </c>
      <c r="C67" s="6">
        <v>0</v>
      </c>
      <c r="D67" s="10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>
      <c r="A68" s="8"/>
      <c r="B68" s="9" t="s">
        <v>69</v>
      </c>
      <c r="C68" s="6">
        <v>0</v>
      </c>
      <c r="D68" s="10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ht="27">
      <c r="A69" s="8"/>
      <c r="B69" s="9" t="s">
        <v>70</v>
      </c>
      <c r="C69" s="6">
        <v>371397468</v>
      </c>
      <c r="D69" s="7">
        <v>-333707268</v>
      </c>
      <c r="E69" s="6">
        <v>37690200</v>
      </c>
      <c r="F69" s="6">
        <v>0</v>
      </c>
      <c r="G69" s="6">
        <v>0</v>
      </c>
      <c r="H69" s="11">
        <v>37690200</v>
      </c>
    </row>
    <row r="70" spans="1:8">
      <c r="A70" s="80" t="s">
        <v>71</v>
      </c>
      <c r="B70" s="81"/>
      <c r="C70" s="6">
        <v>0</v>
      </c>
      <c r="D70" s="7">
        <v>0</v>
      </c>
      <c r="E70" s="6">
        <v>0</v>
      </c>
      <c r="F70" s="6">
        <v>0</v>
      </c>
      <c r="G70" s="6">
        <v>0</v>
      </c>
      <c r="H70" s="6">
        <v>0</v>
      </c>
    </row>
    <row r="71" spans="1:8">
      <c r="A71" s="8"/>
      <c r="B71" s="9" t="s">
        <v>72</v>
      </c>
      <c r="C71" s="6">
        <v>0</v>
      </c>
      <c r="D71" s="7">
        <v>0</v>
      </c>
      <c r="E71" s="6">
        <v>0</v>
      </c>
      <c r="F71" s="6">
        <v>0</v>
      </c>
      <c r="G71" s="6">
        <v>0</v>
      </c>
      <c r="H71" s="11">
        <v>0</v>
      </c>
    </row>
    <row r="72" spans="1:8">
      <c r="A72" s="8"/>
      <c r="B72" s="9" t="s">
        <v>73</v>
      </c>
      <c r="C72" s="6">
        <v>0</v>
      </c>
      <c r="D72" s="7">
        <v>0</v>
      </c>
      <c r="E72" s="6">
        <v>0</v>
      </c>
      <c r="F72" s="6">
        <v>0</v>
      </c>
      <c r="G72" s="6">
        <v>0</v>
      </c>
      <c r="H72" s="11">
        <v>0</v>
      </c>
    </row>
    <row r="73" spans="1:8">
      <c r="A73" s="8"/>
      <c r="B73" s="9" t="s">
        <v>74</v>
      </c>
      <c r="C73" s="6">
        <v>0</v>
      </c>
      <c r="D73" s="7">
        <v>0</v>
      </c>
      <c r="E73" s="6">
        <v>0</v>
      </c>
      <c r="F73" s="6">
        <v>0</v>
      </c>
      <c r="G73" s="6">
        <v>0</v>
      </c>
      <c r="H73" s="11">
        <v>0</v>
      </c>
    </row>
    <row r="74" spans="1:8">
      <c r="A74" s="80" t="s">
        <v>75</v>
      </c>
      <c r="B74" s="81"/>
      <c r="C74" s="6">
        <v>51292251</v>
      </c>
      <c r="D74" s="7">
        <v>120840916</v>
      </c>
      <c r="E74" s="6">
        <v>172133167</v>
      </c>
      <c r="F74" s="6">
        <v>162637875.41</v>
      </c>
      <c r="G74" s="6">
        <v>162637875.41</v>
      </c>
      <c r="H74" s="6">
        <v>9495291.5900000054</v>
      </c>
    </row>
    <row r="75" spans="1:8">
      <c r="A75" s="8"/>
      <c r="B75" s="9" t="s">
        <v>76</v>
      </c>
      <c r="C75" s="6">
        <v>21838248</v>
      </c>
      <c r="D75" s="7">
        <v>97381034</v>
      </c>
      <c r="E75" s="6">
        <v>119219282</v>
      </c>
      <c r="F75" s="6">
        <v>115633735.02</v>
      </c>
      <c r="G75" s="6">
        <v>115633735.02</v>
      </c>
      <c r="H75" s="11">
        <v>3585546.9800000042</v>
      </c>
    </row>
    <row r="76" spans="1:8">
      <c r="A76" s="8"/>
      <c r="B76" s="9" t="s">
        <v>77</v>
      </c>
      <c r="C76" s="6">
        <v>27717803</v>
      </c>
      <c r="D76" s="7">
        <v>-17858660</v>
      </c>
      <c r="E76" s="6">
        <v>9859143</v>
      </c>
      <c r="F76" s="6">
        <v>5217358.92</v>
      </c>
      <c r="G76" s="6">
        <v>5217358.92</v>
      </c>
      <c r="H76" s="11">
        <v>4641784.08</v>
      </c>
    </row>
    <row r="77" spans="1:8">
      <c r="A77" s="8"/>
      <c r="B77" s="9" t="s">
        <v>78</v>
      </c>
      <c r="C77" s="6">
        <v>636200</v>
      </c>
      <c r="D77" s="7">
        <v>-487299</v>
      </c>
      <c r="E77" s="6">
        <v>148901</v>
      </c>
      <c r="F77" s="6">
        <v>1169.45</v>
      </c>
      <c r="G77" s="6">
        <v>1169.45</v>
      </c>
      <c r="H77" s="11">
        <v>147731.54999999999</v>
      </c>
    </row>
    <row r="78" spans="1:8">
      <c r="A78" s="8"/>
      <c r="B78" s="9" t="s">
        <v>79</v>
      </c>
      <c r="C78" s="6">
        <v>1100000</v>
      </c>
      <c r="D78" s="7">
        <v>-347934</v>
      </c>
      <c r="E78" s="6">
        <v>752066</v>
      </c>
      <c r="F78" s="6">
        <v>102062.01</v>
      </c>
      <c r="G78" s="6">
        <v>102062.01</v>
      </c>
      <c r="H78" s="11">
        <v>650003.99</v>
      </c>
    </row>
    <row r="79" spans="1:8">
      <c r="A79" s="8"/>
      <c r="B79" s="9" t="s">
        <v>80</v>
      </c>
      <c r="C79" s="6">
        <v>0</v>
      </c>
      <c r="D79" s="7">
        <v>0</v>
      </c>
      <c r="E79" s="6">
        <v>0</v>
      </c>
      <c r="F79" s="6">
        <v>0</v>
      </c>
      <c r="G79" s="6">
        <v>0</v>
      </c>
      <c r="H79" s="11">
        <v>0</v>
      </c>
    </row>
    <row r="80" spans="1:8">
      <c r="A80" s="8"/>
      <c r="B80" s="9" t="s">
        <v>81</v>
      </c>
      <c r="C80" s="6">
        <v>0</v>
      </c>
      <c r="D80" s="7">
        <v>0</v>
      </c>
      <c r="E80" s="6">
        <v>0</v>
      </c>
      <c r="F80" s="6">
        <v>0</v>
      </c>
      <c r="G80" s="6">
        <v>0</v>
      </c>
      <c r="H80" s="11">
        <v>0</v>
      </c>
    </row>
    <row r="81" spans="1:8" ht="27">
      <c r="A81" s="8"/>
      <c r="B81" s="9" t="s">
        <v>82</v>
      </c>
      <c r="C81" s="6">
        <v>0</v>
      </c>
      <c r="D81" s="7">
        <v>42153775</v>
      </c>
      <c r="E81" s="6">
        <v>42153775</v>
      </c>
      <c r="F81" s="6">
        <v>41683550.009999998</v>
      </c>
      <c r="G81" s="6">
        <v>41683550.009999998</v>
      </c>
      <c r="H81" s="11">
        <v>470224.99000000209</v>
      </c>
    </row>
    <row r="82" spans="1:8">
      <c r="A82" s="8"/>
      <c r="B82" s="9"/>
      <c r="C82" s="6"/>
      <c r="D82" s="7"/>
      <c r="E82" s="6"/>
      <c r="F82" s="6"/>
      <c r="G82" s="6"/>
      <c r="H82" s="6"/>
    </row>
    <row r="83" spans="1:8" ht="31.5" customHeight="1">
      <c r="A83" s="84" t="s">
        <v>83</v>
      </c>
      <c r="B83" s="85"/>
      <c r="C83" s="4">
        <v>1160746366</v>
      </c>
      <c r="D83" s="5">
        <v>98702554</v>
      </c>
      <c r="E83" s="4">
        <v>1259448920</v>
      </c>
      <c r="F83" s="4">
        <v>390182957.37</v>
      </c>
      <c r="G83" s="4">
        <v>367854150.71999997</v>
      </c>
      <c r="H83" s="4">
        <v>869265962.63000011</v>
      </c>
    </row>
    <row r="84" spans="1:8">
      <c r="A84" s="80" t="s">
        <v>10</v>
      </c>
      <c r="B84" s="81"/>
      <c r="C84" s="6">
        <v>93771074</v>
      </c>
      <c r="D84" s="7">
        <v>0</v>
      </c>
      <c r="E84" s="6">
        <v>93771074</v>
      </c>
      <c r="F84" s="6">
        <v>38735623.890000001</v>
      </c>
      <c r="G84" s="6">
        <v>34919708.539999999</v>
      </c>
      <c r="H84" s="6">
        <v>55035450.109999999</v>
      </c>
    </row>
    <row r="85" spans="1:8" ht="27">
      <c r="A85" s="8"/>
      <c r="B85" s="9" t="s">
        <v>11</v>
      </c>
      <c r="C85" s="6">
        <v>60080636</v>
      </c>
      <c r="D85" s="7">
        <v>-238230</v>
      </c>
      <c r="E85" s="6">
        <v>59842406</v>
      </c>
      <c r="F85" s="6">
        <v>25223595.289999999</v>
      </c>
      <c r="G85" s="6">
        <v>25223595.289999999</v>
      </c>
      <c r="H85" s="6">
        <v>34618810.710000001</v>
      </c>
    </row>
    <row r="86" spans="1:8" ht="27">
      <c r="A86" s="8"/>
      <c r="B86" s="9" t="s">
        <v>12</v>
      </c>
      <c r="C86" s="6">
        <v>0</v>
      </c>
      <c r="D86" s="7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27">
      <c r="A87" s="8"/>
      <c r="B87" s="9" t="s">
        <v>13</v>
      </c>
      <c r="C87" s="6">
        <v>16258179</v>
      </c>
      <c r="D87" s="7">
        <v>232859</v>
      </c>
      <c r="E87" s="6">
        <v>16491038</v>
      </c>
      <c r="F87" s="6">
        <v>6498677.4100000001</v>
      </c>
      <c r="G87" s="6">
        <v>3678125.7</v>
      </c>
      <c r="H87" s="6">
        <v>9992360.5899999999</v>
      </c>
    </row>
    <row r="88" spans="1:8">
      <c r="A88" s="8"/>
      <c r="B88" s="9" t="s">
        <v>14</v>
      </c>
      <c r="C88" s="6">
        <v>7996800</v>
      </c>
      <c r="D88" s="7">
        <v>-117938</v>
      </c>
      <c r="E88" s="6">
        <v>7878862</v>
      </c>
      <c r="F88" s="6">
        <v>3001157.67</v>
      </c>
      <c r="G88" s="6">
        <v>2023214.03</v>
      </c>
      <c r="H88" s="6">
        <v>4877704.33</v>
      </c>
    </row>
    <row r="89" spans="1:8" ht="27">
      <c r="A89" s="8"/>
      <c r="B89" s="9" t="s">
        <v>15</v>
      </c>
      <c r="C89" s="6">
        <v>9435459</v>
      </c>
      <c r="D89" s="7">
        <v>123309</v>
      </c>
      <c r="E89" s="6">
        <v>9558768</v>
      </c>
      <c r="F89" s="6">
        <v>4012193.52</v>
      </c>
      <c r="G89" s="6">
        <v>3994773.52</v>
      </c>
      <c r="H89" s="6">
        <v>5546574.4800000004</v>
      </c>
    </row>
    <row r="90" spans="1:8">
      <c r="A90" s="8"/>
      <c r="B90" s="9" t="s">
        <v>16</v>
      </c>
      <c r="C90" s="6">
        <v>0</v>
      </c>
      <c r="D90" s="7">
        <v>0</v>
      </c>
      <c r="E90" s="6">
        <v>0</v>
      </c>
      <c r="F90" s="6">
        <v>0</v>
      </c>
      <c r="G90" s="6">
        <v>0</v>
      </c>
      <c r="H90" s="6">
        <v>0</v>
      </c>
    </row>
    <row r="91" spans="1:8" ht="27">
      <c r="A91" s="8"/>
      <c r="B91" s="9" t="s">
        <v>17</v>
      </c>
      <c r="C91" s="6">
        <v>0</v>
      </c>
      <c r="D91" s="7">
        <v>0</v>
      </c>
      <c r="E91" s="6">
        <v>0</v>
      </c>
      <c r="F91" s="6">
        <v>0</v>
      </c>
      <c r="G91" s="6">
        <v>0</v>
      </c>
      <c r="H91" s="6">
        <v>0</v>
      </c>
    </row>
    <row r="92" spans="1:8">
      <c r="A92" s="80" t="s">
        <v>18</v>
      </c>
      <c r="B92" s="81"/>
      <c r="C92" s="6">
        <v>82977217</v>
      </c>
      <c r="D92" s="7">
        <v>31359051</v>
      </c>
      <c r="E92" s="6">
        <v>114336268</v>
      </c>
      <c r="F92" s="6">
        <v>66459024.579999998</v>
      </c>
      <c r="G92" s="6">
        <v>59952496.909999989</v>
      </c>
      <c r="H92" s="6">
        <v>47877243.420000002</v>
      </c>
    </row>
    <row r="93" spans="1:8" ht="40.5">
      <c r="A93" s="8"/>
      <c r="B93" s="9" t="s">
        <v>19</v>
      </c>
      <c r="C93" s="6">
        <v>1460071</v>
      </c>
      <c r="D93" s="7">
        <v>1684989</v>
      </c>
      <c r="E93" s="6">
        <v>3145060</v>
      </c>
      <c r="F93" s="6">
        <v>1351342.32</v>
      </c>
      <c r="G93" s="6">
        <v>1178955.58</v>
      </c>
      <c r="H93" s="6">
        <v>1793717.68</v>
      </c>
    </row>
    <row r="94" spans="1:8">
      <c r="A94" s="8"/>
      <c r="B94" s="9" t="s">
        <v>20</v>
      </c>
      <c r="C94" s="6">
        <v>4340383</v>
      </c>
      <c r="D94" s="7">
        <v>2790610</v>
      </c>
      <c r="E94" s="6">
        <v>7130993</v>
      </c>
      <c r="F94" s="6">
        <v>3910001.81</v>
      </c>
      <c r="G94" s="6">
        <v>2961271.4</v>
      </c>
      <c r="H94" s="6">
        <v>3220991.19</v>
      </c>
    </row>
    <row r="95" spans="1:8" ht="27">
      <c r="A95" s="8"/>
      <c r="B95" s="9" t="s">
        <v>21</v>
      </c>
      <c r="C95" s="6">
        <v>0</v>
      </c>
      <c r="D95" s="7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27">
      <c r="A96" s="8"/>
      <c r="B96" s="9" t="s">
        <v>22</v>
      </c>
      <c r="C96" s="6">
        <v>33447512</v>
      </c>
      <c r="D96" s="7">
        <v>28091432</v>
      </c>
      <c r="E96" s="6">
        <v>61538944</v>
      </c>
      <c r="F96" s="6">
        <v>42216458.259999998</v>
      </c>
      <c r="G96" s="6">
        <v>39842085.579999998</v>
      </c>
      <c r="H96" s="6">
        <v>19322485.740000002</v>
      </c>
    </row>
    <row r="97" spans="1:8" ht="27">
      <c r="A97" s="8"/>
      <c r="B97" s="9" t="s">
        <v>23</v>
      </c>
      <c r="C97" s="6">
        <v>1362553</v>
      </c>
      <c r="D97" s="7">
        <v>310034</v>
      </c>
      <c r="E97" s="6">
        <v>1672587</v>
      </c>
      <c r="F97" s="6">
        <v>899706.55</v>
      </c>
      <c r="G97" s="6">
        <v>878682.15</v>
      </c>
      <c r="H97" s="6">
        <v>772880.45</v>
      </c>
    </row>
    <row r="98" spans="1:8" ht="27">
      <c r="A98" s="8"/>
      <c r="B98" s="9" t="s">
        <v>24</v>
      </c>
      <c r="C98" s="6">
        <v>29055651</v>
      </c>
      <c r="D98" s="7">
        <v>854533</v>
      </c>
      <c r="E98" s="6">
        <v>29910184</v>
      </c>
      <c r="F98" s="6">
        <v>13512366.15</v>
      </c>
      <c r="G98" s="6">
        <v>12858865.550000001</v>
      </c>
      <c r="H98" s="6">
        <v>16397817.85</v>
      </c>
    </row>
    <row r="99" spans="1:8" ht="27">
      <c r="A99" s="8"/>
      <c r="B99" s="9" t="s">
        <v>25</v>
      </c>
      <c r="C99" s="6">
        <v>11903194</v>
      </c>
      <c r="D99" s="7">
        <v>-3267026</v>
      </c>
      <c r="E99" s="6">
        <v>8636168</v>
      </c>
      <c r="F99" s="6">
        <v>3334600.65</v>
      </c>
      <c r="G99" s="6">
        <v>1165899.28</v>
      </c>
      <c r="H99" s="6">
        <v>5301567.3499999996</v>
      </c>
    </row>
    <row r="100" spans="1:8" ht="27">
      <c r="A100" s="8"/>
      <c r="B100" s="9" t="s">
        <v>26</v>
      </c>
      <c r="C100" s="6">
        <v>0</v>
      </c>
      <c r="D100" s="7">
        <v>225000</v>
      </c>
      <c r="E100" s="6">
        <v>225000</v>
      </c>
      <c r="F100" s="6">
        <v>0</v>
      </c>
      <c r="G100" s="6">
        <v>0</v>
      </c>
      <c r="H100" s="6">
        <v>225000</v>
      </c>
    </row>
    <row r="101" spans="1:8" ht="27">
      <c r="A101" s="26"/>
      <c r="B101" s="27" t="s">
        <v>27</v>
      </c>
      <c r="C101" s="28">
        <v>1407853</v>
      </c>
      <c r="D101" s="31">
        <v>669479</v>
      </c>
      <c r="E101" s="28">
        <v>2077332</v>
      </c>
      <c r="F101" s="28">
        <v>1234548.8400000001</v>
      </c>
      <c r="G101" s="28">
        <v>1066737.3700000001</v>
      </c>
      <c r="H101" s="28">
        <v>842783.15999999992</v>
      </c>
    </row>
    <row r="102" spans="1:8">
      <c r="A102" s="80" t="s">
        <v>28</v>
      </c>
      <c r="B102" s="81"/>
      <c r="C102" s="6">
        <v>272888298</v>
      </c>
      <c r="D102" s="7">
        <v>-7195397</v>
      </c>
      <c r="E102" s="6">
        <v>265692901</v>
      </c>
      <c r="F102" s="6">
        <v>101644183.61999999</v>
      </c>
      <c r="G102" s="6">
        <v>99253615.980000004</v>
      </c>
      <c r="H102" s="6">
        <v>164048717.38</v>
      </c>
    </row>
    <row r="103" spans="1:8">
      <c r="A103" s="8"/>
      <c r="B103" s="9" t="s">
        <v>29</v>
      </c>
      <c r="C103" s="6">
        <v>190410430</v>
      </c>
      <c r="D103" s="7">
        <v>-24082126</v>
      </c>
      <c r="E103" s="6">
        <v>166328304</v>
      </c>
      <c r="F103" s="6">
        <v>61932009.950000003</v>
      </c>
      <c r="G103" s="6">
        <v>61634846.969999999</v>
      </c>
      <c r="H103" s="6">
        <v>104396294.05</v>
      </c>
    </row>
    <row r="104" spans="1:8">
      <c r="A104" s="8"/>
      <c r="B104" s="9" t="s">
        <v>30</v>
      </c>
      <c r="C104" s="6">
        <v>10706026</v>
      </c>
      <c r="D104" s="7">
        <v>2637592</v>
      </c>
      <c r="E104" s="6">
        <v>13343618</v>
      </c>
      <c r="F104" s="6">
        <v>7299604.3700000001</v>
      </c>
      <c r="G104" s="6">
        <v>7178784.1699999999</v>
      </c>
      <c r="H104" s="6">
        <v>6044013.6299999999</v>
      </c>
    </row>
    <row r="105" spans="1:8" ht="27">
      <c r="A105" s="8"/>
      <c r="B105" s="9" t="s">
        <v>31</v>
      </c>
      <c r="C105" s="6">
        <v>13252219</v>
      </c>
      <c r="D105" s="7">
        <v>2186963</v>
      </c>
      <c r="E105" s="6">
        <v>15439182</v>
      </c>
      <c r="F105" s="6">
        <v>2766335.24</v>
      </c>
      <c r="G105" s="6">
        <v>2749137.93</v>
      </c>
      <c r="H105" s="6">
        <v>12672846.76</v>
      </c>
    </row>
    <row r="106" spans="1:8" ht="27">
      <c r="A106" s="8"/>
      <c r="B106" s="9" t="s">
        <v>32</v>
      </c>
      <c r="C106" s="6">
        <v>512512</v>
      </c>
      <c r="D106" s="7">
        <v>946707</v>
      </c>
      <c r="E106" s="6">
        <v>1459219</v>
      </c>
      <c r="F106" s="6">
        <v>1175403.8999999999</v>
      </c>
      <c r="G106" s="6">
        <v>1168128.47</v>
      </c>
      <c r="H106" s="6">
        <v>283815.10000000009</v>
      </c>
    </row>
    <row r="107" spans="1:8" ht="40.5">
      <c r="A107" s="8"/>
      <c r="B107" s="9" t="s">
        <v>33</v>
      </c>
      <c r="C107" s="6">
        <v>56514061</v>
      </c>
      <c r="D107" s="7">
        <v>10955138</v>
      </c>
      <c r="E107" s="6">
        <v>67469199</v>
      </c>
      <c r="F107" s="6">
        <v>28276197.57</v>
      </c>
      <c r="G107" s="6">
        <v>26356111.449999999</v>
      </c>
      <c r="H107" s="6">
        <v>39193001.43</v>
      </c>
    </row>
    <row r="108" spans="1:8" ht="27">
      <c r="A108" s="8"/>
      <c r="B108" s="9" t="s">
        <v>34</v>
      </c>
      <c r="C108" s="6">
        <v>0</v>
      </c>
      <c r="D108" s="7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>
      <c r="A109" s="8"/>
      <c r="B109" s="9" t="s">
        <v>35</v>
      </c>
      <c r="C109" s="6">
        <v>90000</v>
      </c>
      <c r="D109" s="7">
        <v>66882</v>
      </c>
      <c r="E109" s="6">
        <v>156882</v>
      </c>
      <c r="F109" s="6">
        <v>109966.74</v>
      </c>
      <c r="G109" s="6">
        <v>109966.74</v>
      </c>
      <c r="H109" s="6">
        <v>46915.259999999995</v>
      </c>
    </row>
    <row r="110" spans="1:8">
      <c r="A110" s="8"/>
      <c r="B110" s="9" t="s">
        <v>36</v>
      </c>
      <c r="C110" s="6">
        <v>1403050</v>
      </c>
      <c r="D110" s="7">
        <v>25244</v>
      </c>
      <c r="E110" s="6">
        <v>1428294</v>
      </c>
      <c r="F110" s="6">
        <v>25243.25</v>
      </c>
      <c r="G110" s="6">
        <v>4363.25</v>
      </c>
      <c r="H110" s="6">
        <v>1403050.75</v>
      </c>
    </row>
    <row r="111" spans="1:8">
      <c r="A111" s="8"/>
      <c r="B111" s="9" t="s">
        <v>37</v>
      </c>
      <c r="C111" s="6">
        <v>0</v>
      </c>
      <c r="D111" s="7">
        <v>68203</v>
      </c>
      <c r="E111" s="6">
        <v>68203</v>
      </c>
      <c r="F111" s="6">
        <v>59422.6</v>
      </c>
      <c r="G111" s="6">
        <v>52277</v>
      </c>
      <c r="H111" s="6">
        <v>8780.4000000000015</v>
      </c>
    </row>
    <row r="112" spans="1:8">
      <c r="A112" s="80" t="s">
        <v>38</v>
      </c>
      <c r="B112" s="81"/>
      <c r="C112" s="6">
        <v>222234021</v>
      </c>
      <c r="D112" s="7">
        <v>72692092</v>
      </c>
      <c r="E112" s="6">
        <v>294926113</v>
      </c>
      <c r="F112" s="6">
        <v>124889973.59999999</v>
      </c>
      <c r="G112" s="6">
        <v>117862956.72</v>
      </c>
      <c r="H112" s="6">
        <v>170036139.40000001</v>
      </c>
    </row>
    <row r="113" spans="1:8" ht="27">
      <c r="A113" s="8"/>
      <c r="B113" s="9" t="s">
        <v>39</v>
      </c>
      <c r="C113" s="6">
        <v>0</v>
      </c>
      <c r="D113" s="7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27">
      <c r="A114" s="8"/>
      <c r="B114" s="9" t="s">
        <v>40</v>
      </c>
      <c r="C114" s="6">
        <v>0</v>
      </c>
      <c r="D114" s="7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>
      <c r="A115" s="8"/>
      <c r="B115" s="9" t="s">
        <v>41</v>
      </c>
      <c r="C115" s="6">
        <v>85540621</v>
      </c>
      <c r="D115" s="7">
        <v>4110626</v>
      </c>
      <c r="E115" s="6">
        <v>89651247</v>
      </c>
      <c r="F115" s="6">
        <v>39923050.25</v>
      </c>
      <c r="G115" s="6">
        <v>39782470.369999997</v>
      </c>
      <c r="H115" s="6">
        <v>49728196.75</v>
      </c>
    </row>
    <row r="116" spans="1:8">
      <c r="A116" s="8"/>
      <c r="B116" s="9" t="s">
        <v>42</v>
      </c>
      <c r="C116" s="6">
        <v>136693400</v>
      </c>
      <c r="D116" s="7">
        <v>68581466</v>
      </c>
      <c r="E116" s="6">
        <v>205274866</v>
      </c>
      <c r="F116" s="6">
        <v>84966923.349999994</v>
      </c>
      <c r="G116" s="6">
        <v>78080486.349999994</v>
      </c>
      <c r="H116" s="6">
        <v>120307942.65000001</v>
      </c>
    </row>
    <row r="117" spans="1:8">
      <c r="A117" s="8"/>
      <c r="B117" s="9" t="s">
        <v>43</v>
      </c>
      <c r="C117" s="6">
        <v>0</v>
      </c>
      <c r="D117" s="7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27">
      <c r="A118" s="8"/>
      <c r="B118" s="9" t="s">
        <v>44</v>
      </c>
      <c r="C118" s="6">
        <v>0</v>
      </c>
      <c r="D118" s="7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27">
      <c r="A119" s="8"/>
      <c r="B119" s="9" t="s">
        <v>45</v>
      </c>
      <c r="C119" s="6">
        <v>0</v>
      </c>
      <c r="D119" s="7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>
      <c r="A120" s="8"/>
      <c r="B120" s="9" t="s">
        <v>46</v>
      </c>
      <c r="C120" s="6">
        <v>0</v>
      </c>
      <c r="D120" s="7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>
      <c r="A121" s="8"/>
      <c r="B121" s="9" t="s">
        <v>47</v>
      </c>
      <c r="C121" s="6">
        <v>0</v>
      </c>
      <c r="D121" s="7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>
      <c r="A122" s="80" t="s">
        <v>48</v>
      </c>
      <c r="B122" s="81"/>
      <c r="C122" s="6">
        <v>5036964</v>
      </c>
      <c r="D122" s="7">
        <v>3654564</v>
      </c>
      <c r="E122" s="6">
        <v>8691528</v>
      </c>
      <c r="F122" s="6">
        <v>512345.48</v>
      </c>
      <c r="G122" s="6">
        <v>494147.48</v>
      </c>
      <c r="H122" s="6">
        <v>8179182.5199999996</v>
      </c>
    </row>
    <row r="123" spans="1:8" ht="27">
      <c r="A123" s="8"/>
      <c r="B123" s="9" t="s">
        <v>49</v>
      </c>
      <c r="C123" s="6">
        <v>5036964</v>
      </c>
      <c r="D123" s="7">
        <v>-1216198</v>
      </c>
      <c r="E123" s="6">
        <v>3820766</v>
      </c>
      <c r="F123" s="6">
        <v>129405.49</v>
      </c>
      <c r="G123" s="6">
        <v>129405.49</v>
      </c>
      <c r="H123" s="6">
        <v>3691360.51</v>
      </c>
    </row>
    <row r="124" spans="1:8" ht="27">
      <c r="A124" s="8"/>
      <c r="B124" s="9" t="s">
        <v>50</v>
      </c>
      <c r="C124" s="6">
        <v>0</v>
      </c>
      <c r="D124" s="7">
        <v>973454</v>
      </c>
      <c r="E124" s="6">
        <v>973454</v>
      </c>
      <c r="F124" s="6">
        <v>106274.7</v>
      </c>
      <c r="G124" s="6">
        <v>106274.7</v>
      </c>
      <c r="H124" s="6">
        <v>867179.3</v>
      </c>
    </row>
    <row r="125" spans="1:8" ht="27">
      <c r="A125" s="8"/>
      <c r="B125" s="9" t="s">
        <v>51</v>
      </c>
      <c r="C125" s="6">
        <v>0</v>
      </c>
      <c r="D125" s="7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>
      <c r="A126" s="8"/>
      <c r="B126" s="9" t="s">
        <v>52</v>
      </c>
      <c r="C126" s="6">
        <v>0</v>
      </c>
      <c r="D126" s="7">
        <v>1838000</v>
      </c>
      <c r="E126" s="6">
        <v>1838000</v>
      </c>
      <c r="F126" s="6">
        <v>0</v>
      </c>
      <c r="G126" s="6">
        <v>0</v>
      </c>
      <c r="H126" s="6">
        <v>1838000</v>
      </c>
    </row>
    <row r="127" spans="1:8">
      <c r="A127" s="8"/>
      <c r="B127" s="9" t="s">
        <v>53</v>
      </c>
      <c r="C127" s="6">
        <v>0</v>
      </c>
      <c r="D127" s="7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ht="27">
      <c r="A128" s="8"/>
      <c r="B128" s="9" t="s">
        <v>54</v>
      </c>
      <c r="C128" s="6">
        <v>0</v>
      </c>
      <c r="D128" s="7">
        <v>2059308</v>
      </c>
      <c r="E128" s="6">
        <v>2059308</v>
      </c>
      <c r="F128" s="6">
        <v>276665.28999999998</v>
      </c>
      <c r="G128" s="6">
        <v>258467.29</v>
      </c>
      <c r="H128" s="6">
        <v>1782642.71</v>
      </c>
    </row>
    <row r="129" spans="1:8">
      <c r="A129" s="8"/>
      <c r="B129" s="9" t="s">
        <v>55</v>
      </c>
      <c r="C129" s="6">
        <v>0</v>
      </c>
      <c r="D129" s="7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>
      <c r="A130" s="8"/>
      <c r="B130" s="9" t="s">
        <v>56</v>
      </c>
      <c r="C130" s="6">
        <v>0</v>
      </c>
      <c r="D130" s="7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>
      <c r="A131" s="8"/>
      <c r="B131" s="9" t="s">
        <v>57</v>
      </c>
      <c r="C131" s="6">
        <v>0</v>
      </c>
      <c r="D131" s="7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>
      <c r="A132" s="80" t="s">
        <v>58</v>
      </c>
      <c r="B132" s="81"/>
      <c r="C132" s="6">
        <v>479269036</v>
      </c>
      <c r="D132" s="7">
        <v>-11306108</v>
      </c>
      <c r="E132" s="6">
        <v>467962928</v>
      </c>
      <c r="F132" s="6">
        <v>46309151.600000001</v>
      </c>
      <c r="G132" s="6">
        <v>44085557.210000001</v>
      </c>
      <c r="H132" s="6">
        <v>421653776.39999998</v>
      </c>
    </row>
    <row r="133" spans="1:8" ht="27">
      <c r="A133" s="8"/>
      <c r="B133" s="9" t="s">
        <v>59</v>
      </c>
      <c r="C133" s="6">
        <v>479269036</v>
      </c>
      <c r="D133" s="7">
        <v>-11306108</v>
      </c>
      <c r="E133" s="6">
        <v>467962928</v>
      </c>
      <c r="F133" s="6">
        <v>46309151.600000001</v>
      </c>
      <c r="G133" s="6">
        <v>44085557.210000001</v>
      </c>
      <c r="H133" s="6">
        <v>421653776.39999998</v>
      </c>
    </row>
    <row r="134" spans="1:8">
      <c r="A134" s="8"/>
      <c r="B134" s="9" t="s">
        <v>60</v>
      </c>
      <c r="C134" s="6">
        <v>0</v>
      </c>
      <c r="D134" s="7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27">
      <c r="A135" s="8"/>
      <c r="B135" s="9" t="s">
        <v>61</v>
      </c>
      <c r="C135" s="6">
        <v>0</v>
      </c>
      <c r="D135" s="7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>
      <c r="A136" s="80" t="s">
        <v>62</v>
      </c>
      <c r="B136" s="81"/>
      <c r="C136" s="6">
        <v>4569756</v>
      </c>
      <c r="D136" s="7">
        <v>-366510</v>
      </c>
      <c r="E136" s="6">
        <v>4203246</v>
      </c>
      <c r="F136" s="6">
        <v>1767795.42</v>
      </c>
      <c r="G136" s="6">
        <v>1420808.7</v>
      </c>
      <c r="H136" s="6">
        <v>2435450.58</v>
      </c>
    </row>
    <row r="137" spans="1:8" ht="27">
      <c r="A137" s="8"/>
      <c r="B137" s="9" t="s">
        <v>63</v>
      </c>
      <c r="C137" s="6">
        <v>0</v>
      </c>
      <c r="D137" s="7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27">
      <c r="A138" s="8"/>
      <c r="B138" s="9" t="s">
        <v>64</v>
      </c>
      <c r="C138" s="6">
        <v>0</v>
      </c>
      <c r="D138" s="7">
        <v>0</v>
      </c>
      <c r="E138" s="6">
        <v>0</v>
      </c>
      <c r="F138" s="6">
        <v>0</v>
      </c>
      <c r="G138" s="6">
        <v>0</v>
      </c>
      <c r="H138" s="6">
        <v>0</v>
      </c>
    </row>
    <row r="139" spans="1:8">
      <c r="A139" s="8"/>
      <c r="B139" s="9" t="s">
        <v>65</v>
      </c>
      <c r="C139" s="6">
        <v>0</v>
      </c>
      <c r="D139" s="7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>
      <c r="A140" s="8"/>
      <c r="B140" s="9" t="s">
        <v>66</v>
      </c>
      <c r="C140" s="6">
        <v>0</v>
      </c>
      <c r="D140" s="7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ht="27">
      <c r="A141" s="8"/>
      <c r="B141" s="9" t="s">
        <v>67</v>
      </c>
      <c r="C141" s="6">
        <v>4569756</v>
      </c>
      <c r="D141" s="7">
        <v>-366510</v>
      </c>
      <c r="E141" s="6">
        <v>4203246</v>
      </c>
      <c r="F141" s="6">
        <v>1767795.42</v>
      </c>
      <c r="G141" s="6">
        <v>1420808.7</v>
      </c>
      <c r="H141" s="6">
        <v>2435450.58</v>
      </c>
    </row>
    <row r="142" spans="1:8" ht="27">
      <c r="A142" s="8"/>
      <c r="B142" s="9" t="s">
        <v>68</v>
      </c>
      <c r="C142" s="6">
        <v>0</v>
      </c>
      <c r="D142" s="7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>
      <c r="A143" s="8"/>
      <c r="B143" s="9" t="s">
        <v>69</v>
      </c>
      <c r="C143" s="6">
        <v>0</v>
      </c>
      <c r="D143" s="7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27">
      <c r="A144" s="8"/>
      <c r="B144" s="9" t="s">
        <v>70</v>
      </c>
      <c r="C144" s="6">
        <v>0</v>
      </c>
      <c r="D144" s="7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>
      <c r="A145" s="80" t="s">
        <v>71</v>
      </c>
      <c r="B145" s="81"/>
      <c r="C145" s="6">
        <v>0</v>
      </c>
      <c r="D145" s="7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>
      <c r="A146" s="8"/>
      <c r="B146" s="9" t="s">
        <v>72</v>
      </c>
      <c r="C146" s="6">
        <v>0</v>
      </c>
      <c r="D146" s="7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>
      <c r="A147" s="8"/>
      <c r="B147" s="9" t="s">
        <v>73</v>
      </c>
      <c r="C147" s="6">
        <v>0</v>
      </c>
      <c r="D147" s="7">
        <v>0</v>
      </c>
      <c r="E147" s="6">
        <v>0</v>
      </c>
      <c r="F147" s="6">
        <v>0</v>
      </c>
      <c r="G147" s="6">
        <v>0</v>
      </c>
      <c r="H147" s="6">
        <v>0</v>
      </c>
    </row>
    <row r="148" spans="1:8">
      <c r="A148" s="8"/>
      <c r="B148" s="9" t="s">
        <v>74</v>
      </c>
      <c r="C148" s="6">
        <v>0</v>
      </c>
      <c r="D148" s="7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>
      <c r="A149" s="80" t="s">
        <v>75</v>
      </c>
      <c r="B149" s="81"/>
      <c r="C149" s="6">
        <v>0</v>
      </c>
      <c r="D149" s="7">
        <v>9864862</v>
      </c>
      <c r="E149" s="6">
        <v>9864862</v>
      </c>
      <c r="F149" s="6">
        <v>9864859.1799999997</v>
      </c>
      <c r="G149" s="6">
        <v>9864859.1799999997</v>
      </c>
      <c r="H149" s="6">
        <v>2.8200000002980232</v>
      </c>
    </row>
    <row r="150" spans="1:8">
      <c r="A150" s="8"/>
      <c r="B150" s="9" t="s">
        <v>76</v>
      </c>
      <c r="C150" s="6">
        <v>0</v>
      </c>
      <c r="D150" s="7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>
      <c r="A151" s="8"/>
      <c r="B151" s="9" t="s">
        <v>77</v>
      </c>
      <c r="C151" s="6">
        <v>0</v>
      </c>
      <c r="D151" s="7">
        <v>0</v>
      </c>
      <c r="E151" s="6">
        <v>0</v>
      </c>
      <c r="F151" s="6">
        <v>0</v>
      </c>
      <c r="G151" s="6">
        <v>0</v>
      </c>
      <c r="H151" s="6">
        <v>0</v>
      </c>
    </row>
    <row r="152" spans="1:8">
      <c r="A152" s="8"/>
      <c r="B152" s="9" t="s">
        <v>78</v>
      </c>
      <c r="C152" s="6">
        <v>0</v>
      </c>
      <c r="D152" s="7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>
      <c r="A153" s="8"/>
      <c r="B153" s="9" t="s">
        <v>79</v>
      </c>
      <c r="C153" s="6">
        <v>0</v>
      </c>
      <c r="D153" s="7">
        <v>0</v>
      </c>
      <c r="E153" s="6">
        <v>0</v>
      </c>
      <c r="F153" s="6">
        <v>0</v>
      </c>
      <c r="G153" s="6">
        <v>0</v>
      </c>
      <c r="H153" s="6">
        <v>0</v>
      </c>
    </row>
    <row r="154" spans="1:8">
      <c r="A154" s="8"/>
      <c r="B154" s="9" t="s">
        <v>80</v>
      </c>
      <c r="C154" s="6">
        <v>0</v>
      </c>
      <c r="D154" s="7">
        <v>0</v>
      </c>
      <c r="E154" s="6">
        <v>0</v>
      </c>
      <c r="F154" s="6">
        <v>0</v>
      </c>
      <c r="G154" s="6">
        <v>0</v>
      </c>
      <c r="H154" s="6">
        <v>0</v>
      </c>
    </row>
    <row r="155" spans="1:8">
      <c r="A155" s="26"/>
      <c r="B155" s="27" t="s">
        <v>81</v>
      </c>
      <c r="C155" s="28">
        <v>0</v>
      </c>
      <c r="D155" s="31">
        <v>0</v>
      </c>
      <c r="E155" s="28">
        <v>0</v>
      </c>
      <c r="F155" s="28">
        <v>0</v>
      </c>
      <c r="G155" s="28">
        <v>0</v>
      </c>
      <c r="H155" s="28">
        <v>0</v>
      </c>
    </row>
    <row r="156" spans="1:8" ht="27">
      <c r="A156" s="8"/>
      <c r="B156" s="9" t="s">
        <v>82</v>
      </c>
      <c r="C156" s="6">
        <v>0</v>
      </c>
      <c r="D156" s="7">
        <v>9864862</v>
      </c>
      <c r="E156" s="6">
        <v>9864862</v>
      </c>
      <c r="F156" s="6">
        <v>9864859.1799999997</v>
      </c>
      <c r="G156" s="6">
        <v>9864859.1799999997</v>
      </c>
      <c r="H156" s="6">
        <v>2.8200000002980232</v>
      </c>
    </row>
    <row r="157" spans="1:8">
      <c r="A157" s="8"/>
      <c r="B157" s="9"/>
      <c r="C157" s="6"/>
      <c r="D157" s="7"/>
      <c r="E157" s="6"/>
      <c r="F157" s="6"/>
      <c r="G157" s="6"/>
      <c r="H157" s="6"/>
    </row>
    <row r="158" spans="1:8" ht="31.5" customHeight="1">
      <c r="A158" s="84" t="s">
        <v>84</v>
      </c>
      <c r="B158" s="85"/>
      <c r="C158" s="4">
        <v>3885920648</v>
      </c>
      <c r="D158" s="5">
        <v>82037923</v>
      </c>
      <c r="E158" s="4">
        <v>3967958571</v>
      </c>
      <c r="F158" s="4">
        <v>1792202229.9300003</v>
      </c>
      <c r="G158" s="4">
        <v>1682901138.76</v>
      </c>
      <c r="H158" s="4">
        <v>2175756341.0699997</v>
      </c>
    </row>
    <row r="159" spans="1:8" ht="14.25" thickBot="1">
      <c r="A159" s="12"/>
      <c r="B159" s="13"/>
      <c r="C159" s="14"/>
      <c r="D159" s="15"/>
      <c r="E159" s="16"/>
      <c r="F159" s="16"/>
      <c r="G159" s="16"/>
      <c r="H159" s="16"/>
    </row>
    <row r="161" spans="2:8" ht="15">
      <c r="B161" s="21"/>
      <c r="C161" s="18"/>
      <c r="D161" s="18"/>
      <c r="E161" s="18"/>
      <c r="F161" s="18"/>
      <c r="G161" s="18"/>
      <c r="H161" s="18"/>
    </row>
    <row r="162" spans="2:8" ht="15">
      <c r="B162" s="17"/>
      <c r="C162" s="21"/>
      <c r="D162" s="21"/>
      <c r="E162" s="21"/>
      <c r="F162" s="21"/>
      <c r="G162" s="21"/>
      <c r="H162" s="21"/>
    </row>
    <row r="163" spans="2:8" ht="15">
      <c r="B163" s="17"/>
      <c r="C163" s="21"/>
      <c r="D163" s="21"/>
      <c r="E163" s="21"/>
      <c r="F163" s="21"/>
      <c r="G163" s="21"/>
      <c r="H163" s="21"/>
    </row>
    <row r="164" spans="2:8">
      <c r="B164" s="19"/>
      <c r="C164" s="19"/>
      <c r="D164" s="19"/>
      <c r="E164" s="22"/>
      <c r="F164" s="22"/>
      <c r="G164" s="22"/>
      <c r="H164" s="23"/>
    </row>
    <row r="165" spans="2:8" ht="15">
      <c r="B165" s="17"/>
      <c r="C165" s="20"/>
      <c r="D165" s="20"/>
      <c r="E165" s="20"/>
      <c r="F165" s="19"/>
      <c r="G165" s="19"/>
      <c r="H165" s="19"/>
    </row>
    <row r="166" spans="2:8" ht="15">
      <c r="B166" s="17"/>
      <c r="C166" s="20"/>
      <c r="D166" s="24"/>
      <c r="E166" s="24"/>
      <c r="F166" s="24"/>
      <c r="G166" s="24"/>
      <c r="H166" s="24"/>
    </row>
    <row r="167" spans="2:8" ht="15">
      <c r="B167" s="17"/>
      <c r="C167" s="17"/>
      <c r="D167" s="17"/>
      <c r="E167" s="17"/>
      <c r="F167" s="17"/>
      <c r="G167" s="17"/>
      <c r="H167" s="20"/>
    </row>
    <row r="168" spans="2:8" ht="15">
      <c r="B168" s="17"/>
      <c r="C168" s="17"/>
      <c r="D168" s="17"/>
      <c r="E168" s="17"/>
      <c r="F168" s="17"/>
      <c r="G168" s="17"/>
      <c r="H168" s="20"/>
    </row>
    <row r="169" spans="2:8" ht="15">
      <c r="B169" s="86" t="s">
        <v>88</v>
      </c>
      <c r="C169" s="86"/>
      <c r="D169" s="17"/>
      <c r="E169" s="17"/>
      <c r="F169" s="86" t="s">
        <v>89</v>
      </c>
      <c r="G169" s="86"/>
      <c r="H169" s="86"/>
    </row>
    <row r="170" spans="2:8" ht="15">
      <c r="B170" s="87" t="s">
        <v>90</v>
      </c>
      <c r="C170" s="87"/>
      <c r="D170" s="17"/>
      <c r="E170" s="17"/>
      <c r="F170" s="87" t="s">
        <v>91</v>
      </c>
      <c r="G170" s="87"/>
      <c r="H170" s="87"/>
    </row>
  </sheetData>
  <mergeCells count="33">
    <mergeCell ref="A92:B92"/>
    <mergeCell ref="A102:B102"/>
    <mergeCell ref="A112:B112"/>
    <mergeCell ref="F169:H169"/>
    <mergeCell ref="F170:H170"/>
    <mergeCell ref="A145:B145"/>
    <mergeCell ref="A149:B149"/>
    <mergeCell ref="A158:B158"/>
    <mergeCell ref="A122:B122"/>
    <mergeCell ref="A132:B132"/>
    <mergeCell ref="B169:C169"/>
    <mergeCell ref="B170:C170"/>
    <mergeCell ref="A136:B136"/>
    <mergeCell ref="A84:B84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3:B83"/>
    <mergeCell ref="H6:H7"/>
    <mergeCell ref="A1:H1"/>
    <mergeCell ref="A2:H2"/>
    <mergeCell ref="A3:H3"/>
    <mergeCell ref="A4:H4"/>
    <mergeCell ref="A5:H5"/>
    <mergeCell ref="A6:B7"/>
    <mergeCell ref="C6:G6"/>
  </mergeCells>
  <pageMargins left="0.70866141732283472" right="0.31496062992125984" top="0.6692913385826772" bottom="0.62992125984251968" header="0.31496062992125984" footer="0.31496062992125984"/>
  <pageSetup scale="65" orientation="portrait" r:id="rId1"/>
  <headerFooter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Normal="100" zoomScaleSheetLayoutView="100" workbookViewId="0">
      <selection activeCell="A4" sqref="A4:G4"/>
    </sheetView>
  </sheetViews>
  <sheetFormatPr baseColWidth="10" defaultRowHeight="15"/>
  <cols>
    <col min="1" max="1" width="29.42578125" style="17" bestFit="1" customWidth="1"/>
    <col min="2" max="2" width="16.42578125" style="17" customWidth="1"/>
    <col min="3" max="3" width="14.85546875" style="17" bestFit="1" customWidth="1"/>
    <col min="4" max="4" width="16.42578125" style="17" customWidth="1"/>
    <col min="5" max="6" width="16.42578125" style="17" bestFit="1" customWidth="1"/>
    <col min="7" max="7" width="16.42578125" style="17" customWidth="1"/>
    <col min="8" max="16384" width="11.42578125" style="17"/>
  </cols>
  <sheetData>
    <row r="1" spans="1:7" s="58" customFormat="1" ht="8.25" customHeight="1" thickBot="1"/>
    <row r="2" spans="1:7">
      <c r="A2" s="92" t="s">
        <v>93</v>
      </c>
      <c r="B2" s="93"/>
      <c r="C2" s="93"/>
      <c r="D2" s="93"/>
      <c r="E2" s="93"/>
      <c r="F2" s="93"/>
      <c r="G2" s="94"/>
    </row>
    <row r="3" spans="1:7">
      <c r="A3" s="95" t="s">
        <v>1</v>
      </c>
      <c r="B3" s="96"/>
      <c r="C3" s="96"/>
      <c r="D3" s="96"/>
      <c r="E3" s="96"/>
      <c r="F3" s="96"/>
      <c r="G3" s="97"/>
    </row>
    <row r="4" spans="1:7">
      <c r="A4" s="95" t="s">
        <v>94</v>
      </c>
      <c r="B4" s="96"/>
      <c r="C4" s="96"/>
      <c r="D4" s="96"/>
      <c r="E4" s="96"/>
      <c r="F4" s="96"/>
      <c r="G4" s="97"/>
    </row>
    <row r="5" spans="1:7">
      <c r="A5" s="95" t="s">
        <v>92</v>
      </c>
      <c r="B5" s="96"/>
      <c r="C5" s="96"/>
      <c r="D5" s="96"/>
      <c r="E5" s="96"/>
      <c r="F5" s="96"/>
      <c r="G5" s="97"/>
    </row>
    <row r="6" spans="1:7" ht="15.75" thickBot="1">
      <c r="A6" s="98" t="s">
        <v>3</v>
      </c>
      <c r="B6" s="99"/>
      <c r="C6" s="99"/>
      <c r="D6" s="99"/>
      <c r="E6" s="99"/>
      <c r="F6" s="99"/>
      <c r="G6" s="100"/>
    </row>
    <row r="7" spans="1:7" ht="15.75" thickBot="1">
      <c r="A7" s="101" t="s">
        <v>95</v>
      </c>
      <c r="B7" s="103" t="s">
        <v>4</v>
      </c>
      <c r="C7" s="104"/>
      <c r="D7" s="104"/>
      <c r="E7" s="104"/>
      <c r="F7" s="105"/>
      <c r="G7" s="101" t="s">
        <v>87</v>
      </c>
    </row>
    <row r="8" spans="1:7" ht="26.25" thickBot="1">
      <c r="A8" s="102"/>
      <c r="B8" s="3" t="s">
        <v>86</v>
      </c>
      <c r="C8" s="3" t="s">
        <v>96</v>
      </c>
      <c r="D8" s="3" t="s">
        <v>97</v>
      </c>
      <c r="E8" s="3" t="s">
        <v>7</v>
      </c>
      <c r="F8" s="3" t="s">
        <v>98</v>
      </c>
      <c r="G8" s="102"/>
    </row>
    <row r="9" spans="1:7">
      <c r="A9" s="32" t="s">
        <v>99</v>
      </c>
      <c r="B9" s="91">
        <f>SUM(B11)</f>
        <v>2725174282</v>
      </c>
      <c r="C9" s="91">
        <f t="shared" ref="C9:F9" si="0">SUM(C11)</f>
        <v>-16664631</v>
      </c>
      <c r="D9" s="91">
        <f t="shared" si="0"/>
        <v>2708509651</v>
      </c>
      <c r="E9" s="91">
        <f t="shared" si="0"/>
        <v>1402019272.5600002</v>
      </c>
      <c r="F9" s="91">
        <f t="shared" si="0"/>
        <v>1315046988.04</v>
      </c>
      <c r="G9" s="91">
        <f>SUM(G11)</f>
        <v>1306490378.4399998</v>
      </c>
    </row>
    <row r="10" spans="1:7">
      <c r="A10" s="32" t="s">
        <v>100</v>
      </c>
      <c r="B10" s="90"/>
      <c r="C10" s="90"/>
      <c r="D10" s="90"/>
      <c r="E10" s="90"/>
      <c r="F10" s="90"/>
      <c r="G10" s="90"/>
    </row>
    <row r="11" spans="1:7" s="35" customFormat="1" ht="27">
      <c r="A11" s="33" t="s">
        <v>101</v>
      </c>
      <c r="B11" s="34">
        <v>2725174282</v>
      </c>
      <c r="C11" s="34">
        <v>-16664631</v>
      </c>
      <c r="D11" s="34">
        <v>2708509651</v>
      </c>
      <c r="E11" s="34">
        <v>1402019272.5600002</v>
      </c>
      <c r="F11" s="34">
        <v>1315046988.04</v>
      </c>
      <c r="G11" s="34">
        <f>+D11-E11</f>
        <v>1306490378.4399998</v>
      </c>
    </row>
    <row r="12" spans="1:7">
      <c r="A12" s="33"/>
      <c r="B12" s="34"/>
      <c r="C12" s="34"/>
      <c r="D12" s="34"/>
      <c r="E12" s="34"/>
      <c r="F12" s="34"/>
      <c r="G12" s="34"/>
    </row>
    <row r="13" spans="1:7">
      <c r="A13" s="36" t="s">
        <v>102</v>
      </c>
      <c r="B13" s="90">
        <f>SUM(B15)</f>
        <v>1160746366</v>
      </c>
      <c r="C13" s="90">
        <f t="shared" ref="C13:G13" si="1">SUM(C15)</f>
        <v>98702554</v>
      </c>
      <c r="D13" s="90">
        <f t="shared" si="1"/>
        <v>1259448920</v>
      </c>
      <c r="E13" s="90">
        <f t="shared" si="1"/>
        <v>390182957.37</v>
      </c>
      <c r="F13" s="90">
        <f t="shared" si="1"/>
        <v>367854150.71999997</v>
      </c>
      <c r="G13" s="90">
        <f t="shared" si="1"/>
        <v>869265962.63</v>
      </c>
    </row>
    <row r="14" spans="1:7">
      <c r="A14" s="36" t="s">
        <v>103</v>
      </c>
      <c r="B14" s="90"/>
      <c r="C14" s="90"/>
      <c r="D14" s="90"/>
      <c r="E14" s="90"/>
      <c r="F14" s="90"/>
      <c r="G14" s="90"/>
    </row>
    <row r="15" spans="1:7" ht="27">
      <c r="A15" s="33" t="s">
        <v>101</v>
      </c>
      <c r="B15" s="37">
        <v>1160746366</v>
      </c>
      <c r="C15" s="37">
        <v>98702554</v>
      </c>
      <c r="D15" s="37">
        <v>1259448920</v>
      </c>
      <c r="E15" s="37">
        <v>390182957.37</v>
      </c>
      <c r="F15" s="37">
        <v>367854150.71999997</v>
      </c>
      <c r="G15" s="37">
        <f>+D15-E15</f>
        <v>869265962.63</v>
      </c>
    </row>
    <row r="16" spans="1:7" ht="15.75" thickBot="1">
      <c r="A16" s="33"/>
      <c r="B16" s="37"/>
      <c r="C16" s="37"/>
      <c r="D16" s="37"/>
      <c r="E16" s="37"/>
      <c r="F16" s="37"/>
      <c r="G16" s="37"/>
    </row>
    <row r="17" spans="1:24">
      <c r="A17" s="38" t="s">
        <v>84</v>
      </c>
      <c r="B17" s="39">
        <f>+B9+B13</f>
        <v>3885920648</v>
      </c>
      <c r="C17" s="39">
        <f t="shared" ref="C17:F17" si="2">+C9+C13</f>
        <v>82037923</v>
      </c>
      <c r="D17" s="39">
        <f t="shared" si="2"/>
        <v>3967958571</v>
      </c>
      <c r="E17" s="39">
        <f t="shared" si="2"/>
        <v>1792202229.9300003</v>
      </c>
      <c r="F17" s="39">
        <f t="shared" si="2"/>
        <v>1682901138.76</v>
      </c>
      <c r="G17" s="39">
        <f>+G9+G13</f>
        <v>2175756341.0699997</v>
      </c>
    </row>
    <row r="18" spans="1:24" ht="15.75" thickBot="1">
      <c r="A18" s="40"/>
      <c r="B18" s="41"/>
      <c r="C18" s="41"/>
      <c r="D18" s="41"/>
      <c r="E18" s="41"/>
      <c r="F18" s="41"/>
      <c r="G18" s="41"/>
    </row>
    <row r="19" spans="1:24" s="58" customFormat="1"/>
    <row r="20" spans="1:24" s="58" customFormat="1">
      <c r="A20" s="59"/>
      <c r="B20" s="60"/>
      <c r="C20" s="60"/>
      <c r="D20" s="60"/>
      <c r="E20" s="60"/>
      <c r="F20" s="60"/>
      <c r="G20" s="60"/>
    </row>
    <row r="21" spans="1:24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1"/>
      <c r="T21" s="61"/>
      <c r="U21" s="61"/>
      <c r="V21" s="61"/>
      <c r="W21" s="61"/>
      <c r="X21" s="61"/>
    </row>
    <row r="22" spans="1:24" s="58" customFormat="1">
      <c r="A22" s="61"/>
      <c r="B22" s="62"/>
      <c r="C22" s="62"/>
      <c r="D22" s="62"/>
      <c r="E22" s="62"/>
      <c r="F22" s="62"/>
      <c r="G22" s="62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58" customFormat="1">
      <c r="B23" s="63"/>
      <c r="C23" s="63"/>
      <c r="D23" s="63"/>
      <c r="E23" s="61"/>
      <c r="F23" s="61"/>
      <c r="G23" s="61"/>
      <c r="H23" s="61"/>
      <c r="I23" s="61"/>
      <c r="J23" s="61"/>
    </row>
    <row r="24" spans="1:24" s="58" customFormat="1">
      <c r="B24" s="63"/>
      <c r="C24" s="63"/>
      <c r="D24" s="63"/>
      <c r="E24" s="61"/>
      <c r="F24" s="61"/>
      <c r="G24" s="61"/>
      <c r="H24" s="61"/>
      <c r="I24" s="61"/>
      <c r="J24" s="61"/>
    </row>
    <row r="25" spans="1:24" s="58" customFormat="1">
      <c r="G25" s="63"/>
      <c r="H25" s="63"/>
      <c r="I25" s="63"/>
      <c r="J25" s="63"/>
      <c r="K25" s="63"/>
      <c r="L25" s="63"/>
      <c r="M25" s="63"/>
    </row>
    <row r="26" spans="1:24" s="58" customFormat="1">
      <c r="G26" s="63"/>
      <c r="H26" s="63"/>
      <c r="I26" s="63"/>
      <c r="J26" s="63"/>
      <c r="K26" s="63"/>
      <c r="L26" s="63"/>
      <c r="M26" s="63"/>
    </row>
    <row r="27" spans="1:24" s="58" customFormat="1">
      <c r="A27" s="88" t="s">
        <v>88</v>
      </c>
      <c r="B27" s="88"/>
      <c r="E27" s="88" t="s">
        <v>89</v>
      </c>
      <c r="F27" s="88"/>
      <c r="G27" s="88"/>
    </row>
    <row r="28" spans="1:24" s="58" customFormat="1">
      <c r="A28" s="89" t="s">
        <v>90</v>
      </c>
      <c r="B28" s="89"/>
      <c r="E28" s="89" t="s">
        <v>91</v>
      </c>
      <c r="F28" s="89"/>
      <c r="G28" s="89"/>
    </row>
    <row r="29" spans="1:24" s="58" customFormat="1"/>
  </sheetData>
  <mergeCells count="24">
    <mergeCell ref="G9:G10"/>
    <mergeCell ref="A2:G2"/>
    <mergeCell ref="A3:G3"/>
    <mergeCell ref="A4:G4"/>
    <mergeCell ref="A5:G5"/>
    <mergeCell ref="A6:G6"/>
    <mergeCell ref="A7:A8"/>
    <mergeCell ref="B7:F7"/>
    <mergeCell ref="G7:G8"/>
    <mergeCell ref="B9:B10"/>
    <mergeCell ref="C9:C10"/>
    <mergeCell ref="D9:D10"/>
    <mergeCell ref="E9:E10"/>
    <mergeCell ref="F9:F10"/>
    <mergeCell ref="A27:B27"/>
    <mergeCell ref="E27:G27"/>
    <mergeCell ref="A28:B28"/>
    <mergeCell ref="E28:G28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topLeftCell="A37" zoomScaleNormal="100" zoomScaleSheetLayoutView="100" workbookViewId="0">
      <selection activeCell="A3" sqref="A3:H3"/>
    </sheetView>
  </sheetViews>
  <sheetFormatPr baseColWidth="10" defaultRowHeight="15"/>
  <cols>
    <col min="1" max="1" width="2.7109375" style="1" customWidth="1"/>
    <col min="2" max="2" width="39.28515625" style="57" customWidth="1"/>
    <col min="3" max="3" width="15.28515625" style="1" bestFit="1" customWidth="1"/>
    <col min="4" max="4" width="14.7109375" style="1" customWidth="1"/>
    <col min="5" max="7" width="15.28515625" style="1" bestFit="1" customWidth="1"/>
    <col min="8" max="8" width="15.7109375" style="1" bestFit="1" customWidth="1"/>
    <col min="9" max="10" width="15.28515625" style="17" bestFit="1" customWidth="1"/>
    <col min="11" max="16384" width="11.42578125" style="17"/>
  </cols>
  <sheetData>
    <row r="1" spans="1:10">
      <c r="A1" s="66" t="s">
        <v>0</v>
      </c>
      <c r="B1" s="67"/>
      <c r="C1" s="67"/>
      <c r="D1" s="67"/>
      <c r="E1" s="67"/>
      <c r="F1" s="67"/>
      <c r="G1" s="67"/>
      <c r="H1" s="68"/>
    </row>
    <row r="2" spans="1:10">
      <c r="A2" s="69" t="s">
        <v>1</v>
      </c>
      <c r="B2" s="70"/>
      <c r="C2" s="70"/>
      <c r="D2" s="70"/>
      <c r="E2" s="70"/>
      <c r="F2" s="70"/>
      <c r="G2" s="70"/>
      <c r="H2" s="71"/>
    </row>
    <row r="3" spans="1:10">
      <c r="A3" s="69" t="s">
        <v>104</v>
      </c>
      <c r="B3" s="70"/>
      <c r="C3" s="70"/>
      <c r="D3" s="70"/>
      <c r="E3" s="70"/>
      <c r="F3" s="70"/>
      <c r="G3" s="70"/>
      <c r="H3" s="71"/>
    </row>
    <row r="4" spans="1:10">
      <c r="A4" s="69" t="s">
        <v>105</v>
      </c>
      <c r="B4" s="70"/>
      <c r="C4" s="70"/>
      <c r="D4" s="70"/>
      <c r="E4" s="70"/>
      <c r="F4" s="70"/>
      <c r="G4" s="70"/>
      <c r="H4" s="71"/>
    </row>
    <row r="5" spans="1:10" ht="15.75" thickBot="1">
      <c r="A5" s="72" t="s">
        <v>3</v>
      </c>
      <c r="B5" s="73"/>
      <c r="C5" s="73"/>
      <c r="D5" s="73"/>
      <c r="E5" s="73"/>
      <c r="F5" s="73"/>
      <c r="G5" s="73"/>
      <c r="H5" s="74"/>
    </row>
    <row r="6" spans="1:10" ht="15.75" thickBot="1">
      <c r="A6" s="66" t="s">
        <v>95</v>
      </c>
      <c r="B6" s="75"/>
      <c r="C6" s="103" t="s">
        <v>4</v>
      </c>
      <c r="D6" s="104"/>
      <c r="E6" s="104"/>
      <c r="F6" s="104"/>
      <c r="G6" s="105"/>
      <c r="H6" s="101" t="s">
        <v>87</v>
      </c>
    </row>
    <row r="7" spans="1:10" ht="26.25" thickBot="1">
      <c r="A7" s="72"/>
      <c r="B7" s="76"/>
      <c r="C7" s="3" t="s">
        <v>106</v>
      </c>
      <c r="D7" s="3" t="s">
        <v>5</v>
      </c>
      <c r="E7" s="3" t="s">
        <v>6</v>
      </c>
      <c r="F7" s="3" t="s">
        <v>7</v>
      </c>
      <c r="G7" s="3" t="s">
        <v>98</v>
      </c>
      <c r="H7" s="102"/>
    </row>
    <row r="8" spans="1:10" ht="16.5" customHeight="1">
      <c r="A8" s="84" t="s">
        <v>107</v>
      </c>
      <c r="B8" s="108"/>
      <c r="C8" s="42">
        <f>C9+C19+C28+C39</f>
        <v>2725174282</v>
      </c>
      <c r="D8" s="42">
        <f>D9+D19+D28+D39</f>
        <v>-16664630.999999955</v>
      </c>
      <c r="E8" s="42">
        <f>E9+E19+E28+E39</f>
        <v>2708509651</v>
      </c>
      <c r="F8" s="42">
        <f t="shared" ref="F8:H8" si="0">F9+F19+F28+F39</f>
        <v>1402019272.5599999</v>
      </c>
      <c r="G8" s="42">
        <f t="shared" si="0"/>
        <v>1315046988.04</v>
      </c>
      <c r="H8" s="42">
        <f t="shared" si="0"/>
        <v>1306490378.4400001</v>
      </c>
      <c r="I8" s="43"/>
      <c r="J8" s="43"/>
    </row>
    <row r="9" spans="1:10">
      <c r="A9" s="106" t="s">
        <v>108</v>
      </c>
      <c r="B9" s="107"/>
      <c r="C9" s="44">
        <f>C10+C11+C12+C13+C14+C15+C16+C17</f>
        <v>809335531</v>
      </c>
      <c r="D9" s="44">
        <f t="shared" ref="D9:H9" si="1">D10+D11+D12+D13+D14+D15+D16+D17</f>
        <v>33862500.910000041</v>
      </c>
      <c r="E9" s="44">
        <f t="shared" si="1"/>
        <v>843198031.91000009</v>
      </c>
      <c r="F9" s="44">
        <f t="shared" si="1"/>
        <v>387828557.31999999</v>
      </c>
      <c r="G9" s="44">
        <f t="shared" si="1"/>
        <v>357944896.69000006</v>
      </c>
      <c r="H9" s="44">
        <f t="shared" si="1"/>
        <v>455369474.59000003</v>
      </c>
      <c r="I9" s="43"/>
      <c r="J9" s="43"/>
    </row>
    <row r="10" spans="1:10">
      <c r="A10" s="45"/>
      <c r="B10" s="25" t="s">
        <v>109</v>
      </c>
      <c r="C10" s="46">
        <v>39206787</v>
      </c>
      <c r="D10" s="46">
        <v>1981700</v>
      </c>
      <c r="E10" s="46">
        <v>41188487</v>
      </c>
      <c r="F10" s="46">
        <v>21448374.289999999</v>
      </c>
      <c r="G10" s="46">
        <v>19899048.890000001</v>
      </c>
      <c r="H10" s="46">
        <f>+E10-F10</f>
        <v>19740112.710000001</v>
      </c>
      <c r="I10" s="43"/>
      <c r="J10" s="43"/>
    </row>
    <row r="11" spans="1:10">
      <c r="A11" s="45"/>
      <c r="B11" s="25" t="s">
        <v>110</v>
      </c>
      <c r="C11" s="46">
        <v>5383791</v>
      </c>
      <c r="D11" s="46">
        <v>-2865</v>
      </c>
      <c r="E11" s="46">
        <v>5380926</v>
      </c>
      <c r="F11" s="46">
        <v>2757598.51</v>
      </c>
      <c r="G11" s="46">
        <v>2474321.02</v>
      </c>
      <c r="H11" s="46">
        <f t="shared" ref="H11:H17" si="2">+E11-F11</f>
        <v>2623327.4900000002</v>
      </c>
      <c r="I11" s="43"/>
      <c r="J11" s="43"/>
    </row>
    <row r="12" spans="1:10" ht="27">
      <c r="A12" s="45"/>
      <c r="B12" s="25" t="s">
        <v>111</v>
      </c>
      <c r="C12" s="46">
        <v>60150607</v>
      </c>
      <c r="D12" s="46">
        <v>-265075.54999999702</v>
      </c>
      <c r="E12" s="46">
        <v>59885531.450000003</v>
      </c>
      <c r="F12" s="46">
        <v>29011471.32</v>
      </c>
      <c r="G12" s="46">
        <v>26204672.600000001</v>
      </c>
      <c r="H12" s="46">
        <f t="shared" si="2"/>
        <v>30874060.130000003</v>
      </c>
      <c r="I12" s="43"/>
      <c r="J12" s="43"/>
    </row>
    <row r="13" spans="1:10">
      <c r="A13" s="45"/>
      <c r="B13" s="25" t="s">
        <v>112</v>
      </c>
      <c r="C13" s="46">
        <v>323258</v>
      </c>
      <c r="D13" s="46">
        <v>-78166</v>
      </c>
      <c r="E13" s="46">
        <v>245092</v>
      </c>
      <c r="F13" s="46">
        <v>30518.46</v>
      </c>
      <c r="G13" s="46">
        <v>27894.66</v>
      </c>
      <c r="H13" s="46">
        <f t="shared" si="2"/>
        <v>214573.54</v>
      </c>
      <c r="I13" s="43"/>
      <c r="J13" s="43"/>
    </row>
    <row r="14" spans="1:10">
      <c r="A14" s="45"/>
      <c r="B14" s="25" t="s">
        <v>113</v>
      </c>
      <c r="C14" s="46">
        <v>40646186</v>
      </c>
      <c r="D14" s="46">
        <v>12389335</v>
      </c>
      <c r="E14" s="47">
        <v>53035521</v>
      </c>
      <c r="F14" s="46">
        <v>15965129.050000001</v>
      </c>
      <c r="G14" s="46">
        <v>14210714.810000001</v>
      </c>
      <c r="H14" s="46">
        <f t="shared" si="2"/>
        <v>37070391.950000003</v>
      </c>
      <c r="I14" s="43"/>
      <c r="J14" s="43"/>
    </row>
    <row r="15" spans="1:10">
      <c r="A15" s="45"/>
      <c r="B15" s="25" t="s">
        <v>114</v>
      </c>
      <c r="C15" s="46">
        <v>1930361</v>
      </c>
      <c r="D15" s="46">
        <v>-43407</v>
      </c>
      <c r="E15" s="46">
        <v>1886954</v>
      </c>
      <c r="F15" s="46">
        <v>844533.86</v>
      </c>
      <c r="G15" s="46">
        <v>774629.32</v>
      </c>
      <c r="H15" s="46">
        <f t="shared" si="2"/>
        <v>1042420.14</v>
      </c>
      <c r="I15" s="43"/>
      <c r="J15" s="43"/>
    </row>
    <row r="16" spans="1:10" ht="27">
      <c r="A16" s="45"/>
      <c r="B16" s="25" t="s">
        <v>115</v>
      </c>
      <c r="C16" s="46">
        <v>30509525</v>
      </c>
      <c r="D16" s="46">
        <v>-324646</v>
      </c>
      <c r="E16" s="46">
        <v>30184879</v>
      </c>
      <c r="F16" s="46">
        <v>17896241.27</v>
      </c>
      <c r="G16" s="46">
        <v>16914249.039999999</v>
      </c>
      <c r="H16" s="46">
        <f t="shared" si="2"/>
        <v>12288637.73</v>
      </c>
      <c r="I16" s="43"/>
      <c r="J16" s="43"/>
    </row>
    <row r="17" spans="1:10">
      <c r="A17" s="45"/>
      <c r="B17" s="25" t="s">
        <v>116</v>
      </c>
      <c r="C17" s="46">
        <v>631185016</v>
      </c>
      <c r="D17" s="46">
        <v>20205625.460000038</v>
      </c>
      <c r="E17" s="46">
        <v>651390641.46000004</v>
      </c>
      <c r="F17" s="46">
        <v>299874690.56</v>
      </c>
      <c r="G17" s="46">
        <v>277439366.35000002</v>
      </c>
      <c r="H17" s="46">
        <f t="shared" si="2"/>
        <v>351515950.90000004</v>
      </c>
      <c r="I17" s="43"/>
      <c r="J17" s="43"/>
    </row>
    <row r="18" spans="1:10">
      <c r="A18" s="48"/>
      <c r="B18" s="49"/>
      <c r="C18" s="46"/>
      <c r="D18" s="46"/>
      <c r="E18" s="46"/>
      <c r="F18" s="46"/>
      <c r="G18" s="46"/>
      <c r="H18" s="46"/>
      <c r="I18" s="43"/>
      <c r="J18" s="43"/>
    </row>
    <row r="19" spans="1:10" ht="31.5" customHeight="1">
      <c r="A19" s="84" t="s">
        <v>117</v>
      </c>
      <c r="B19" s="85"/>
      <c r="C19" s="44">
        <f>C20+C21+C22+C23+C24+C25+C26</f>
        <v>1735620606</v>
      </c>
      <c r="D19" s="44">
        <f t="shared" ref="D19:H19" si="3">D20+D21+D22+D23+D24+D25+D26</f>
        <v>-148686799.09</v>
      </c>
      <c r="E19" s="44">
        <f t="shared" si="3"/>
        <v>1586933806.9100001</v>
      </c>
      <c r="F19" s="44">
        <f t="shared" si="3"/>
        <v>810896600.88</v>
      </c>
      <c r="G19" s="44">
        <f t="shared" si="3"/>
        <v>757429107.4799999</v>
      </c>
      <c r="H19" s="44">
        <f t="shared" si="3"/>
        <v>776037206.02999997</v>
      </c>
      <c r="I19" s="43"/>
      <c r="J19" s="43"/>
    </row>
    <row r="20" spans="1:10">
      <c r="A20" s="45"/>
      <c r="B20" s="25" t="s">
        <v>118</v>
      </c>
      <c r="C20" s="46">
        <v>61419246</v>
      </c>
      <c r="D20" s="46">
        <v>8271142</v>
      </c>
      <c r="E20" s="46">
        <v>69690388</v>
      </c>
      <c r="F20" s="46">
        <v>30274430.09</v>
      </c>
      <c r="G20" s="46">
        <v>28696576.109999999</v>
      </c>
      <c r="H20" s="46">
        <f t="shared" ref="H20:H26" si="4">+E20-F20</f>
        <v>39415957.909999996</v>
      </c>
      <c r="I20" s="43"/>
      <c r="J20" s="43"/>
    </row>
    <row r="21" spans="1:10">
      <c r="A21" s="45"/>
      <c r="B21" s="25" t="s">
        <v>119</v>
      </c>
      <c r="C21" s="47">
        <f>892727354+332448417</f>
        <v>1225175771</v>
      </c>
      <c r="D21" s="46">
        <v>-222323881.89999998</v>
      </c>
      <c r="E21" s="46">
        <v>1002851889.1</v>
      </c>
      <c r="F21" s="46">
        <v>496598001.36000001</v>
      </c>
      <c r="G21" s="46">
        <v>463782648.10000002</v>
      </c>
      <c r="H21" s="46">
        <f t="shared" si="4"/>
        <v>506253887.74000001</v>
      </c>
      <c r="I21" s="43"/>
      <c r="J21" s="43"/>
    </row>
    <row r="22" spans="1:10">
      <c r="A22" s="45"/>
      <c r="B22" s="25" t="s">
        <v>120</v>
      </c>
      <c r="C22" s="46">
        <v>41880321</v>
      </c>
      <c r="D22" s="46">
        <v>3474892</v>
      </c>
      <c r="E22" s="46">
        <v>45355213</v>
      </c>
      <c r="F22" s="46">
        <v>25119376.920000002</v>
      </c>
      <c r="G22" s="46">
        <v>23198371.960000001</v>
      </c>
      <c r="H22" s="46">
        <f t="shared" si="4"/>
        <v>20235836.079999998</v>
      </c>
      <c r="I22" s="43"/>
      <c r="J22" s="43"/>
    </row>
    <row r="23" spans="1:10" ht="27">
      <c r="A23" s="45"/>
      <c r="B23" s="25" t="s">
        <v>121</v>
      </c>
      <c r="C23" s="46">
        <v>104747978</v>
      </c>
      <c r="D23" s="46">
        <v>19264935.019999996</v>
      </c>
      <c r="E23" s="46">
        <v>124012913.02</v>
      </c>
      <c r="F23" s="46">
        <v>71617333.489999995</v>
      </c>
      <c r="G23" s="46">
        <v>63971165.850000001</v>
      </c>
      <c r="H23" s="46">
        <f t="shared" si="4"/>
        <v>52395579.530000001</v>
      </c>
      <c r="I23" s="43"/>
      <c r="J23" s="43"/>
    </row>
    <row r="24" spans="1:10">
      <c r="A24" s="45"/>
      <c r="B24" s="25" t="s">
        <v>122</v>
      </c>
      <c r="C24" s="46">
        <v>41096620</v>
      </c>
      <c r="D24" s="46">
        <v>7484249</v>
      </c>
      <c r="E24" s="46">
        <v>48580869</v>
      </c>
      <c r="F24" s="46">
        <v>25839645.210000001</v>
      </c>
      <c r="G24" s="46">
        <v>24843168.280000001</v>
      </c>
      <c r="H24" s="46">
        <f t="shared" si="4"/>
        <v>22741223.789999999</v>
      </c>
      <c r="I24" s="43"/>
      <c r="J24" s="43"/>
    </row>
    <row r="25" spans="1:10">
      <c r="A25" s="45"/>
      <c r="B25" s="25" t="s">
        <v>123</v>
      </c>
      <c r="C25" s="46">
        <v>78843974</v>
      </c>
      <c r="D25" s="46">
        <v>362169.3900000006</v>
      </c>
      <c r="E25" s="46">
        <v>79206143.390000001</v>
      </c>
      <c r="F25" s="46">
        <v>38318034.390000001</v>
      </c>
      <c r="G25" s="46">
        <v>36222279.93</v>
      </c>
      <c r="H25" s="46">
        <f t="shared" si="4"/>
        <v>40888109</v>
      </c>
      <c r="I25" s="43"/>
      <c r="J25" s="43"/>
    </row>
    <row r="26" spans="1:10">
      <c r="A26" s="45"/>
      <c r="B26" s="25" t="s">
        <v>124</v>
      </c>
      <c r="C26" s="46">
        <v>182456696</v>
      </c>
      <c r="D26" s="46">
        <v>34779695.400000006</v>
      </c>
      <c r="E26" s="46">
        <v>217236391.40000001</v>
      </c>
      <c r="F26" s="46">
        <v>123129779.42</v>
      </c>
      <c r="G26" s="46">
        <v>116714897.25</v>
      </c>
      <c r="H26" s="46">
        <f t="shared" si="4"/>
        <v>94106611.980000004</v>
      </c>
      <c r="I26" s="43"/>
      <c r="J26" s="43"/>
    </row>
    <row r="27" spans="1:10">
      <c r="A27" s="48"/>
      <c r="B27" s="49"/>
      <c r="C27" s="46"/>
      <c r="D27" s="46"/>
      <c r="E27" s="46"/>
      <c r="F27" s="46"/>
      <c r="G27" s="46"/>
      <c r="H27" s="46"/>
      <c r="I27" s="43"/>
      <c r="J27" s="43"/>
    </row>
    <row r="28" spans="1:10" ht="33" customHeight="1">
      <c r="A28" s="84" t="s">
        <v>125</v>
      </c>
      <c r="B28" s="85"/>
      <c r="C28" s="44">
        <f>C29+C30+C31+C32+C33+C34+C35+C36+C37</f>
        <v>117358693</v>
      </c>
      <c r="D28" s="44">
        <f t="shared" ref="D28:H28" si="5">D29+D30+D31+D32+D33+D34+D35+D36+D37</f>
        <v>4953457.1800000072</v>
      </c>
      <c r="E28" s="44">
        <f t="shared" si="5"/>
        <v>122312150.18000001</v>
      </c>
      <c r="F28" s="44">
        <f t="shared" si="5"/>
        <v>60831009.770000003</v>
      </c>
      <c r="G28" s="44">
        <f t="shared" si="5"/>
        <v>57241241.279999994</v>
      </c>
      <c r="H28" s="44">
        <f t="shared" si="5"/>
        <v>61481140.410000004</v>
      </c>
      <c r="I28" s="43"/>
      <c r="J28" s="43"/>
    </row>
    <row r="29" spans="1:10" ht="27">
      <c r="A29" s="45"/>
      <c r="B29" s="25" t="s">
        <v>126</v>
      </c>
      <c r="C29" s="46">
        <v>88987271</v>
      </c>
      <c r="D29" s="46">
        <v>4183995.1800000072</v>
      </c>
      <c r="E29" s="46">
        <v>93171266.180000007</v>
      </c>
      <c r="F29" s="46">
        <v>47944221.920000002</v>
      </c>
      <c r="G29" s="46">
        <v>44872424.539999999</v>
      </c>
      <c r="H29" s="46">
        <f t="shared" ref="H29:H37" si="6">+E29-F29</f>
        <v>45227044.260000005</v>
      </c>
      <c r="I29" s="43"/>
      <c r="J29" s="43"/>
    </row>
    <row r="30" spans="1:10" ht="27">
      <c r="A30" s="45"/>
      <c r="B30" s="25" t="s">
        <v>127</v>
      </c>
      <c r="C30" s="46">
        <v>4067699</v>
      </c>
      <c r="D30" s="46">
        <v>246923</v>
      </c>
      <c r="E30" s="46">
        <v>4314622</v>
      </c>
      <c r="F30" s="46">
        <v>2235632.89</v>
      </c>
      <c r="G30" s="46">
        <v>2082299.73</v>
      </c>
      <c r="H30" s="46">
        <f t="shared" si="6"/>
        <v>2078989.1099999999</v>
      </c>
      <c r="I30" s="43"/>
      <c r="J30" s="43"/>
    </row>
    <row r="31" spans="1:10">
      <c r="A31" s="45"/>
      <c r="B31" s="25" t="s">
        <v>128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f t="shared" si="6"/>
        <v>0</v>
      </c>
      <c r="I31" s="43"/>
      <c r="J31" s="43"/>
    </row>
    <row r="32" spans="1:10" ht="27">
      <c r="A32" s="45"/>
      <c r="B32" s="25" t="s">
        <v>129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f t="shared" si="6"/>
        <v>0</v>
      </c>
      <c r="I32" s="43"/>
      <c r="J32" s="43"/>
    </row>
    <row r="33" spans="1:10">
      <c r="A33" s="45"/>
      <c r="B33" s="25" t="s">
        <v>130</v>
      </c>
      <c r="C33" s="46">
        <v>1658241</v>
      </c>
      <c r="D33" s="46">
        <v>758350</v>
      </c>
      <c r="E33" s="46">
        <v>2416591</v>
      </c>
      <c r="F33" s="46">
        <v>1610222.72</v>
      </c>
      <c r="G33" s="46">
        <v>1554685.08</v>
      </c>
      <c r="H33" s="46">
        <f t="shared" si="6"/>
        <v>806368.28</v>
      </c>
      <c r="I33" s="43"/>
      <c r="J33" s="43"/>
    </row>
    <row r="34" spans="1:10">
      <c r="A34" s="45"/>
      <c r="B34" s="25" t="s">
        <v>131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f t="shared" si="6"/>
        <v>0</v>
      </c>
      <c r="I34" s="43"/>
      <c r="J34" s="43"/>
    </row>
    <row r="35" spans="1:10">
      <c r="A35" s="45"/>
      <c r="B35" s="25" t="s">
        <v>132</v>
      </c>
      <c r="C35" s="46">
        <v>21842873</v>
      </c>
      <c r="D35" s="46">
        <v>-164213</v>
      </c>
      <c r="E35" s="46">
        <v>21678660</v>
      </c>
      <c r="F35" s="46">
        <v>8697746.9800000004</v>
      </c>
      <c r="G35" s="46">
        <v>8416868.1099999994</v>
      </c>
      <c r="H35" s="46">
        <f t="shared" si="6"/>
        <v>12980913.02</v>
      </c>
      <c r="I35" s="43"/>
      <c r="J35" s="43"/>
    </row>
    <row r="36" spans="1:10">
      <c r="A36" s="45"/>
      <c r="B36" s="25" t="s">
        <v>133</v>
      </c>
      <c r="C36" s="46">
        <v>802609</v>
      </c>
      <c r="D36" s="46">
        <v>-71598</v>
      </c>
      <c r="E36" s="46">
        <v>731011</v>
      </c>
      <c r="F36" s="46">
        <v>343185.26</v>
      </c>
      <c r="G36" s="46">
        <v>314963.82</v>
      </c>
      <c r="H36" s="46">
        <f t="shared" si="6"/>
        <v>387825.74</v>
      </c>
      <c r="I36" s="43"/>
      <c r="J36" s="43"/>
    </row>
    <row r="37" spans="1:10" ht="27">
      <c r="A37" s="45"/>
      <c r="B37" s="25" t="s">
        <v>134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f t="shared" si="6"/>
        <v>0</v>
      </c>
      <c r="I37" s="43"/>
      <c r="J37" s="43"/>
    </row>
    <row r="38" spans="1:10">
      <c r="A38" s="48"/>
      <c r="B38" s="49"/>
      <c r="C38" s="46"/>
      <c r="D38" s="46"/>
      <c r="E38" s="46"/>
      <c r="F38" s="44"/>
      <c r="G38" s="44"/>
      <c r="H38" s="44"/>
      <c r="I38" s="43"/>
      <c r="J38" s="43"/>
    </row>
    <row r="39" spans="1:10" ht="30" customHeight="1">
      <c r="A39" s="84" t="s">
        <v>135</v>
      </c>
      <c r="B39" s="85"/>
      <c r="C39" s="44">
        <f>C40+C41+C42+C43</f>
        <v>62859452</v>
      </c>
      <c r="D39" s="44">
        <f t="shared" ref="D39:H39" si="7">D40+D41+D42+D43</f>
        <v>93206210</v>
      </c>
      <c r="E39" s="44">
        <f t="shared" si="7"/>
        <v>156065662</v>
      </c>
      <c r="F39" s="44">
        <f t="shared" si="7"/>
        <v>142463104.59</v>
      </c>
      <c r="G39" s="44">
        <f t="shared" si="7"/>
        <v>142431742.59</v>
      </c>
      <c r="H39" s="44">
        <f t="shared" si="7"/>
        <v>13602557.409999995</v>
      </c>
      <c r="I39" s="43"/>
      <c r="J39" s="43"/>
    </row>
    <row r="40" spans="1:10" ht="27">
      <c r="A40" s="45"/>
      <c r="B40" s="25" t="s">
        <v>136</v>
      </c>
      <c r="C40" s="46">
        <v>51295751</v>
      </c>
      <c r="D40" s="46">
        <v>78685741</v>
      </c>
      <c r="E40" s="46">
        <v>129981492</v>
      </c>
      <c r="F40" s="46">
        <v>120954325.40000001</v>
      </c>
      <c r="G40" s="46">
        <v>120954325.40000001</v>
      </c>
      <c r="H40" s="46">
        <f t="shared" ref="H40:H43" si="8">+E40-F40</f>
        <v>9027166.599999994</v>
      </c>
      <c r="I40" s="43"/>
      <c r="J40" s="43"/>
    </row>
    <row r="41" spans="1:10" ht="40.5">
      <c r="A41" s="45"/>
      <c r="B41" s="25" t="s">
        <v>137</v>
      </c>
      <c r="C41" s="46">
        <v>11563701</v>
      </c>
      <c r="D41" s="46">
        <v>-2837648</v>
      </c>
      <c r="E41" s="46">
        <v>8726053</v>
      </c>
      <c r="F41" s="46">
        <v>4598558.8499999996</v>
      </c>
      <c r="G41" s="46">
        <v>4567196.8499999996</v>
      </c>
      <c r="H41" s="46">
        <f t="shared" si="8"/>
        <v>4127494.1500000004</v>
      </c>
      <c r="I41" s="43"/>
      <c r="J41" s="43"/>
    </row>
    <row r="42" spans="1:10">
      <c r="A42" s="45"/>
      <c r="B42" s="25" t="s">
        <v>138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f t="shared" si="8"/>
        <v>0</v>
      </c>
      <c r="I42" s="43"/>
      <c r="J42" s="43"/>
    </row>
    <row r="43" spans="1:10" ht="27">
      <c r="A43" s="45"/>
      <c r="B43" s="25" t="s">
        <v>139</v>
      </c>
      <c r="C43" s="46">
        <v>0</v>
      </c>
      <c r="D43" s="46">
        <v>17358117</v>
      </c>
      <c r="E43" s="46">
        <v>17358117</v>
      </c>
      <c r="F43" s="46">
        <v>16910220.34</v>
      </c>
      <c r="G43" s="46">
        <v>16910220.34</v>
      </c>
      <c r="H43" s="46">
        <f t="shared" si="8"/>
        <v>447896.66000000015</v>
      </c>
      <c r="I43" s="43"/>
      <c r="J43" s="43"/>
    </row>
    <row r="44" spans="1:10">
      <c r="A44" s="48"/>
      <c r="B44" s="49"/>
      <c r="C44" s="46"/>
      <c r="D44" s="46"/>
      <c r="E44" s="46"/>
      <c r="F44" s="46"/>
      <c r="G44" s="46"/>
      <c r="H44" s="46"/>
      <c r="I44" s="43"/>
      <c r="J44" s="43"/>
    </row>
    <row r="45" spans="1:10">
      <c r="A45" s="106" t="s">
        <v>140</v>
      </c>
      <c r="B45" s="107"/>
      <c r="C45" s="44">
        <f>C46+C56+C65+C76</f>
        <v>1160746366</v>
      </c>
      <c r="D45" s="44">
        <f t="shared" ref="D45:H45" si="9">D46+D56+D65+D76</f>
        <v>98702554</v>
      </c>
      <c r="E45" s="44">
        <f t="shared" si="9"/>
        <v>1259448920</v>
      </c>
      <c r="F45" s="44">
        <f t="shared" si="9"/>
        <v>390182957.37</v>
      </c>
      <c r="G45" s="44">
        <f t="shared" si="9"/>
        <v>367854150.71999997</v>
      </c>
      <c r="H45" s="44">
        <f t="shared" si="9"/>
        <v>869265962.63</v>
      </c>
      <c r="I45" s="43"/>
      <c r="J45" s="43"/>
    </row>
    <row r="46" spans="1:10">
      <c r="A46" s="106" t="s">
        <v>108</v>
      </c>
      <c r="B46" s="107"/>
      <c r="C46" s="44">
        <f>C47+C48+C49+C50+C51+C52+C53+C54</f>
        <v>123913128</v>
      </c>
      <c r="D46" s="44">
        <f t="shared" ref="D46:H46" si="10">D47+D48+D49+D50+D51+D52+D53+D54</f>
        <v>2800613</v>
      </c>
      <c r="E46" s="44">
        <f t="shared" si="10"/>
        <v>126713741</v>
      </c>
      <c r="F46" s="44">
        <f t="shared" si="10"/>
        <v>50759888.719999999</v>
      </c>
      <c r="G46" s="44">
        <f t="shared" si="10"/>
        <v>45816499.18</v>
      </c>
      <c r="H46" s="44">
        <f t="shared" si="10"/>
        <v>75953852.280000001</v>
      </c>
      <c r="I46" s="43"/>
      <c r="J46" s="43"/>
    </row>
    <row r="47" spans="1:10">
      <c r="A47" s="45"/>
      <c r="B47" s="25" t="s">
        <v>109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f t="shared" ref="H47:H54" si="11">+E47-F47</f>
        <v>0</v>
      </c>
      <c r="I47" s="43"/>
      <c r="J47" s="43"/>
    </row>
    <row r="48" spans="1:10">
      <c r="A48" s="45"/>
      <c r="B48" s="25" t="s">
        <v>110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f t="shared" si="11"/>
        <v>0</v>
      </c>
      <c r="I48" s="43"/>
      <c r="J48" s="43"/>
    </row>
    <row r="49" spans="1:10" ht="27">
      <c r="A49" s="45"/>
      <c r="B49" s="25" t="s">
        <v>111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f t="shared" si="11"/>
        <v>0</v>
      </c>
      <c r="I49" s="43"/>
      <c r="J49" s="43"/>
    </row>
    <row r="50" spans="1:10">
      <c r="A50" s="45"/>
      <c r="B50" s="25" t="s">
        <v>112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f t="shared" si="11"/>
        <v>0</v>
      </c>
      <c r="I50" s="43"/>
      <c r="J50" s="43"/>
    </row>
    <row r="51" spans="1:10">
      <c r="A51" s="45"/>
      <c r="B51" s="25" t="s">
        <v>113</v>
      </c>
      <c r="C51" s="46">
        <v>1138298</v>
      </c>
      <c r="D51" s="46">
        <v>805602</v>
      </c>
      <c r="E51" s="47">
        <v>1943900</v>
      </c>
      <c r="F51" s="46">
        <v>342095.41</v>
      </c>
      <c r="G51" s="46">
        <v>342095.41</v>
      </c>
      <c r="H51" s="46">
        <f t="shared" si="11"/>
        <v>1601804.59</v>
      </c>
      <c r="I51" s="43"/>
      <c r="J51" s="43"/>
    </row>
    <row r="52" spans="1:10">
      <c r="A52" s="45"/>
      <c r="B52" s="25" t="s">
        <v>114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f t="shared" si="11"/>
        <v>0</v>
      </c>
      <c r="I52" s="43"/>
      <c r="J52" s="43"/>
    </row>
    <row r="53" spans="1:10" ht="27.75" thickBot="1">
      <c r="A53" s="50"/>
      <c r="B53" s="51" t="s">
        <v>115</v>
      </c>
      <c r="C53" s="52">
        <v>111683259</v>
      </c>
      <c r="D53" s="52">
        <v>1573175</v>
      </c>
      <c r="E53" s="52">
        <v>113256434</v>
      </c>
      <c r="F53" s="52">
        <v>47150157.93</v>
      </c>
      <c r="G53" s="52">
        <v>42467544.390000001</v>
      </c>
      <c r="H53" s="52">
        <f t="shared" si="11"/>
        <v>66106276.07</v>
      </c>
      <c r="I53" s="43"/>
      <c r="J53" s="43"/>
    </row>
    <row r="54" spans="1:10">
      <c r="A54" s="45"/>
      <c r="B54" s="25" t="s">
        <v>116</v>
      </c>
      <c r="C54" s="46">
        <v>11091571</v>
      </c>
      <c r="D54" s="46">
        <v>421836</v>
      </c>
      <c r="E54" s="46">
        <v>11513407</v>
      </c>
      <c r="F54" s="46">
        <v>3267635.38</v>
      </c>
      <c r="G54" s="46">
        <v>3006859.38</v>
      </c>
      <c r="H54" s="46">
        <f t="shared" si="11"/>
        <v>8245771.6200000001</v>
      </c>
      <c r="I54" s="43"/>
      <c r="J54" s="43"/>
    </row>
    <row r="55" spans="1:10">
      <c r="A55" s="48"/>
      <c r="B55" s="49"/>
      <c r="C55" s="46"/>
      <c r="D55" s="46"/>
      <c r="E55" s="46"/>
      <c r="F55" s="46"/>
      <c r="G55" s="46"/>
      <c r="H55" s="46"/>
      <c r="I55" s="43"/>
      <c r="J55" s="43"/>
    </row>
    <row r="56" spans="1:10" ht="34.5" customHeight="1">
      <c r="A56" s="84" t="s">
        <v>117</v>
      </c>
      <c r="B56" s="85"/>
      <c r="C56" s="44">
        <f>C57+C58+C59+C60+C61+C62+C63</f>
        <v>1020825738</v>
      </c>
      <c r="D56" s="44">
        <f t="shared" ref="D56:H56" si="12">D57+D58+D59+D60+D61+D62+D63</f>
        <v>91721033</v>
      </c>
      <c r="E56" s="44">
        <f t="shared" si="12"/>
        <v>1112546771</v>
      </c>
      <c r="F56" s="44">
        <f t="shared" si="12"/>
        <v>335864673.39999998</v>
      </c>
      <c r="G56" s="44">
        <f t="shared" si="12"/>
        <v>320627325.14999998</v>
      </c>
      <c r="H56" s="44">
        <f t="shared" si="12"/>
        <v>776682097.60000002</v>
      </c>
      <c r="I56" s="43"/>
      <c r="J56" s="43"/>
    </row>
    <row r="57" spans="1:10">
      <c r="A57" s="45"/>
      <c r="B57" s="25" t="s">
        <v>118</v>
      </c>
      <c r="C57" s="46">
        <v>4873423</v>
      </c>
      <c r="D57" s="46">
        <v>2620419</v>
      </c>
      <c r="E57" s="46">
        <v>7493842</v>
      </c>
      <c r="F57" s="46">
        <v>4877725.12</v>
      </c>
      <c r="G57" s="46">
        <v>4877725.12</v>
      </c>
      <c r="H57" s="46">
        <f t="shared" ref="H57:H63" si="13">+E57-F57</f>
        <v>2616116.88</v>
      </c>
      <c r="I57" s="43"/>
      <c r="J57" s="43"/>
    </row>
    <row r="58" spans="1:10">
      <c r="A58" s="45"/>
      <c r="B58" s="25" t="s">
        <v>119</v>
      </c>
      <c r="C58" s="47">
        <v>1007141315</v>
      </c>
      <c r="D58" s="46">
        <v>75368926</v>
      </c>
      <c r="E58" s="46">
        <v>1082510241</v>
      </c>
      <c r="F58" s="46">
        <v>317971940.38999999</v>
      </c>
      <c r="G58" s="46">
        <v>303324899.00999999</v>
      </c>
      <c r="H58" s="46">
        <f t="shared" si="13"/>
        <v>764538300.61000001</v>
      </c>
      <c r="I58" s="43"/>
      <c r="J58" s="43"/>
    </row>
    <row r="59" spans="1:10">
      <c r="A59" s="45"/>
      <c r="B59" s="25" t="s">
        <v>120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f t="shared" si="13"/>
        <v>0</v>
      </c>
      <c r="I59" s="43"/>
      <c r="J59" s="43"/>
    </row>
    <row r="60" spans="1:10" ht="27">
      <c r="A60" s="45"/>
      <c r="B60" s="25" t="s">
        <v>121</v>
      </c>
      <c r="C60" s="46">
        <v>0</v>
      </c>
      <c r="D60" s="46">
        <v>3222270</v>
      </c>
      <c r="E60" s="46">
        <v>3222270</v>
      </c>
      <c r="F60" s="46">
        <v>228757.8</v>
      </c>
      <c r="G60" s="46">
        <v>228757.8</v>
      </c>
      <c r="H60" s="46">
        <f t="shared" si="13"/>
        <v>2993512.2</v>
      </c>
      <c r="I60" s="43"/>
      <c r="J60" s="43"/>
    </row>
    <row r="61" spans="1:10">
      <c r="A61" s="45"/>
      <c r="B61" s="25" t="s">
        <v>122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f t="shared" si="13"/>
        <v>0</v>
      </c>
      <c r="I61" s="43"/>
      <c r="J61" s="43"/>
    </row>
    <row r="62" spans="1:10">
      <c r="A62" s="45"/>
      <c r="B62" s="25" t="s">
        <v>123</v>
      </c>
      <c r="C62" s="46">
        <v>0</v>
      </c>
      <c r="D62" s="46">
        <v>1192457</v>
      </c>
      <c r="E62" s="46">
        <v>1192457</v>
      </c>
      <c r="F62" s="46">
        <v>548712.75</v>
      </c>
      <c r="G62" s="46">
        <v>519211.21</v>
      </c>
      <c r="H62" s="46">
        <f t="shared" si="13"/>
        <v>643744.25</v>
      </c>
      <c r="I62" s="43"/>
      <c r="J62" s="43"/>
    </row>
    <row r="63" spans="1:10">
      <c r="A63" s="45"/>
      <c r="B63" s="25" t="s">
        <v>124</v>
      </c>
      <c r="C63" s="46">
        <v>8811000</v>
      </c>
      <c r="D63" s="46">
        <v>9316961</v>
      </c>
      <c r="E63" s="46">
        <v>18127961</v>
      </c>
      <c r="F63" s="46">
        <v>12237537.34</v>
      </c>
      <c r="G63" s="46">
        <v>11676732.01</v>
      </c>
      <c r="H63" s="46">
        <f t="shared" si="13"/>
        <v>5890423.6600000001</v>
      </c>
      <c r="I63" s="43"/>
      <c r="J63" s="43"/>
    </row>
    <row r="64" spans="1:10">
      <c r="A64" s="48"/>
      <c r="B64" s="49"/>
      <c r="C64" s="46"/>
      <c r="D64" s="46"/>
      <c r="E64" s="46"/>
      <c r="F64" s="46"/>
      <c r="G64" s="46"/>
      <c r="H64" s="46"/>
      <c r="I64" s="43"/>
      <c r="J64" s="43"/>
    </row>
    <row r="65" spans="1:10" ht="29.25" customHeight="1">
      <c r="A65" s="84" t="s">
        <v>125</v>
      </c>
      <c r="B65" s="85"/>
      <c r="C65" s="44">
        <f>C66+C67+C68+C69+C70+C71+C72+C73+C74</f>
        <v>0</v>
      </c>
      <c r="D65" s="44">
        <f t="shared" ref="D65:H65" si="14">D66+D67+D68+D69+D70+D71+D72+D73+D74</f>
        <v>0</v>
      </c>
      <c r="E65" s="44">
        <f t="shared" si="14"/>
        <v>0</v>
      </c>
      <c r="F65" s="44">
        <f t="shared" si="14"/>
        <v>0</v>
      </c>
      <c r="G65" s="44">
        <f t="shared" si="14"/>
        <v>0</v>
      </c>
      <c r="H65" s="44">
        <f t="shared" si="14"/>
        <v>0</v>
      </c>
      <c r="I65" s="43"/>
      <c r="J65" s="43"/>
    </row>
    <row r="66" spans="1:10" ht="27">
      <c r="A66" s="45"/>
      <c r="B66" s="25" t="s">
        <v>126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f t="shared" ref="H66:H74" si="15">+E66-F66</f>
        <v>0</v>
      </c>
      <c r="I66" s="43"/>
      <c r="J66" s="43"/>
    </row>
    <row r="67" spans="1:10" ht="27">
      <c r="A67" s="45"/>
      <c r="B67" s="25" t="s">
        <v>127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f t="shared" si="15"/>
        <v>0</v>
      </c>
      <c r="I67" s="43"/>
      <c r="J67" s="43"/>
    </row>
    <row r="68" spans="1:10">
      <c r="A68" s="45"/>
      <c r="B68" s="25" t="s">
        <v>128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f t="shared" si="15"/>
        <v>0</v>
      </c>
      <c r="I68" s="43"/>
      <c r="J68" s="43"/>
    </row>
    <row r="69" spans="1:10" ht="27">
      <c r="A69" s="45"/>
      <c r="B69" s="25" t="s">
        <v>129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f t="shared" si="15"/>
        <v>0</v>
      </c>
      <c r="I69" s="43"/>
      <c r="J69" s="43"/>
    </row>
    <row r="70" spans="1:10">
      <c r="A70" s="45"/>
      <c r="B70" s="25" t="s">
        <v>130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f t="shared" si="15"/>
        <v>0</v>
      </c>
      <c r="I70" s="43"/>
      <c r="J70" s="43"/>
    </row>
    <row r="71" spans="1:10">
      <c r="A71" s="45"/>
      <c r="B71" s="25" t="s">
        <v>131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f t="shared" si="15"/>
        <v>0</v>
      </c>
      <c r="I71" s="43"/>
      <c r="J71" s="43"/>
    </row>
    <row r="72" spans="1:10">
      <c r="A72" s="45"/>
      <c r="B72" s="25" t="s">
        <v>132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f t="shared" si="15"/>
        <v>0</v>
      </c>
      <c r="I72" s="43"/>
      <c r="J72" s="43"/>
    </row>
    <row r="73" spans="1:10">
      <c r="A73" s="45"/>
      <c r="B73" s="25" t="s">
        <v>133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f t="shared" si="15"/>
        <v>0</v>
      </c>
      <c r="I73" s="43"/>
      <c r="J73" s="43"/>
    </row>
    <row r="74" spans="1:10" ht="27">
      <c r="A74" s="45"/>
      <c r="B74" s="25" t="s">
        <v>134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f t="shared" si="15"/>
        <v>0</v>
      </c>
      <c r="I74" s="43"/>
      <c r="J74" s="43"/>
    </row>
    <row r="75" spans="1:10">
      <c r="A75" s="48"/>
      <c r="B75" s="49"/>
      <c r="C75" s="46"/>
      <c r="D75" s="46"/>
      <c r="E75" s="46"/>
      <c r="F75" s="46"/>
      <c r="G75" s="46"/>
      <c r="H75" s="46"/>
      <c r="I75" s="43"/>
      <c r="J75" s="43"/>
    </row>
    <row r="76" spans="1:10" ht="27.75" customHeight="1">
      <c r="A76" s="84" t="s">
        <v>135</v>
      </c>
      <c r="B76" s="85"/>
      <c r="C76" s="44">
        <f>C77+C78+C79+C80</f>
        <v>16007500</v>
      </c>
      <c r="D76" s="44">
        <f t="shared" ref="D76:H76" si="16">D77+D78+D79+D80</f>
        <v>4180908</v>
      </c>
      <c r="E76" s="44">
        <f t="shared" si="16"/>
        <v>20188408</v>
      </c>
      <c r="F76" s="44">
        <f t="shared" si="16"/>
        <v>3558395.25</v>
      </c>
      <c r="G76" s="44">
        <f t="shared" si="16"/>
        <v>1410326.3900000001</v>
      </c>
      <c r="H76" s="44">
        <f t="shared" si="16"/>
        <v>16630012.75</v>
      </c>
      <c r="I76" s="43"/>
      <c r="J76" s="43"/>
    </row>
    <row r="77" spans="1:10" ht="27">
      <c r="A77" s="45"/>
      <c r="B77" s="25" t="s">
        <v>136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f t="shared" ref="H77:H80" si="17">+E77-F77</f>
        <v>0</v>
      </c>
      <c r="I77" s="43"/>
      <c r="J77" s="43"/>
    </row>
    <row r="78" spans="1:10" ht="40.5">
      <c r="A78" s="45"/>
      <c r="B78" s="25" t="s">
        <v>137</v>
      </c>
      <c r="C78" s="46">
        <v>16007500</v>
      </c>
      <c r="D78" s="46">
        <v>2806350</v>
      </c>
      <c r="E78" s="46">
        <v>18813850</v>
      </c>
      <c r="F78" s="46">
        <v>2183838.46</v>
      </c>
      <c r="G78" s="46">
        <v>35769.599999999999</v>
      </c>
      <c r="H78" s="46">
        <f t="shared" si="17"/>
        <v>16630011.539999999</v>
      </c>
      <c r="I78" s="43"/>
      <c r="J78" s="43"/>
    </row>
    <row r="79" spans="1:10">
      <c r="A79" s="45"/>
      <c r="B79" s="25" t="s">
        <v>138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f t="shared" si="17"/>
        <v>0</v>
      </c>
      <c r="I79" s="43"/>
      <c r="J79" s="43"/>
    </row>
    <row r="80" spans="1:10" ht="27">
      <c r="A80" s="45"/>
      <c r="B80" s="25" t="s">
        <v>139</v>
      </c>
      <c r="C80" s="46">
        <v>0</v>
      </c>
      <c r="D80" s="46">
        <v>1374558</v>
      </c>
      <c r="E80" s="46">
        <v>1374558</v>
      </c>
      <c r="F80" s="46">
        <v>1374556.79</v>
      </c>
      <c r="G80" s="46">
        <v>1374556.79</v>
      </c>
      <c r="H80" s="46">
        <f t="shared" si="17"/>
        <v>1.2099999999627471</v>
      </c>
      <c r="I80" s="43"/>
      <c r="J80" s="43"/>
    </row>
    <row r="81" spans="1:10">
      <c r="A81" s="48"/>
      <c r="B81" s="49"/>
      <c r="C81" s="46"/>
      <c r="D81" s="46"/>
      <c r="E81" s="46"/>
      <c r="F81" s="46"/>
      <c r="G81" s="46"/>
      <c r="H81" s="46"/>
      <c r="I81" s="43"/>
      <c r="J81" s="43"/>
    </row>
    <row r="82" spans="1:10">
      <c r="A82" s="106" t="s">
        <v>84</v>
      </c>
      <c r="B82" s="107"/>
      <c r="C82" s="44">
        <f t="shared" ref="C82:E82" si="18">C8+C45</f>
        <v>3885920648</v>
      </c>
      <c r="D82" s="44">
        <f t="shared" si="18"/>
        <v>82037923.000000045</v>
      </c>
      <c r="E82" s="44">
        <f t="shared" si="18"/>
        <v>3967958571</v>
      </c>
      <c r="F82" s="44">
        <f>F8+F45</f>
        <v>1792202229.9299998</v>
      </c>
      <c r="G82" s="44">
        <f t="shared" ref="G82:H82" si="19">G8+G45</f>
        <v>1682901138.76</v>
      </c>
      <c r="H82" s="44">
        <f t="shared" si="19"/>
        <v>2175756341.0700002</v>
      </c>
      <c r="I82" s="43"/>
      <c r="J82" s="43"/>
    </row>
    <row r="83" spans="1:10" ht="15.75" thickBot="1">
      <c r="A83" s="53"/>
      <c r="B83" s="54"/>
      <c r="C83" s="54"/>
      <c r="D83" s="54"/>
      <c r="E83" s="54"/>
      <c r="F83" s="55"/>
      <c r="G83" s="55"/>
      <c r="H83" s="55"/>
      <c r="I83" s="43"/>
      <c r="J83" s="43"/>
    </row>
    <row r="86" spans="1:10">
      <c r="B86" s="21"/>
      <c r="C86" s="18"/>
      <c r="D86" s="18"/>
      <c r="E86" s="18"/>
      <c r="F86" s="18"/>
      <c r="G86" s="18"/>
      <c r="H86" s="18"/>
    </row>
    <row r="87" spans="1:10">
      <c r="B87" s="21"/>
      <c r="C87" s="18"/>
      <c r="D87" s="18"/>
      <c r="E87" s="18"/>
      <c r="F87" s="18"/>
      <c r="G87" s="18"/>
      <c r="H87" s="18"/>
    </row>
    <row r="88" spans="1:10">
      <c r="B88" s="17"/>
      <c r="C88" s="21"/>
      <c r="D88" s="21"/>
      <c r="E88" s="21"/>
      <c r="F88" s="21"/>
      <c r="G88" s="21"/>
      <c r="H88" s="21"/>
    </row>
    <row r="89" spans="1:10">
      <c r="B89" s="19"/>
      <c r="C89" s="19"/>
      <c r="D89" s="19"/>
      <c r="E89" s="19"/>
      <c r="F89" s="19"/>
      <c r="G89" s="19"/>
      <c r="H89" s="19"/>
    </row>
    <row r="90" spans="1:10">
      <c r="B90" s="17"/>
      <c r="C90" s="20"/>
      <c r="D90" s="20"/>
      <c r="E90" s="20"/>
      <c r="F90" s="19"/>
      <c r="G90" s="19"/>
      <c r="H90" s="19"/>
    </row>
    <row r="91" spans="1:10">
      <c r="B91" s="17"/>
      <c r="C91" s="56"/>
      <c r="D91" s="56"/>
      <c r="E91" s="56"/>
      <c r="F91" s="56"/>
      <c r="G91" s="56"/>
      <c r="H91" s="56"/>
    </row>
    <row r="92" spans="1:10">
      <c r="B92" s="17"/>
      <c r="C92" s="17"/>
      <c r="D92" s="17"/>
      <c r="E92" s="17"/>
      <c r="F92" s="17"/>
      <c r="G92" s="17"/>
      <c r="H92" s="20"/>
    </row>
    <row r="93" spans="1:10">
      <c r="B93" s="17"/>
      <c r="C93" s="17"/>
      <c r="D93" s="17"/>
      <c r="E93" s="17"/>
      <c r="F93" s="17"/>
      <c r="G93" s="17"/>
      <c r="H93" s="20"/>
    </row>
    <row r="94" spans="1:10">
      <c r="B94" s="86" t="s">
        <v>88</v>
      </c>
      <c r="C94" s="86"/>
      <c r="D94" s="17"/>
      <c r="E94" s="17"/>
      <c r="F94" s="86" t="s">
        <v>89</v>
      </c>
      <c r="G94" s="86"/>
      <c r="H94" s="86"/>
    </row>
    <row r="95" spans="1:10">
      <c r="B95" s="87" t="s">
        <v>90</v>
      </c>
      <c r="C95" s="87"/>
      <c r="D95" s="17"/>
      <c r="E95" s="17"/>
      <c r="F95" s="87" t="s">
        <v>91</v>
      </c>
      <c r="G95" s="87"/>
      <c r="H95" s="87"/>
    </row>
  </sheetData>
  <mergeCells count="23">
    <mergeCell ref="A45:B45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9:B19"/>
    <mergeCell ref="A28:B28"/>
    <mergeCell ref="A39:B39"/>
    <mergeCell ref="F94:H94"/>
    <mergeCell ref="B95:C95"/>
    <mergeCell ref="F95:H95"/>
    <mergeCell ref="A46:B46"/>
    <mergeCell ref="A56:B56"/>
    <mergeCell ref="A65:B65"/>
    <mergeCell ref="A76:B76"/>
    <mergeCell ref="A82:B82"/>
    <mergeCell ref="B94:C94"/>
  </mergeCells>
  <pageMargins left="0.55118110236220474" right="0.51181102362204722" top="0.51181102362204722" bottom="0.47244094488188981" header="0.31496062992125984" footer="0.31496062992125984"/>
  <pageSetup scale="67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Edo. Analít. Clas. Obj. Gto</vt:lpstr>
      <vt:lpstr>Edo. Analít. Clas. Adm.</vt:lpstr>
      <vt:lpstr>Edo Analít. Clas. Func.</vt:lpstr>
      <vt:lpstr>'Edo. Analít. Clas. Adm.'!Área_de_impresión</vt:lpstr>
      <vt:lpstr>'Edo Analít. Clas. Func.'!Títulos_a_imprimir</vt:lpstr>
      <vt:lpstr>'Edo. Analít. Clas. Obj. Gto'!Títulos_a_imprimir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 </cp:lastModifiedBy>
  <cp:lastPrinted>2018-08-06T22:24:25Z</cp:lastPrinted>
  <dcterms:created xsi:type="dcterms:W3CDTF">2018-04-06T22:48:07Z</dcterms:created>
  <dcterms:modified xsi:type="dcterms:W3CDTF">2018-08-07T14:02:33Z</dcterms:modified>
</cp:coreProperties>
</file>