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10" windowHeight="10095" activeTab="0"/>
  </bookViews>
  <sheets>
    <sheet name="ACTIVO" sheetId="1" r:id="rId1"/>
  </sheets>
  <definedNames/>
  <calcPr fullCalcOnLoad="1"/>
</workbook>
</file>

<file path=xl/sharedStrings.xml><?xml version="1.0" encoding="utf-8"?>
<sst xmlns="http://schemas.openxmlformats.org/spreadsheetml/2006/main" count="130" uniqueCount="119">
  <si>
    <t>ENERO</t>
  </si>
  <si>
    <t/>
  </si>
  <si>
    <t>A C T I V O</t>
  </si>
  <si>
    <t>EFECTIVO Y EQUIVALENTE DE EFECTIVO</t>
  </si>
  <si>
    <t>1.1.1.2</t>
  </si>
  <si>
    <t>BANCOS/TESORERIA</t>
  </si>
  <si>
    <t>1.1.1.4</t>
  </si>
  <si>
    <t>INVERSIONES TEMPORALES HASTA 3 MESES</t>
  </si>
  <si>
    <t>1.1.1.5</t>
  </si>
  <si>
    <t>FONDOS DE AFECTACION ESPECIFICA</t>
  </si>
  <si>
    <t>1.1.1.6</t>
  </si>
  <si>
    <t>DEPOSITOS DE FONDOS A TERCEROS</t>
  </si>
  <si>
    <t>1.1.1.9</t>
  </si>
  <si>
    <t>OTROS EFECTIVOS Y EQUIVALENTES</t>
  </si>
  <si>
    <t>TOTAL EFECTIVO Y EQUIVALENTE DE EFECTIVO</t>
  </si>
  <si>
    <t>DERECHOS A RECIBIR EFECTIVO Y EQUIVALENTES</t>
  </si>
  <si>
    <t>1.1.2.2</t>
  </si>
  <si>
    <t>CUENTAS POR COBRAR A CORTO PLAZO</t>
  </si>
  <si>
    <t>1.1.2.3</t>
  </si>
  <si>
    <t>DEUDORES DIVERSOS POR COBRAR A CORTO PLAZO</t>
  </si>
  <si>
    <t>1.1.2.5</t>
  </si>
  <si>
    <t>DEUDORES POR ANTICIPO DE LA TESORERIA A CORTO PLAZO</t>
  </si>
  <si>
    <t>TOTAL DERECHOS A RECIBIR EFECTIVO Y EQUIVALENTES</t>
  </si>
  <si>
    <t>DERECHOS A RECIBIR BIENES O SERVICIOS</t>
  </si>
  <si>
    <t>1.1.3.4</t>
  </si>
  <si>
    <t>ANTICIPO A CONTRATISTAS POR OBRAS PÚBLICAS A CORTO PLAZO</t>
  </si>
  <si>
    <t>TOTAL DERECHOS A RECIBIR BIENES O SERVICIOS</t>
  </si>
  <si>
    <t>ALMACENES</t>
  </si>
  <si>
    <t>1.1.5.1</t>
  </si>
  <si>
    <t>ALMACEN DE MATERIALES Y SUMINISTROS DE CONSUMO</t>
  </si>
  <si>
    <t>TOTAL ALMACENES</t>
  </si>
  <si>
    <t>INVERSIONES A LARGO PLAZO</t>
  </si>
  <si>
    <t>1.2.1.3</t>
  </si>
  <si>
    <t>FIDEICOMISO. MANDATOS Y CONTRATOS ANÁLOGOS</t>
  </si>
  <si>
    <t>TOTAL INVERSIONES A LARGO PLAZO</t>
  </si>
  <si>
    <t>DERECHOS A RECIBIR EFECTIVO O EQUIVALENTES A LARGO PLAZO</t>
  </si>
  <si>
    <t>1.2.2.1</t>
  </si>
  <si>
    <t>DOCUMENTOS POR COBRAR A LARGO PLAZO</t>
  </si>
  <si>
    <t>1.2.2.2</t>
  </si>
  <si>
    <t>DEUDORES DIVERSOS A LARGO PLAZO</t>
  </si>
  <si>
    <t>1.2.2.4</t>
  </si>
  <si>
    <t>PRESTAMOS OTORGADOS A LARGO PLAZO</t>
  </si>
  <si>
    <t>1.2.2.9</t>
  </si>
  <si>
    <t>OTROS DERECHOS A RECIBIR EFECTIVO O EQUIVALENTES A LARGO PLA</t>
  </si>
  <si>
    <t>TOTAL DERECHOS A RECIBIR EFECTIVO O EQUIVALENTES A LARGO PLAZO</t>
  </si>
  <si>
    <t>BIENES INMUEBLES, INFRAESTRUCTURA Y CONSTRUCCIONES EN PROCESO</t>
  </si>
  <si>
    <t>1.2.3.1</t>
  </si>
  <si>
    <t>TERRENOS</t>
  </si>
  <si>
    <t>1.2.3.2</t>
  </si>
  <si>
    <t>VIVIENDA</t>
  </si>
  <si>
    <t>1.2.3.3</t>
  </si>
  <si>
    <t>EDIFICIOS NO HABITACIONALES</t>
  </si>
  <si>
    <t>1.2.3.5</t>
  </si>
  <si>
    <t>CONSTRUCCIONES EN PROCESO EN BIENES DE DOMINIO PÚBLICO</t>
  </si>
  <si>
    <t>1.2.3.6</t>
  </si>
  <si>
    <t>CONSTRUCCIONES EN PROCESO EN BIENES PROPIOS</t>
  </si>
  <si>
    <t>1.2.3.9</t>
  </si>
  <si>
    <t>OTROS BIENES INMUEBLES</t>
  </si>
  <si>
    <t>TOTAL BIENES INMUEBLES, INFRAESTRUCTURA Y CONSTRUCCIONES EN PROCESO</t>
  </si>
  <si>
    <t>BIENES MUEBLES</t>
  </si>
  <si>
    <t>1.2.4.1</t>
  </si>
  <si>
    <t>MOBILIARIO Y EQUIPO DE ADMINISTRACIÓN</t>
  </si>
  <si>
    <t>1.2.4.2</t>
  </si>
  <si>
    <t>MOBILIARIO Y EQUIPO EDUCACIONAL Y RECREATIVO</t>
  </si>
  <si>
    <t>1.2.4.3</t>
  </si>
  <si>
    <t>EQUIPO INSTRUMENTAL MEDICO Y DE LABORATORIO</t>
  </si>
  <si>
    <t>1.2.4.4</t>
  </si>
  <si>
    <t>EQUIPO DE TRANSPORTE</t>
  </si>
  <si>
    <t>1.2.4.5</t>
  </si>
  <si>
    <t>EQUIPO DE DEFENSA Y SEGURIDAD</t>
  </si>
  <si>
    <t>1.2.4.6</t>
  </si>
  <si>
    <t>MAQUINARIA. OTROS EQUIPOS Y HERRAMIENTAS</t>
  </si>
  <si>
    <t>1.2.4.7</t>
  </si>
  <si>
    <t>COLECCIONES. OBRAS DE ARTE Y OBJETOS VALIOSOS</t>
  </si>
  <si>
    <t>1.2.4.8</t>
  </si>
  <si>
    <t>ACTIVOS BIOLÓGICOS</t>
  </si>
  <si>
    <t>TOTAL BIENES MUEBLES</t>
  </si>
  <si>
    <t>ACTIVOS INTANGIBLES</t>
  </si>
  <si>
    <t>1.2.5.1</t>
  </si>
  <si>
    <t>SOFTWARE</t>
  </si>
  <si>
    <t>1.2.5.4</t>
  </si>
  <si>
    <t>LICENCIAS</t>
  </si>
  <si>
    <t>TOTAL ACTIVOS INTANGIBLES</t>
  </si>
  <si>
    <t>DEPRECIACIONES, DETERIORO Y AMORTIZACIONES ACUMULADAS DE BIEN</t>
  </si>
  <si>
    <t>1.2.6.3</t>
  </si>
  <si>
    <t>DEPRECIACION ACUMULADA DE BIENES MUEBLES</t>
  </si>
  <si>
    <t>1.2.6.4</t>
  </si>
  <si>
    <t>DETERIORO ACUMULADO DE ACTIVOS BIOLOGICOS</t>
  </si>
  <si>
    <t>1.2.6.5</t>
  </si>
  <si>
    <t>AMORTIZACION ACUMULADA DE ACTIVOS INTANGIBLES</t>
  </si>
  <si>
    <t>TOTAL DEPRECIACIONES, DETERIORO Y AMORTIZACIONES ACUMULADAS DE BIEN</t>
  </si>
  <si>
    <t>TOTAL A C T I V O</t>
  </si>
  <si>
    <t>TIPO DE FONDO: TODOS LOS FONDOS</t>
  </si>
  <si>
    <t>CUENTA CONTABLE</t>
  </si>
  <si>
    <t>TOTAL DE ACTIVO CIRCULANTE</t>
  </si>
  <si>
    <t>TOTAL DE ACTIVO NO CIRCULANTE</t>
  </si>
  <si>
    <t>1.1.2.4</t>
  </si>
  <si>
    <t>INGRESOS POR RECUPERAR A CORTO PLAZO</t>
  </si>
  <si>
    <t xml:space="preserve">ESTIMACIÓN POR PÉRDIDA O DETERIORO </t>
  </si>
  <si>
    <t>1.1.6.1</t>
  </si>
  <si>
    <t>ESTIMACIONES PARA CUENTAS INCOBRABLES POR DERECHOS A RECIBIR EFECTIVO O EQUIVALENTES</t>
  </si>
  <si>
    <t xml:space="preserve">TOTAL ESTIMACIÓN POR PÉRDIDA O DETERIORO </t>
  </si>
  <si>
    <t>POSICION FINANCIERA, BALANCE GENERAL ENERO A DICIEMBRE 2020</t>
  </si>
  <si>
    <t>FEBRERO</t>
  </si>
  <si>
    <t>ESTIMACIÓN POR PÉRDIDA O DETERIORO DE ACTIVOS NO CIRCULANTES</t>
  </si>
  <si>
    <t>1.2.8.1</t>
  </si>
  <si>
    <t>1.2.8.2</t>
  </si>
  <si>
    <t>1.2.8.4</t>
  </si>
  <si>
    <t>ESTIMACIÓN POR PÉRDIDA DE CUENTAS INCOBRABLES POR DOCUMENTOS POR COBRAR A LARGO PLAZO</t>
  </si>
  <si>
    <t>ESTIMACIÓN POR PÉRDIDA DE CUENTAS INCOBRABLES DE DEUDORES DIVERSOS POR COBRAR A LARGO PLAZO</t>
  </si>
  <si>
    <t>ESTIMACIÓN POR PÉRDIDA DE CUENTAS INCOBRABLES DE PRESTAMOS OTORGADOS A LARGO PLAZO</t>
  </si>
  <si>
    <t>MARZO</t>
  </si>
  <si>
    <t>ABRIL</t>
  </si>
  <si>
    <t>MAYO</t>
  </si>
  <si>
    <t>JUNIO</t>
  </si>
  <si>
    <t>JULIO</t>
  </si>
  <si>
    <t>AGOSTO</t>
  </si>
  <si>
    <t>SEPTIEMBRE</t>
  </si>
  <si>
    <t>MUNICIPIO DE MÉRIDA YUCATÁN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</si>
</sst>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44" fontId="40" fillId="0" borderId="0" xfId="49" applyNumberFormat="1" applyFont="1" applyAlignment="1">
      <alignment/>
    </xf>
    <xf numFmtId="0" fontId="41" fillId="0" borderId="0" xfId="0" applyFont="1" applyAlignment="1">
      <alignment wrapText="1"/>
    </xf>
    <xf numFmtId="44" fontId="41" fillId="0" borderId="0" xfId="49" applyFont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4" fontId="40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44" fontId="41" fillId="0" borderId="0" xfId="0" applyNumberFormat="1" applyFont="1" applyAlignment="1">
      <alignment/>
    </xf>
    <xf numFmtId="44" fontId="40" fillId="0" borderId="10" xfId="49" applyNumberFormat="1" applyFont="1" applyBorder="1" applyAlignment="1">
      <alignment/>
    </xf>
    <xf numFmtId="0" fontId="2" fillId="0" borderId="0" xfId="0" applyFont="1" applyFill="1" applyAlignment="1">
      <alignment vertical="top" wrapText="1"/>
    </xf>
    <xf numFmtId="44" fontId="40" fillId="0" borderId="10" xfId="49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33" borderId="11" xfId="0" applyFont="1" applyFill="1" applyBorder="1" applyAlignment="1">
      <alignment horizontal="left" vertical="center" wrapText="1"/>
    </xf>
    <xf numFmtId="44" fontId="3" fillId="33" borderId="12" xfId="49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44" fontId="42" fillId="33" borderId="0" xfId="49" applyNumberFormat="1" applyFont="1" applyFill="1" applyAlignment="1">
      <alignment/>
    </xf>
    <xf numFmtId="0" fontId="3" fillId="34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44" fontId="42" fillId="34" borderId="0" xfId="49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0</xdr:col>
      <xdr:colOff>790575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1450"/>
          <a:ext cx="695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90"/>
  <sheetViews>
    <sheetView tabSelected="1" zoomScalePageLayoutView="0" workbookViewId="0" topLeftCell="A1">
      <pane xSplit="3" ySplit="7" topLeftCell="D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5" sqref="B5"/>
    </sheetView>
  </sheetViews>
  <sheetFormatPr defaultColWidth="9.140625" defaultRowHeight="12.75"/>
  <cols>
    <col min="1" max="1" width="13.7109375" style="2" customWidth="1"/>
    <col min="2" max="2" width="35.57421875" style="2" customWidth="1"/>
    <col min="3" max="3" width="9.140625" style="2" customWidth="1"/>
    <col min="4" max="5" width="19.140625" style="3" customWidth="1"/>
    <col min="6" max="12" width="19.28125" style="1" customWidth="1"/>
    <col min="13" max="16384" width="9.140625" style="1" customWidth="1"/>
  </cols>
  <sheetData>
    <row r="1" spans="1:205" ht="11.25">
      <c r="A1" s="4"/>
      <c r="B1" s="5"/>
      <c r="C1" s="6"/>
      <c r="D1" s="15"/>
      <c r="E1" s="1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</row>
    <row r="2" spans="2:205" ht="11.25">
      <c r="B2" s="19" t="s">
        <v>118</v>
      </c>
      <c r="C2" s="19"/>
      <c r="D2" s="19"/>
      <c r="E2" s="19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</row>
    <row r="3" spans="1:205" ht="15" customHeight="1">
      <c r="A3" s="19"/>
      <c r="B3" s="19" t="s">
        <v>102</v>
      </c>
      <c r="C3" s="19"/>
      <c r="D3" s="19"/>
      <c r="E3" s="19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</row>
    <row r="4" spans="2:205" ht="15" customHeight="1">
      <c r="B4" s="20" t="s">
        <v>92</v>
      </c>
      <c r="C4" s="19"/>
      <c r="D4" s="19"/>
      <c r="E4" s="19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</row>
    <row r="5" spans="2:205" ht="15" customHeight="1">
      <c r="B5" s="20"/>
      <c r="C5" s="20"/>
      <c r="D5" s="20"/>
      <c r="E5" s="2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</row>
    <row r="6" spans="1:205" ht="19.5" customHeight="1">
      <c r="A6" s="7"/>
      <c r="B6" s="7"/>
      <c r="C6" s="7"/>
      <c r="D6" s="15"/>
      <c r="E6" s="1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</row>
    <row r="7" spans="1:12" s="2" customFormat="1" ht="12" thickBot="1">
      <c r="A7" s="25" t="s">
        <v>93</v>
      </c>
      <c r="B7" s="25"/>
      <c r="C7" s="25"/>
      <c r="D7" s="26" t="s">
        <v>0</v>
      </c>
      <c r="E7" s="26" t="s">
        <v>103</v>
      </c>
      <c r="F7" s="26" t="s">
        <v>111</v>
      </c>
      <c r="G7" s="26" t="s">
        <v>112</v>
      </c>
      <c r="H7" s="26" t="s">
        <v>113</v>
      </c>
      <c r="I7" s="26" t="s">
        <v>114</v>
      </c>
      <c r="J7" s="26" t="s">
        <v>115</v>
      </c>
      <c r="K7" s="26" t="s">
        <v>116</v>
      </c>
      <c r="L7" s="26" t="s">
        <v>117</v>
      </c>
    </row>
    <row r="8" spans="1:12" ht="11.25">
      <c r="A8" s="8" t="s">
        <v>1</v>
      </c>
      <c r="B8" s="23" t="s">
        <v>2</v>
      </c>
      <c r="C8" s="23"/>
      <c r="F8" s="3"/>
      <c r="G8" s="3"/>
      <c r="H8" s="3"/>
      <c r="I8" s="3"/>
      <c r="J8" s="3"/>
      <c r="K8" s="3"/>
      <c r="L8" s="3"/>
    </row>
    <row r="9" spans="1:12" ht="12.75" customHeight="1">
      <c r="A9" s="8" t="s">
        <v>1</v>
      </c>
      <c r="B9" s="23" t="s">
        <v>3</v>
      </c>
      <c r="C9" s="23"/>
      <c r="F9" s="3"/>
      <c r="G9" s="3"/>
      <c r="H9" s="3"/>
      <c r="I9" s="3"/>
      <c r="J9" s="3"/>
      <c r="K9" s="3"/>
      <c r="L9" s="3"/>
    </row>
    <row r="10" spans="1:12" ht="12.75" customHeight="1">
      <c r="A10" s="9" t="s">
        <v>4</v>
      </c>
      <c r="B10" s="22" t="s">
        <v>5</v>
      </c>
      <c r="C10" s="22"/>
      <c r="D10" s="13">
        <v>764506407.27</v>
      </c>
      <c r="E10" s="13">
        <v>748028770.93</v>
      </c>
      <c r="F10" s="13">
        <v>747062056.86</v>
      </c>
      <c r="G10" s="13">
        <v>620141704.78</v>
      </c>
      <c r="H10" s="13">
        <v>569113003.99</v>
      </c>
      <c r="I10" s="13">
        <v>486413353.85</v>
      </c>
      <c r="J10" s="13">
        <v>419218399.34</v>
      </c>
      <c r="K10" s="13">
        <v>409336761.02</v>
      </c>
      <c r="L10" s="13">
        <v>382928234.12</v>
      </c>
    </row>
    <row r="11" spans="1:12" ht="12.75" customHeight="1">
      <c r="A11" s="9" t="s">
        <v>6</v>
      </c>
      <c r="B11" s="22" t="s">
        <v>7</v>
      </c>
      <c r="C11" s="22"/>
      <c r="D11" s="13">
        <v>51129157.63</v>
      </c>
      <c r="E11" s="13">
        <v>73716647.18</v>
      </c>
      <c r="F11" s="13">
        <v>88636968.4</v>
      </c>
      <c r="G11" s="13">
        <v>98669446.09</v>
      </c>
      <c r="H11" s="13">
        <v>87139428.7</v>
      </c>
      <c r="I11" s="13">
        <v>80580981.8</v>
      </c>
      <c r="J11" s="13">
        <v>70966531.28</v>
      </c>
      <c r="K11" s="13">
        <v>71254582.78</v>
      </c>
      <c r="L11" s="13">
        <v>73483985.52</v>
      </c>
    </row>
    <row r="12" spans="1:12" ht="12.75" customHeight="1">
      <c r="A12" s="9" t="s">
        <v>8</v>
      </c>
      <c r="B12" s="22" t="s">
        <v>9</v>
      </c>
      <c r="C12" s="22"/>
      <c r="D12" s="13">
        <v>43524256.6</v>
      </c>
      <c r="E12" s="13">
        <v>88611167.5</v>
      </c>
      <c r="F12" s="13">
        <v>67191836.17</v>
      </c>
      <c r="G12" s="13">
        <v>91912755.48</v>
      </c>
      <c r="H12" s="13">
        <v>109160191.38</v>
      </c>
      <c r="I12" s="13">
        <v>144533216.58</v>
      </c>
      <c r="J12" s="13">
        <v>154840932.03</v>
      </c>
      <c r="K12" s="13">
        <v>162666073.83</v>
      </c>
      <c r="L12" s="13">
        <v>166273952.62</v>
      </c>
    </row>
    <row r="13" spans="1:12" ht="12.75" customHeight="1">
      <c r="A13" s="9" t="s">
        <v>10</v>
      </c>
      <c r="B13" s="22" t="s">
        <v>11</v>
      </c>
      <c r="C13" s="22"/>
      <c r="D13" s="13">
        <v>1720380.84</v>
      </c>
      <c r="E13" s="13">
        <v>1760505.91</v>
      </c>
      <c r="F13" s="13">
        <v>1740478.14</v>
      </c>
      <c r="G13" s="13">
        <v>1800402.3</v>
      </c>
      <c r="H13" s="13">
        <v>1801650.55</v>
      </c>
      <c r="I13" s="13">
        <v>1800809.43</v>
      </c>
      <c r="J13" s="13">
        <v>1849970.71</v>
      </c>
      <c r="K13" s="13">
        <v>1999238.01</v>
      </c>
      <c r="L13" s="13">
        <v>1968225.31</v>
      </c>
    </row>
    <row r="14" spans="1:12" ht="13.5" customHeight="1" thickBot="1">
      <c r="A14" s="9" t="s">
        <v>12</v>
      </c>
      <c r="B14" s="22" t="s">
        <v>13</v>
      </c>
      <c r="C14" s="22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 customHeight="1">
      <c r="A15" s="8"/>
      <c r="B15" s="23" t="s">
        <v>14</v>
      </c>
      <c r="C15" s="23"/>
      <c r="D15" s="16">
        <f aca="true" t="shared" si="0" ref="D15:J15">SUM(D10:D14)</f>
        <v>860880202.34</v>
      </c>
      <c r="E15" s="16">
        <f t="shared" si="0"/>
        <v>912117091.5199999</v>
      </c>
      <c r="F15" s="16">
        <f t="shared" si="0"/>
        <v>904631339.5699999</v>
      </c>
      <c r="G15" s="16">
        <f t="shared" si="0"/>
        <v>812524308.65</v>
      </c>
      <c r="H15" s="16">
        <f t="shared" si="0"/>
        <v>767214274.62</v>
      </c>
      <c r="I15" s="16">
        <f t="shared" si="0"/>
        <v>713328361.66</v>
      </c>
      <c r="J15" s="16">
        <f t="shared" si="0"/>
        <v>646875833.36</v>
      </c>
      <c r="K15" s="16">
        <f>SUM(K10:K14)</f>
        <v>645256655.64</v>
      </c>
      <c r="L15" s="16">
        <f>SUM(L10:L14)</f>
        <v>624654397.5699999</v>
      </c>
    </row>
    <row r="16" spans="1:12" ht="11.25">
      <c r="A16" s="22"/>
      <c r="B16" s="22"/>
      <c r="C16" s="22"/>
      <c r="F16" s="3"/>
      <c r="G16" s="3"/>
      <c r="H16" s="3"/>
      <c r="I16" s="3"/>
      <c r="J16" s="3"/>
      <c r="K16" s="3"/>
      <c r="L16" s="3"/>
    </row>
    <row r="17" spans="1:12" ht="12.75" customHeight="1">
      <c r="A17" s="8" t="s">
        <v>1</v>
      </c>
      <c r="B17" s="23" t="s">
        <v>15</v>
      </c>
      <c r="C17" s="23"/>
      <c r="F17" s="3"/>
      <c r="G17" s="3"/>
      <c r="H17" s="3"/>
      <c r="I17" s="3"/>
      <c r="J17" s="3"/>
      <c r="K17" s="3"/>
      <c r="L17" s="3"/>
    </row>
    <row r="18" spans="1:12" ht="12.75" customHeight="1">
      <c r="A18" s="9" t="s">
        <v>16</v>
      </c>
      <c r="B18" s="22" t="s">
        <v>17</v>
      </c>
      <c r="C18" s="22"/>
      <c r="D18" s="13">
        <v>494239</v>
      </c>
      <c r="E18" s="13">
        <v>494239</v>
      </c>
      <c r="F18" s="13">
        <v>536739</v>
      </c>
      <c r="G18" s="13">
        <v>617256.16</v>
      </c>
      <c r="H18" s="13">
        <v>617256.16</v>
      </c>
      <c r="I18" s="13">
        <v>612573</v>
      </c>
      <c r="J18" s="13">
        <v>498124</v>
      </c>
      <c r="K18" s="13">
        <v>494239</v>
      </c>
      <c r="L18" s="13">
        <v>667847</v>
      </c>
    </row>
    <row r="19" spans="1:12" ht="12.75" customHeight="1">
      <c r="A19" s="9" t="s">
        <v>18</v>
      </c>
      <c r="B19" s="22" t="s">
        <v>19</v>
      </c>
      <c r="C19" s="22"/>
      <c r="D19" s="13">
        <v>21185284.16</v>
      </c>
      <c r="E19" s="13">
        <v>20876636.2</v>
      </c>
      <c r="F19" s="13">
        <v>20815390.24</v>
      </c>
      <c r="G19" s="13">
        <v>15346244.04</v>
      </c>
      <c r="H19" s="13">
        <v>14559817.62</v>
      </c>
      <c r="I19" s="13">
        <v>14419539.4</v>
      </c>
      <c r="J19" s="13">
        <v>14778769.94</v>
      </c>
      <c r="K19" s="13">
        <v>16520439.45</v>
      </c>
      <c r="L19" s="13">
        <v>13418509.04</v>
      </c>
    </row>
    <row r="20" spans="1:12" ht="13.5" customHeight="1">
      <c r="A20" s="9" t="s">
        <v>96</v>
      </c>
      <c r="B20" s="14" t="s">
        <v>97</v>
      </c>
      <c r="C20" s="14"/>
      <c r="D20" s="13"/>
      <c r="E20" s="13"/>
      <c r="F20" s="13"/>
      <c r="G20" s="13"/>
      <c r="H20" s="13"/>
      <c r="I20" s="13"/>
      <c r="J20" s="13"/>
      <c r="K20" s="13"/>
      <c r="L20" s="13"/>
    </row>
    <row r="21" spans="1:12" ht="12.75" customHeight="1" thickBot="1">
      <c r="A21" s="9" t="s">
        <v>20</v>
      </c>
      <c r="B21" s="22" t="s">
        <v>21</v>
      </c>
      <c r="C21" s="22"/>
      <c r="D21" s="13">
        <v>620116.11</v>
      </c>
      <c r="E21" s="13">
        <v>588814.72</v>
      </c>
      <c r="F21" s="13">
        <v>587577.56</v>
      </c>
      <c r="G21" s="13">
        <v>659168.22</v>
      </c>
      <c r="H21" s="13">
        <v>635587.99</v>
      </c>
      <c r="I21" s="13">
        <v>594515.11</v>
      </c>
      <c r="J21" s="13">
        <v>663494.02</v>
      </c>
      <c r="K21" s="13">
        <v>623180.15</v>
      </c>
      <c r="L21" s="13">
        <v>593146.3</v>
      </c>
    </row>
    <row r="22" spans="1:12" ht="12.75" customHeight="1">
      <c r="A22" s="8"/>
      <c r="B22" s="23" t="s">
        <v>22</v>
      </c>
      <c r="C22" s="23"/>
      <c r="D22" s="16">
        <f aca="true" t="shared" si="1" ref="D22:J22">SUM(D18:D21)</f>
        <v>22299639.27</v>
      </c>
      <c r="E22" s="16">
        <f t="shared" si="1"/>
        <v>21959689.919999998</v>
      </c>
      <c r="F22" s="16">
        <f t="shared" si="1"/>
        <v>21939706.799999997</v>
      </c>
      <c r="G22" s="16">
        <f t="shared" si="1"/>
        <v>16622668.42</v>
      </c>
      <c r="H22" s="16">
        <f t="shared" si="1"/>
        <v>15812661.77</v>
      </c>
      <c r="I22" s="16">
        <f t="shared" si="1"/>
        <v>15626627.51</v>
      </c>
      <c r="J22" s="16">
        <f t="shared" si="1"/>
        <v>15940387.959999999</v>
      </c>
      <c r="K22" s="16">
        <f>SUM(K18:K21)</f>
        <v>17637858.599999998</v>
      </c>
      <c r="L22" s="16">
        <f>SUM(L18:L21)</f>
        <v>14679502.34</v>
      </c>
    </row>
    <row r="23" spans="1:12" ht="12.75" customHeight="1">
      <c r="A23" s="22"/>
      <c r="B23" s="22"/>
      <c r="C23" s="22"/>
      <c r="F23" s="3"/>
      <c r="G23" s="3"/>
      <c r="H23" s="3"/>
      <c r="I23" s="3"/>
      <c r="J23" s="3"/>
      <c r="K23" s="3"/>
      <c r="L23" s="3"/>
    </row>
    <row r="24" spans="1:12" ht="24.75" customHeight="1">
      <c r="A24" s="8" t="s">
        <v>1</v>
      </c>
      <c r="B24" s="23" t="s">
        <v>23</v>
      </c>
      <c r="C24" s="23"/>
      <c r="F24" s="3"/>
      <c r="G24" s="3"/>
      <c r="H24" s="3"/>
      <c r="I24" s="3"/>
      <c r="J24" s="3"/>
      <c r="K24" s="3"/>
      <c r="L24" s="3"/>
    </row>
    <row r="25" spans="1:12" ht="12.75" customHeight="1" thickBot="1">
      <c r="A25" s="9" t="s">
        <v>24</v>
      </c>
      <c r="B25" s="22" t="s">
        <v>25</v>
      </c>
      <c r="C25" s="22"/>
      <c r="D25" s="13">
        <v>32699706.13</v>
      </c>
      <c r="E25" s="13">
        <v>37742362.32</v>
      </c>
      <c r="F25" s="13">
        <v>27789085.03</v>
      </c>
      <c r="G25" s="13">
        <v>29578443.18</v>
      </c>
      <c r="H25" s="13">
        <v>24981283.58</v>
      </c>
      <c r="I25" s="13">
        <v>47310518.25</v>
      </c>
      <c r="J25" s="13">
        <v>52447760.07</v>
      </c>
      <c r="K25" s="13">
        <v>45476180.02</v>
      </c>
      <c r="L25" s="13">
        <v>36321976.83</v>
      </c>
    </row>
    <row r="26" spans="1:12" ht="12.75" customHeight="1">
      <c r="A26" s="8"/>
      <c r="B26" s="23" t="s">
        <v>26</v>
      </c>
      <c r="C26" s="23"/>
      <c r="D26" s="16">
        <f aca="true" t="shared" si="2" ref="D26:J26">SUM(D25)</f>
        <v>32699706.13</v>
      </c>
      <c r="E26" s="16">
        <f t="shared" si="2"/>
        <v>37742362.32</v>
      </c>
      <c r="F26" s="16">
        <f t="shared" si="2"/>
        <v>27789085.03</v>
      </c>
      <c r="G26" s="16">
        <f t="shared" si="2"/>
        <v>29578443.18</v>
      </c>
      <c r="H26" s="16">
        <f t="shared" si="2"/>
        <v>24981283.58</v>
      </c>
      <c r="I26" s="16">
        <f t="shared" si="2"/>
        <v>47310518.25</v>
      </c>
      <c r="J26" s="16">
        <f t="shared" si="2"/>
        <v>52447760.07</v>
      </c>
      <c r="K26" s="16">
        <f>SUM(K25)</f>
        <v>45476180.02</v>
      </c>
      <c r="L26" s="16">
        <f>SUM(L25)</f>
        <v>36321976.83</v>
      </c>
    </row>
    <row r="27" spans="1:12" ht="12.75" customHeight="1">
      <c r="A27" s="22"/>
      <c r="B27" s="22"/>
      <c r="C27" s="22"/>
      <c r="F27" s="3"/>
      <c r="G27" s="3"/>
      <c r="H27" s="3"/>
      <c r="I27" s="3"/>
      <c r="J27" s="3"/>
      <c r="K27" s="3"/>
      <c r="L27" s="3"/>
    </row>
    <row r="28" spans="1:12" ht="12" customHeight="1">
      <c r="A28" s="8" t="s">
        <v>1</v>
      </c>
      <c r="B28" s="23" t="s">
        <v>27</v>
      </c>
      <c r="C28" s="23"/>
      <c r="F28" s="3"/>
      <c r="G28" s="3"/>
      <c r="H28" s="3"/>
      <c r="I28" s="3"/>
      <c r="J28" s="3"/>
      <c r="K28" s="3"/>
      <c r="L28" s="3"/>
    </row>
    <row r="29" spans="1:12" ht="12.75" customHeight="1" thickBot="1">
      <c r="A29" s="9" t="s">
        <v>28</v>
      </c>
      <c r="B29" s="22" t="s">
        <v>29</v>
      </c>
      <c r="C29" s="22"/>
      <c r="D29" s="13">
        <v>1427568.21</v>
      </c>
      <c r="E29" s="13">
        <v>1474605.18</v>
      </c>
      <c r="F29" s="13">
        <v>1559455.75</v>
      </c>
      <c r="G29" s="13">
        <v>1450593</v>
      </c>
      <c r="H29" s="13">
        <v>1367311.5</v>
      </c>
      <c r="I29" s="13">
        <v>1514448.04</v>
      </c>
      <c r="J29" s="13">
        <v>1388503.01</v>
      </c>
      <c r="K29" s="13">
        <v>1272630.29</v>
      </c>
      <c r="L29" s="13">
        <v>1689633.96</v>
      </c>
    </row>
    <row r="30" spans="1:12" ht="12.75" customHeight="1">
      <c r="A30" s="8"/>
      <c r="B30" s="23" t="s">
        <v>30</v>
      </c>
      <c r="C30" s="23"/>
      <c r="D30" s="16">
        <f aca="true" t="shared" si="3" ref="D30:J30">SUM(D29)</f>
        <v>1427568.21</v>
      </c>
      <c r="E30" s="16">
        <f t="shared" si="3"/>
        <v>1474605.18</v>
      </c>
      <c r="F30" s="16">
        <f t="shared" si="3"/>
        <v>1559455.75</v>
      </c>
      <c r="G30" s="16">
        <f t="shared" si="3"/>
        <v>1450593</v>
      </c>
      <c r="H30" s="16">
        <f t="shared" si="3"/>
        <v>1367311.5</v>
      </c>
      <c r="I30" s="16">
        <f t="shared" si="3"/>
        <v>1514448.04</v>
      </c>
      <c r="J30" s="16">
        <f t="shared" si="3"/>
        <v>1388503.01</v>
      </c>
      <c r="K30" s="16">
        <f>SUM(K29)</f>
        <v>1272630.29</v>
      </c>
      <c r="L30" s="16">
        <f>SUM(L29)</f>
        <v>1689633.96</v>
      </c>
    </row>
    <row r="31" spans="1:12" ht="11.25">
      <c r="A31" s="22"/>
      <c r="B31" s="22"/>
      <c r="C31" s="22"/>
      <c r="F31" s="3"/>
      <c r="G31" s="3"/>
      <c r="H31" s="3"/>
      <c r="I31" s="3"/>
      <c r="J31" s="3"/>
      <c r="K31" s="3"/>
      <c r="L31" s="3"/>
    </row>
    <row r="32" spans="1:5" ht="12.75" customHeight="1">
      <c r="A32" s="10" t="s">
        <v>1</v>
      </c>
      <c r="B32" s="24" t="s">
        <v>98</v>
      </c>
      <c r="C32" s="24"/>
      <c r="D32" s="24"/>
      <c r="E32" s="1"/>
    </row>
    <row r="33" spans="1:12" ht="12.75" customHeight="1" thickBot="1">
      <c r="A33" s="11" t="s">
        <v>99</v>
      </c>
      <c r="B33" s="17" t="s">
        <v>100</v>
      </c>
      <c r="C33" s="17"/>
      <c r="D33" s="13">
        <v>-1015002.15</v>
      </c>
      <c r="E33" s="13"/>
      <c r="F33" s="13"/>
      <c r="G33" s="13"/>
      <c r="H33" s="13"/>
      <c r="I33" s="13"/>
      <c r="J33" s="13"/>
      <c r="K33" s="13"/>
      <c r="L33" s="13"/>
    </row>
    <row r="34" spans="1:12" ht="13.5" customHeight="1">
      <c r="A34" s="10"/>
      <c r="B34" s="12" t="s">
        <v>101</v>
      </c>
      <c r="C34" s="12"/>
      <c r="D34" s="18">
        <f aca="true" t="shared" si="4" ref="D34:J34">SUM(D33)</f>
        <v>-1015002.15</v>
      </c>
      <c r="E34" s="18">
        <f t="shared" si="4"/>
        <v>0</v>
      </c>
      <c r="F34" s="18">
        <f t="shared" si="4"/>
        <v>0</v>
      </c>
      <c r="G34" s="18">
        <f t="shared" si="4"/>
        <v>0</v>
      </c>
      <c r="H34" s="18">
        <f t="shared" si="4"/>
        <v>0</v>
      </c>
      <c r="I34" s="18">
        <f t="shared" si="4"/>
        <v>0</v>
      </c>
      <c r="J34" s="18">
        <f t="shared" si="4"/>
        <v>0</v>
      </c>
      <c r="K34" s="18">
        <f>SUM(K33)</f>
        <v>0</v>
      </c>
      <c r="L34" s="18">
        <f>SUM(L33)</f>
        <v>0</v>
      </c>
    </row>
    <row r="35" spans="1:12" ht="13.5" customHeight="1">
      <c r="A35" s="9"/>
      <c r="B35" s="9"/>
      <c r="C35" s="9"/>
      <c r="F35" s="3"/>
      <c r="G35" s="3"/>
      <c r="H35" s="3"/>
      <c r="I35" s="3"/>
      <c r="J35" s="3"/>
      <c r="K35" s="3"/>
      <c r="L35" s="3"/>
    </row>
    <row r="36" spans="1:12" ht="12.75" customHeight="1">
      <c r="A36" s="27" t="s">
        <v>94</v>
      </c>
      <c r="B36" s="27"/>
      <c r="C36" s="28"/>
      <c r="D36" s="29">
        <f aca="true" t="shared" si="5" ref="D36:I36">SUM(D15,D22,D26,D30,D34)</f>
        <v>916292113.8000001</v>
      </c>
      <c r="E36" s="29">
        <f t="shared" si="5"/>
        <v>973293748.9399998</v>
      </c>
      <c r="F36" s="29">
        <f t="shared" si="5"/>
        <v>955919587.1499999</v>
      </c>
      <c r="G36" s="29">
        <f t="shared" si="5"/>
        <v>860176013.2499999</v>
      </c>
      <c r="H36" s="29">
        <f t="shared" si="5"/>
        <v>809375531.47</v>
      </c>
      <c r="I36" s="29">
        <f t="shared" si="5"/>
        <v>777779955.4599999</v>
      </c>
      <c r="J36" s="29">
        <f>SUM(J15,J22,J26,J30,J34)</f>
        <v>716652484.4000001</v>
      </c>
      <c r="K36" s="29">
        <f>SUM(K15,K22,K26,K30,K34)</f>
        <v>709643324.55</v>
      </c>
      <c r="L36" s="29">
        <f>SUM(L15,L22,L26,L30,L34)</f>
        <v>677345510.7</v>
      </c>
    </row>
    <row r="37" spans="1:12" ht="11.25">
      <c r="A37" s="9"/>
      <c r="B37" s="9"/>
      <c r="C37" s="9"/>
      <c r="F37" s="3"/>
      <c r="G37" s="3"/>
      <c r="H37" s="3"/>
      <c r="I37" s="3"/>
      <c r="J37" s="3"/>
      <c r="K37" s="3"/>
      <c r="L37" s="3"/>
    </row>
    <row r="38" spans="1:12" ht="12.75" customHeight="1">
      <c r="A38" s="8" t="s">
        <v>1</v>
      </c>
      <c r="B38" s="23" t="s">
        <v>31</v>
      </c>
      <c r="C38" s="23"/>
      <c r="F38" s="3"/>
      <c r="G38" s="3"/>
      <c r="H38" s="3"/>
      <c r="I38" s="3"/>
      <c r="J38" s="3"/>
      <c r="K38" s="3"/>
      <c r="L38" s="3"/>
    </row>
    <row r="39" spans="1:12" ht="12.75" customHeight="1" thickBot="1">
      <c r="A39" s="9" t="s">
        <v>32</v>
      </c>
      <c r="B39" s="22" t="s">
        <v>33</v>
      </c>
      <c r="C39" s="22"/>
      <c r="D39" s="13">
        <v>861879922.73</v>
      </c>
      <c r="E39" s="13">
        <v>871797310.41</v>
      </c>
      <c r="F39" s="13">
        <v>880254230.77</v>
      </c>
      <c r="G39" s="13">
        <v>887658127.33</v>
      </c>
      <c r="H39" s="13">
        <v>895349137.25</v>
      </c>
      <c r="I39" s="13">
        <v>902778732.17</v>
      </c>
      <c r="J39" s="13">
        <v>911712718.1</v>
      </c>
      <c r="K39" s="13">
        <v>919669801.69</v>
      </c>
      <c r="L39" s="13">
        <v>926784380.11</v>
      </c>
    </row>
    <row r="40" spans="1:12" ht="12.75" customHeight="1">
      <c r="A40" s="8"/>
      <c r="B40" s="23" t="s">
        <v>34</v>
      </c>
      <c r="C40" s="23"/>
      <c r="D40" s="16">
        <f aca="true" t="shared" si="6" ref="D40:J40">SUM(D39)</f>
        <v>861879922.73</v>
      </c>
      <c r="E40" s="16">
        <f t="shared" si="6"/>
        <v>871797310.41</v>
      </c>
      <c r="F40" s="16">
        <f t="shared" si="6"/>
        <v>880254230.77</v>
      </c>
      <c r="G40" s="16">
        <f t="shared" si="6"/>
        <v>887658127.33</v>
      </c>
      <c r="H40" s="16">
        <f t="shared" si="6"/>
        <v>895349137.25</v>
      </c>
      <c r="I40" s="16">
        <f t="shared" si="6"/>
        <v>902778732.17</v>
      </c>
      <c r="J40" s="16">
        <f t="shared" si="6"/>
        <v>911712718.1</v>
      </c>
      <c r="K40" s="16">
        <f>SUM(K39)</f>
        <v>919669801.69</v>
      </c>
      <c r="L40" s="16">
        <f>SUM(L39)</f>
        <v>926784380.11</v>
      </c>
    </row>
    <row r="41" spans="1:12" ht="12.75" customHeight="1">
      <c r="A41" s="22"/>
      <c r="B41" s="22"/>
      <c r="C41" s="22"/>
      <c r="F41" s="3"/>
      <c r="G41" s="3"/>
      <c r="H41" s="3"/>
      <c r="I41" s="3"/>
      <c r="J41" s="3"/>
      <c r="K41" s="3"/>
      <c r="L41" s="3"/>
    </row>
    <row r="42" spans="1:12" ht="23.25" customHeight="1">
      <c r="A42" s="8" t="s">
        <v>1</v>
      </c>
      <c r="B42" s="23" t="s">
        <v>35</v>
      </c>
      <c r="C42" s="23"/>
      <c r="F42" s="3"/>
      <c r="G42" s="3"/>
      <c r="H42" s="3"/>
      <c r="I42" s="3"/>
      <c r="J42" s="3"/>
      <c r="K42" s="3"/>
      <c r="L42" s="3"/>
    </row>
    <row r="43" spans="1:12" ht="12.75" customHeight="1">
      <c r="A43" s="9" t="s">
        <v>36</v>
      </c>
      <c r="B43" s="22" t="s">
        <v>37</v>
      </c>
      <c r="C43" s="22"/>
      <c r="D43" s="13">
        <v>1130223</v>
      </c>
      <c r="E43" s="13">
        <v>1110223</v>
      </c>
      <c r="F43" s="13">
        <v>1108413</v>
      </c>
      <c r="G43" s="13">
        <v>1108413</v>
      </c>
      <c r="H43" s="13">
        <v>1108413</v>
      </c>
      <c r="I43" s="13">
        <v>1108413</v>
      </c>
      <c r="J43" s="13">
        <v>1108413</v>
      </c>
      <c r="K43" s="13">
        <v>1108413</v>
      </c>
      <c r="L43" s="13">
        <v>1108413</v>
      </c>
    </row>
    <row r="44" spans="1:12" ht="12.75" customHeight="1">
      <c r="A44" s="9" t="s">
        <v>38</v>
      </c>
      <c r="B44" s="22" t="s">
        <v>39</v>
      </c>
      <c r="C44" s="22"/>
      <c r="D44" s="13">
        <v>69849957.19</v>
      </c>
      <c r="E44" s="13">
        <v>69547870.31</v>
      </c>
      <c r="F44" s="13">
        <v>69253170.56</v>
      </c>
      <c r="G44" s="13">
        <v>68933901.9</v>
      </c>
      <c r="H44" s="13">
        <v>68663948.7</v>
      </c>
      <c r="I44" s="13">
        <v>68154284.58</v>
      </c>
      <c r="J44" s="13">
        <v>67823249.57</v>
      </c>
      <c r="K44" s="13">
        <v>67249006.66</v>
      </c>
      <c r="L44" s="13">
        <v>66889534.26</v>
      </c>
    </row>
    <row r="45" spans="1:12" ht="12.75" customHeight="1">
      <c r="A45" s="9" t="s">
        <v>40</v>
      </c>
      <c r="B45" s="22" t="s">
        <v>41</v>
      </c>
      <c r="C45" s="22"/>
      <c r="D45" s="13">
        <v>19539426.94</v>
      </c>
      <c r="E45" s="13">
        <v>19237759.78</v>
      </c>
      <c r="F45" s="13">
        <v>18735173.73</v>
      </c>
      <c r="G45" s="13">
        <v>19719453.73</v>
      </c>
      <c r="H45" s="13">
        <v>22260323.73</v>
      </c>
      <c r="I45" s="13">
        <v>25099405.03</v>
      </c>
      <c r="J45" s="13">
        <v>27251611.03</v>
      </c>
      <c r="K45" s="13">
        <v>32555234.13</v>
      </c>
      <c r="L45" s="13">
        <v>40006278.46</v>
      </c>
    </row>
    <row r="46" spans="1:12" ht="12.75" customHeight="1" thickBot="1">
      <c r="A46" s="9" t="s">
        <v>42</v>
      </c>
      <c r="B46" s="22" t="s">
        <v>43</v>
      </c>
      <c r="C46" s="22"/>
      <c r="D46" s="13">
        <v>718414.83</v>
      </c>
      <c r="E46" s="13">
        <v>718414.83</v>
      </c>
      <c r="F46" s="13">
        <v>718414.83</v>
      </c>
      <c r="G46" s="13">
        <v>718414.83</v>
      </c>
      <c r="H46" s="13">
        <v>718414.83</v>
      </c>
      <c r="I46" s="13">
        <v>718414.83</v>
      </c>
      <c r="J46" s="13">
        <v>718414.83</v>
      </c>
      <c r="K46" s="13">
        <v>718414.83</v>
      </c>
      <c r="L46" s="13">
        <v>718414.83</v>
      </c>
    </row>
    <row r="47" spans="1:12" ht="12.75" customHeight="1">
      <c r="A47" s="8"/>
      <c r="B47" s="23" t="s">
        <v>44</v>
      </c>
      <c r="C47" s="23"/>
      <c r="D47" s="16">
        <f aca="true" t="shared" si="7" ref="D47:J47">SUM(D43:D46)</f>
        <v>91238021.96</v>
      </c>
      <c r="E47" s="16">
        <f t="shared" si="7"/>
        <v>90614267.92</v>
      </c>
      <c r="F47" s="16">
        <f t="shared" si="7"/>
        <v>89815172.12</v>
      </c>
      <c r="G47" s="16">
        <f t="shared" si="7"/>
        <v>90480183.46000001</v>
      </c>
      <c r="H47" s="16">
        <f t="shared" si="7"/>
        <v>92751100.26</v>
      </c>
      <c r="I47" s="16">
        <f t="shared" si="7"/>
        <v>95080517.44</v>
      </c>
      <c r="J47" s="16">
        <f t="shared" si="7"/>
        <v>96901688.42999999</v>
      </c>
      <c r="K47" s="16">
        <f>SUM(K43:K46)</f>
        <v>101631068.61999999</v>
      </c>
      <c r="L47" s="16">
        <f>SUM(L43:L46)</f>
        <v>108722640.55</v>
      </c>
    </row>
    <row r="48" spans="1:12" ht="12.75" customHeight="1">
      <c r="A48" s="22"/>
      <c r="B48" s="22"/>
      <c r="C48" s="22"/>
      <c r="F48" s="3"/>
      <c r="G48" s="3"/>
      <c r="H48" s="3"/>
      <c r="I48" s="3"/>
      <c r="J48" s="3"/>
      <c r="K48" s="3"/>
      <c r="L48" s="3"/>
    </row>
    <row r="49" spans="1:12" ht="12.75" customHeight="1">
      <c r="A49" s="8" t="s">
        <v>1</v>
      </c>
      <c r="B49" s="23" t="s">
        <v>45</v>
      </c>
      <c r="C49" s="23"/>
      <c r="F49" s="3"/>
      <c r="G49" s="3"/>
      <c r="H49" s="3"/>
      <c r="I49" s="3"/>
      <c r="J49" s="3"/>
      <c r="K49" s="3"/>
      <c r="L49" s="3"/>
    </row>
    <row r="50" spans="1:12" ht="13.5" customHeight="1">
      <c r="A50" s="9" t="s">
        <v>46</v>
      </c>
      <c r="B50" s="22" t="s">
        <v>47</v>
      </c>
      <c r="C50" s="22"/>
      <c r="D50" s="13">
        <v>2050071118.75</v>
      </c>
      <c r="E50" s="13">
        <v>2080544059.4</v>
      </c>
      <c r="F50" s="13">
        <v>1862852606.78</v>
      </c>
      <c r="G50" s="13">
        <v>1778420013.57</v>
      </c>
      <c r="H50" s="13">
        <v>1778420013.57</v>
      </c>
      <c r="I50" s="13">
        <v>1767750963.9</v>
      </c>
      <c r="J50" s="13">
        <v>1753506147.46</v>
      </c>
      <c r="K50" s="13">
        <v>1552975668.97</v>
      </c>
      <c r="L50" s="13">
        <v>1528383805.63</v>
      </c>
    </row>
    <row r="51" spans="1:12" ht="12.75" customHeight="1">
      <c r="A51" s="9" t="s">
        <v>48</v>
      </c>
      <c r="B51" s="22" t="s">
        <v>49</v>
      </c>
      <c r="C51" s="22"/>
      <c r="D51" s="13">
        <v>63076776.92</v>
      </c>
      <c r="E51" s="13">
        <v>65668294.48</v>
      </c>
      <c r="F51" s="13">
        <v>58696644.53</v>
      </c>
      <c r="G51" s="13">
        <v>53521349.92</v>
      </c>
      <c r="H51" s="13">
        <v>53521349.92</v>
      </c>
      <c r="I51" s="13">
        <v>53521349.92</v>
      </c>
      <c r="J51" s="13">
        <v>53229861.52</v>
      </c>
      <c r="K51" s="13">
        <v>47909886.08</v>
      </c>
      <c r="L51" s="13">
        <v>48287603.42</v>
      </c>
    </row>
    <row r="52" spans="1:12" ht="12.75" customHeight="1">
      <c r="A52" s="9" t="s">
        <v>50</v>
      </c>
      <c r="B52" s="22" t="s">
        <v>51</v>
      </c>
      <c r="C52" s="22"/>
      <c r="D52" s="13">
        <v>3259721167.27</v>
      </c>
      <c r="E52" s="13">
        <v>4076852975.31</v>
      </c>
      <c r="F52" s="13">
        <v>4095224491.6</v>
      </c>
      <c r="G52" s="13">
        <v>4110776000.59</v>
      </c>
      <c r="H52" s="13">
        <v>4110776000.59</v>
      </c>
      <c r="I52" s="13">
        <v>4110776000.59</v>
      </c>
      <c r="J52" s="13">
        <v>4111970294.79</v>
      </c>
      <c r="K52" s="13">
        <v>4121767421.83</v>
      </c>
      <c r="L52" s="13">
        <v>4121767421.83</v>
      </c>
    </row>
    <row r="53" spans="1:12" ht="12.75" customHeight="1">
      <c r="A53" s="9" t="s">
        <v>52</v>
      </c>
      <c r="B53" s="22" t="s">
        <v>53</v>
      </c>
      <c r="C53" s="22"/>
      <c r="D53" s="13">
        <v>241870683</v>
      </c>
      <c r="E53" s="13">
        <v>93490453.68</v>
      </c>
      <c r="F53" s="13">
        <v>94998731.62</v>
      </c>
      <c r="G53" s="13">
        <v>75604900.28</v>
      </c>
      <c r="H53" s="13">
        <v>88923801.54</v>
      </c>
      <c r="I53" s="13">
        <v>88768575.26</v>
      </c>
      <c r="J53" s="13">
        <v>107094059.02</v>
      </c>
      <c r="K53" s="13">
        <v>139111694.41</v>
      </c>
      <c r="L53" s="13">
        <v>164954761.13</v>
      </c>
    </row>
    <row r="54" spans="1:12" ht="12.75" customHeight="1">
      <c r="A54" s="9" t="s">
        <v>54</v>
      </c>
      <c r="B54" s="22" t="s">
        <v>55</v>
      </c>
      <c r="C54" s="22"/>
      <c r="D54" s="13">
        <v>11317766.64</v>
      </c>
      <c r="E54" s="13">
        <v>3305223.51</v>
      </c>
      <c r="F54" s="13">
        <v>3637742.13</v>
      </c>
      <c r="G54" s="13">
        <v>3637742.13</v>
      </c>
      <c r="H54" s="13">
        <v>5205114.97</v>
      </c>
      <c r="I54" s="13">
        <v>5205114.97</v>
      </c>
      <c r="J54" s="13">
        <v>9132058.8</v>
      </c>
      <c r="K54" s="13">
        <v>9898595</v>
      </c>
      <c r="L54" s="13">
        <v>10158581.86</v>
      </c>
    </row>
    <row r="55" spans="1:12" ht="12.75" customHeight="1" thickBot="1">
      <c r="A55" s="9" t="s">
        <v>56</v>
      </c>
      <c r="B55" s="22" t="s">
        <v>57</v>
      </c>
      <c r="C55" s="22"/>
      <c r="D55" s="13">
        <v>3692352466.56</v>
      </c>
      <c r="E55" s="13">
        <v>4304153006.02</v>
      </c>
      <c r="F55" s="13">
        <v>4495615241.87</v>
      </c>
      <c r="G55" s="13">
        <v>4561243637.95</v>
      </c>
      <c r="H55" s="13">
        <v>4561243637.95</v>
      </c>
      <c r="I55" s="13">
        <v>4561243637.95</v>
      </c>
      <c r="J55" s="13">
        <v>4573529069.95</v>
      </c>
      <c r="K55" s="13">
        <v>4747271298.28</v>
      </c>
      <c r="L55" s="13">
        <v>4761260834.38</v>
      </c>
    </row>
    <row r="56" spans="1:12" ht="12.75" customHeight="1">
      <c r="A56" s="8"/>
      <c r="B56" s="23" t="s">
        <v>58</v>
      </c>
      <c r="C56" s="23"/>
      <c r="D56" s="16">
        <f aca="true" t="shared" si="8" ref="D56:J56">SUM(D50:D55)</f>
        <v>9318409979.140001</v>
      </c>
      <c r="E56" s="16">
        <f t="shared" si="8"/>
        <v>10624014012.400002</v>
      </c>
      <c r="F56" s="16">
        <f t="shared" si="8"/>
        <v>10611025458.529999</v>
      </c>
      <c r="G56" s="16">
        <f t="shared" si="8"/>
        <v>10583203644.439999</v>
      </c>
      <c r="H56" s="16">
        <f t="shared" si="8"/>
        <v>10598089918.54</v>
      </c>
      <c r="I56" s="16">
        <f t="shared" si="8"/>
        <v>10587265642.59</v>
      </c>
      <c r="J56" s="16">
        <f t="shared" si="8"/>
        <v>10608461491.54</v>
      </c>
      <c r="K56" s="16">
        <f>SUM(K50:K55)</f>
        <v>10618934564.57</v>
      </c>
      <c r="L56" s="16">
        <f>SUM(L50:L55)</f>
        <v>10634813008.25</v>
      </c>
    </row>
    <row r="57" spans="1:12" ht="12.75" customHeight="1">
      <c r="A57" s="22"/>
      <c r="B57" s="22"/>
      <c r="C57" s="22"/>
      <c r="F57" s="3"/>
      <c r="G57" s="3"/>
      <c r="H57" s="3"/>
      <c r="I57" s="3"/>
      <c r="J57" s="3"/>
      <c r="K57" s="3"/>
      <c r="L57" s="3"/>
    </row>
    <row r="58" spans="1:12" ht="12.75" customHeight="1">
      <c r="A58" s="8" t="s">
        <v>1</v>
      </c>
      <c r="B58" s="23" t="s">
        <v>59</v>
      </c>
      <c r="C58" s="23"/>
      <c r="F58" s="3"/>
      <c r="G58" s="3"/>
      <c r="H58" s="3"/>
      <c r="I58" s="3"/>
      <c r="J58" s="3"/>
      <c r="K58" s="3"/>
      <c r="L58" s="3"/>
    </row>
    <row r="59" spans="1:12" ht="12.75" customHeight="1">
      <c r="A59" s="9" t="s">
        <v>60</v>
      </c>
      <c r="B59" s="22" t="s">
        <v>61</v>
      </c>
      <c r="C59" s="22"/>
      <c r="D59" s="13">
        <v>159847836.84</v>
      </c>
      <c r="E59" s="13">
        <v>159827308.64</v>
      </c>
      <c r="F59" s="13">
        <v>152188872.43</v>
      </c>
      <c r="G59" s="13">
        <v>152203631.65</v>
      </c>
      <c r="H59" s="13">
        <v>152322933.51</v>
      </c>
      <c r="I59" s="13">
        <v>152734592.59</v>
      </c>
      <c r="J59" s="13">
        <v>152736117.99</v>
      </c>
      <c r="K59" s="13">
        <v>152958624.45</v>
      </c>
      <c r="L59" s="13">
        <v>153011035.69</v>
      </c>
    </row>
    <row r="60" spans="1:12" ht="12.75" customHeight="1">
      <c r="A60" s="9" t="s">
        <v>62</v>
      </c>
      <c r="B60" s="22" t="s">
        <v>63</v>
      </c>
      <c r="C60" s="22"/>
      <c r="D60" s="13">
        <v>33935709.46</v>
      </c>
      <c r="E60" s="13">
        <v>34144621.49</v>
      </c>
      <c r="F60" s="13">
        <v>34077867.79</v>
      </c>
      <c r="G60" s="13">
        <v>34255057.79</v>
      </c>
      <c r="H60" s="13">
        <v>34263554.79</v>
      </c>
      <c r="I60" s="13">
        <v>34263554.79</v>
      </c>
      <c r="J60" s="13">
        <v>34274070.83</v>
      </c>
      <c r="K60" s="13">
        <v>34274070.83</v>
      </c>
      <c r="L60" s="13">
        <v>34403415.47</v>
      </c>
    </row>
    <row r="61" spans="1:12" ht="13.5" customHeight="1">
      <c r="A61" s="9" t="s">
        <v>64</v>
      </c>
      <c r="B61" s="22" t="s">
        <v>65</v>
      </c>
      <c r="C61" s="22"/>
      <c r="D61" s="13">
        <v>20924727.39</v>
      </c>
      <c r="E61" s="13">
        <v>20880824.39</v>
      </c>
      <c r="F61" s="13">
        <v>20880824.39</v>
      </c>
      <c r="G61" s="13">
        <v>20942768.39</v>
      </c>
      <c r="H61" s="13">
        <v>20948568.39</v>
      </c>
      <c r="I61" s="13">
        <v>20960458.39</v>
      </c>
      <c r="J61" s="13">
        <v>21040698.35</v>
      </c>
      <c r="K61" s="13">
        <v>21121898.35</v>
      </c>
      <c r="L61" s="13">
        <v>21124681.19</v>
      </c>
    </row>
    <row r="62" spans="1:12" ht="12.75" customHeight="1">
      <c r="A62" s="9" t="s">
        <v>66</v>
      </c>
      <c r="B62" s="22" t="s">
        <v>67</v>
      </c>
      <c r="C62" s="22"/>
      <c r="D62" s="13">
        <v>311981760.93</v>
      </c>
      <c r="E62" s="13">
        <v>315523531.94</v>
      </c>
      <c r="F62" s="13">
        <v>315741431.94</v>
      </c>
      <c r="G62" s="13">
        <v>315741431.94</v>
      </c>
      <c r="H62" s="13">
        <v>316581331.94</v>
      </c>
      <c r="I62" s="13">
        <v>324411331.94</v>
      </c>
      <c r="J62" s="13">
        <v>324539276.9</v>
      </c>
      <c r="K62" s="13">
        <v>324539276.9</v>
      </c>
      <c r="L62" s="13">
        <v>324539276.9</v>
      </c>
    </row>
    <row r="63" spans="1:12" ht="12.75" customHeight="1">
      <c r="A63" s="9" t="s">
        <v>68</v>
      </c>
      <c r="B63" s="22" t="s">
        <v>69</v>
      </c>
      <c r="C63" s="22"/>
      <c r="D63" s="13">
        <v>12946754.59</v>
      </c>
      <c r="E63" s="13">
        <v>12946754.59</v>
      </c>
      <c r="F63" s="13">
        <v>12946754.59</v>
      </c>
      <c r="G63" s="13">
        <v>12946754.59</v>
      </c>
      <c r="H63" s="13">
        <v>12946754.59</v>
      </c>
      <c r="I63" s="13">
        <v>12946754.59</v>
      </c>
      <c r="J63" s="13">
        <v>12946754.59</v>
      </c>
      <c r="K63" s="13">
        <v>12946754.59</v>
      </c>
      <c r="L63" s="13">
        <v>12946754.59</v>
      </c>
    </row>
    <row r="64" spans="1:12" ht="12.75" customHeight="1">
      <c r="A64" s="9" t="s">
        <v>70</v>
      </c>
      <c r="B64" s="22" t="s">
        <v>71</v>
      </c>
      <c r="C64" s="22"/>
      <c r="D64" s="13">
        <v>152131361.6</v>
      </c>
      <c r="E64" s="13">
        <v>151872822.4</v>
      </c>
      <c r="F64" s="13">
        <v>151785409.2</v>
      </c>
      <c r="G64" s="13">
        <v>178703911.06</v>
      </c>
      <c r="H64" s="13">
        <v>181332170.58</v>
      </c>
      <c r="I64" s="13">
        <v>183270700.12</v>
      </c>
      <c r="J64" s="13">
        <v>195970270.41</v>
      </c>
      <c r="K64" s="13">
        <v>196209962.47</v>
      </c>
      <c r="L64" s="13">
        <v>196373846.87</v>
      </c>
    </row>
    <row r="65" spans="1:12" ht="12.75" customHeight="1">
      <c r="A65" s="9" t="s">
        <v>72</v>
      </c>
      <c r="B65" s="22" t="s">
        <v>73</v>
      </c>
      <c r="C65" s="22"/>
      <c r="D65" s="13">
        <v>625319.55</v>
      </c>
      <c r="E65" s="13">
        <v>625289.55</v>
      </c>
      <c r="F65" s="13">
        <v>625289.55</v>
      </c>
      <c r="G65" s="13">
        <v>625289.55</v>
      </c>
      <c r="H65" s="13">
        <v>625289.55</v>
      </c>
      <c r="I65" s="13">
        <v>625289.55</v>
      </c>
      <c r="J65" s="13">
        <v>625289.55</v>
      </c>
      <c r="K65" s="13">
        <v>625289.55</v>
      </c>
      <c r="L65" s="13">
        <v>625289.55</v>
      </c>
    </row>
    <row r="66" spans="1:12" ht="13.5" customHeight="1" thickBot="1">
      <c r="A66" s="9" t="s">
        <v>74</v>
      </c>
      <c r="B66" s="22" t="s">
        <v>75</v>
      </c>
      <c r="C66" s="22"/>
      <c r="D66" s="13">
        <v>14888050</v>
      </c>
      <c r="E66" s="13">
        <v>14888050</v>
      </c>
      <c r="F66" s="13">
        <v>14888050</v>
      </c>
      <c r="G66" s="13">
        <v>14888050</v>
      </c>
      <c r="H66" s="13">
        <v>14888050</v>
      </c>
      <c r="I66" s="13">
        <v>14888050</v>
      </c>
      <c r="J66" s="13">
        <v>14888050</v>
      </c>
      <c r="K66" s="13">
        <v>14888050</v>
      </c>
      <c r="L66" s="13">
        <v>14888050</v>
      </c>
    </row>
    <row r="67" spans="1:12" ht="12.75" customHeight="1">
      <c r="A67" s="8"/>
      <c r="B67" s="23" t="s">
        <v>76</v>
      </c>
      <c r="C67" s="23"/>
      <c r="D67" s="16">
        <f aca="true" t="shared" si="9" ref="D67:J67">SUM(D59:D66)</f>
        <v>707281520.36</v>
      </c>
      <c r="E67" s="16">
        <f t="shared" si="9"/>
        <v>710709202.9999999</v>
      </c>
      <c r="F67" s="16">
        <f t="shared" si="9"/>
        <v>703134499.8899999</v>
      </c>
      <c r="G67" s="16">
        <f t="shared" si="9"/>
        <v>730306894.9699999</v>
      </c>
      <c r="H67" s="16">
        <f t="shared" si="9"/>
        <v>733908653.35</v>
      </c>
      <c r="I67" s="16">
        <f t="shared" si="9"/>
        <v>744100731.9699999</v>
      </c>
      <c r="J67" s="16">
        <f t="shared" si="9"/>
        <v>757020528.6199999</v>
      </c>
      <c r="K67" s="16">
        <f>SUM(K59:K66)</f>
        <v>757563927.14</v>
      </c>
      <c r="L67" s="16">
        <f>SUM(L59:L66)</f>
        <v>757912350.26</v>
      </c>
    </row>
    <row r="68" spans="1:12" ht="11.25">
      <c r="A68" s="22"/>
      <c r="B68" s="22"/>
      <c r="C68" s="22"/>
      <c r="F68" s="3"/>
      <c r="G68" s="3"/>
      <c r="H68" s="3"/>
      <c r="I68" s="3"/>
      <c r="J68" s="3"/>
      <c r="K68" s="3"/>
      <c r="L68" s="3"/>
    </row>
    <row r="69" spans="1:12" ht="12.75" customHeight="1">
      <c r="A69" s="8" t="s">
        <v>1</v>
      </c>
      <c r="B69" s="23" t="s">
        <v>77</v>
      </c>
      <c r="C69" s="23"/>
      <c r="F69" s="3"/>
      <c r="G69" s="3"/>
      <c r="H69" s="3"/>
      <c r="I69" s="3"/>
      <c r="J69" s="3"/>
      <c r="K69" s="3"/>
      <c r="L69" s="3"/>
    </row>
    <row r="70" spans="1:12" ht="12.75" customHeight="1">
      <c r="A70" s="9" t="s">
        <v>78</v>
      </c>
      <c r="B70" s="22" t="s">
        <v>79</v>
      </c>
      <c r="C70" s="22"/>
      <c r="D70" s="13">
        <v>1534200.07</v>
      </c>
      <c r="E70" s="13">
        <v>1534200.07</v>
      </c>
      <c r="F70" s="13">
        <v>1534200.07</v>
      </c>
      <c r="G70" s="13">
        <v>1534200.07</v>
      </c>
      <c r="H70" s="13">
        <v>1534200.07</v>
      </c>
      <c r="I70" s="13">
        <v>1534200.07</v>
      </c>
      <c r="J70" s="13">
        <v>1534200.07</v>
      </c>
      <c r="K70" s="13">
        <v>1534200.07</v>
      </c>
      <c r="L70" s="13">
        <v>1534200.07</v>
      </c>
    </row>
    <row r="71" spans="1:12" ht="12.75" customHeight="1" thickBot="1">
      <c r="A71" s="9" t="s">
        <v>80</v>
      </c>
      <c r="B71" s="22" t="s">
        <v>81</v>
      </c>
      <c r="C71" s="22"/>
      <c r="D71" s="13">
        <v>10314795.77</v>
      </c>
      <c r="E71" s="13">
        <v>10314795.77</v>
      </c>
      <c r="F71" s="13">
        <v>14501818.09</v>
      </c>
      <c r="G71" s="13">
        <v>14729787.09</v>
      </c>
      <c r="H71" s="13">
        <v>14946939.09</v>
      </c>
      <c r="I71" s="13">
        <v>14946939.09</v>
      </c>
      <c r="J71" s="13">
        <v>15164973.27</v>
      </c>
      <c r="K71" s="13">
        <v>17912713.42</v>
      </c>
      <c r="L71" s="13">
        <v>17948755.78</v>
      </c>
    </row>
    <row r="72" spans="1:12" ht="13.5" customHeight="1">
      <c r="A72" s="8"/>
      <c r="B72" s="23" t="s">
        <v>82</v>
      </c>
      <c r="C72" s="23"/>
      <c r="D72" s="16">
        <f aca="true" t="shared" si="10" ref="D72:J72">SUM(D70:D71)</f>
        <v>11848995.84</v>
      </c>
      <c r="E72" s="16">
        <f t="shared" si="10"/>
        <v>11848995.84</v>
      </c>
      <c r="F72" s="16">
        <f t="shared" si="10"/>
        <v>16036018.16</v>
      </c>
      <c r="G72" s="16">
        <f t="shared" si="10"/>
        <v>16263987.16</v>
      </c>
      <c r="H72" s="16">
        <f t="shared" si="10"/>
        <v>16481139.16</v>
      </c>
      <c r="I72" s="16">
        <f t="shared" si="10"/>
        <v>16481139.16</v>
      </c>
      <c r="J72" s="16">
        <f t="shared" si="10"/>
        <v>16699173.34</v>
      </c>
      <c r="K72" s="16">
        <f>SUM(K70:K71)</f>
        <v>19446913.490000002</v>
      </c>
      <c r="L72" s="16">
        <f>SUM(L70:L71)</f>
        <v>19482955.85</v>
      </c>
    </row>
    <row r="73" spans="1:12" ht="12.75" customHeight="1">
      <c r="A73" s="22"/>
      <c r="B73" s="22"/>
      <c r="C73" s="22"/>
      <c r="F73" s="3"/>
      <c r="G73" s="3"/>
      <c r="H73" s="3"/>
      <c r="I73" s="3"/>
      <c r="J73" s="3"/>
      <c r="K73" s="3"/>
      <c r="L73" s="3"/>
    </row>
    <row r="74" spans="1:12" ht="12.75" customHeight="1">
      <c r="A74" s="8" t="s">
        <v>1</v>
      </c>
      <c r="B74" s="23" t="s">
        <v>83</v>
      </c>
      <c r="C74" s="23"/>
      <c r="F74" s="3"/>
      <c r="G74" s="3"/>
      <c r="H74" s="3"/>
      <c r="I74" s="3"/>
      <c r="J74" s="3"/>
      <c r="K74" s="3"/>
      <c r="L74" s="3"/>
    </row>
    <row r="75" spans="1:12" ht="12.75" customHeight="1">
      <c r="A75" s="9" t="s">
        <v>84</v>
      </c>
      <c r="B75" s="22" t="s">
        <v>85</v>
      </c>
      <c r="C75" s="22"/>
      <c r="D75" s="13">
        <v>531350255.3</v>
      </c>
      <c r="E75" s="13">
        <v>535686582.47</v>
      </c>
      <c r="F75" s="13">
        <v>539160244.38</v>
      </c>
      <c r="G75" s="13">
        <v>543716130.96</v>
      </c>
      <c r="H75" s="13">
        <v>548325930.98</v>
      </c>
      <c r="I75" s="13">
        <v>553086898.11</v>
      </c>
      <c r="J75" s="13">
        <v>557964612.99</v>
      </c>
      <c r="K75" s="13">
        <v>562850283.45</v>
      </c>
      <c r="L75" s="13">
        <v>567742252.88</v>
      </c>
    </row>
    <row r="76" spans="1:12" ht="12.75" customHeight="1">
      <c r="A76" s="9" t="s">
        <v>86</v>
      </c>
      <c r="B76" s="22" t="s">
        <v>87</v>
      </c>
      <c r="C76" s="22"/>
      <c r="D76" s="13">
        <v>5584398.64</v>
      </c>
      <c r="E76" s="13">
        <v>5626113.62</v>
      </c>
      <c r="F76" s="13">
        <v>5667816.1</v>
      </c>
      <c r="G76" s="13">
        <v>5709518.58</v>
      </c>
      <c r="H76" s="13">
        <v>5751012.72</v>
      </c>
      <c r="I76" s="13">
        <v>5792423.53</v>
      </c>
      <c r="J76" s="13">
        <v>5833830.64</v>
      </c>
      <c r="K76" s="13">
        <v>5875145.15</v>
      </c>
      <c r="L76" s="13">
        <v>5916095.77</v>
      </c>
    </row>
    <row r="77" spans="1:12" ht="13.5" customHeight="1" thickBot="1">
      <c r="A77" s="9" t="s">
        <v>88</v>
      </c>
      <c r="B77" s="22" t="s">
        <v>89</v>
      </c>
      <c r="C77" s="22"/>
      <c r="D77" s="13">
        <v>7455646.42</v>
      </c>
      <c r="E77" s="13">
        <v>7578834.26</v>
      </c>
      <c r="F77" s="13">
        <v>7700940.97</v>
      </c>
      <c r="G77" s="13">
        <v>8287462.57</v>
      </c>
      <c r="H77" s="13">
        <v>8528035.94</v>
      </c>
      <c r="I77" s="13">
        <v>8783782.68</v>
      </c>
      <c r="J77" s="13">
        <v>9031352</v>
      </c>
      <c r="K77" s="13">
        <v>9286189.13</v>
      </c>
      <c r="L77" s="13">
        <v>9689997.38</v>
      </c>
    </row>
    <row r="78" spans="1:12" ht="12.75" customHeight="1">
      <c r="A78" s="8"/>
      <c r="B78" s="23" t="s">
        <v>90</v>
      </c>
      <c r="C78" s="23"/>
      <c r="D78" s="16">
        <f aca="true" t="shared" si="11" ref="D78:J78">SUM(D75:D77)</f>
        <v>544390300.36</v>
      </c>
      <c r="E78" s="16">
        <f t="shared" si="11"/>
        <v>548891530.35</v>
      </c>
      <c r="F78" s="16">
        <f t="shared" si="11"/>
        <v>552529001.45</v>
      </c>
      <c r="G78" s="16">
        <f t="shared" si="11"/>
        <v>557713112.1100001</v>
      </c>
      <c r="H78" s="16">
        <f t="shared" si="11"/>
        <v>562604979.6400001</v>
      </c>
      <c r="I78" s="16">
        <f t="shared" si="11"/>
        <v>567663104.3199999</v>
      </c>
      <c r="J78" s="16">
        <f t="shared" si="11"/>
        <v>572829795.63</v>
      </c>
      <c r="K78" s="16">
        <f>SUM(K75:K77)</f>
        <v>578011617.73</v>
      </c>
      <c r="L78" s="16">
        <f>SUM(L75:L77)</f>
        <v>583348346.03</v>
      </c>
    </row>
    <row r="79" spans="1:12" ht="11.25">
      <c r="A79" s="22"/>
      <c r="B79" s="22"/>
      <c r="C79" s="22"/>
      <c r="F79" s="3"/>
      <c r="G79" s="3"/>
      <c r="H79" s="3"/>
      <c r="I79" s="3"/>
      <c r="J79" s="3"/>
      <c r="K79" s="3"/>
      <c r="L79" s="3"/>
    </row>
    <row r="80" spans="1:12" ht="11.25">
      <c r="A80" s="9"/>
      <c r="B80" s="23" t="s">
        <v>104</v>
      </c>
      <c r="C80" s="23"/>
      <c r="F80" s="3"/>
      <c r="G80" s="3"/>
      <c r="H80" s="3"/>
      <c r="I80" s="3"/>
      <c r="J80" s="3"/>
      <c r="K80" s="3"/>
      <c r="L80" s="3"/>
    </row>
    <row r="81" spans="1:12" ht="21.75" customHeight="1">
      <c r="A81" s="9" t="s">
        <v>105</v>
      </c>
      <c r="B81" s="22" t="s">
        <v>108</v>
      </c>
      <c r="C81" s="22"/>
      <c r="E81" s="13">
        <v>180945</v>
      </c>
      <c r="F81" s="13">
        <v>180945</v>
      </c>
      <c r="G81" s="13">
        <v>180945</v>
      </c>
      <c r="H81" s="13">
        <v>180945</v>
      </c>
      <c r="I81" s="13">
        <v>180945</v>
      </c>
      <c r="J81" s="13">
        <v>180945</v>
      </c>
      <c r="K81" s="13">
        <v>180945</v>
      </c>
      <c r="L81" s="13">
        <v>180945</v>
      </c>
    </row>
    <row r="82" spans="1:12" ht="21.75" customHeight="1">
      <c r="A82" s="9" t="s">
        <v>106</v>
      </c>
      <c r="B82" s="22" t="s">
        <v>109</v>
      </c>
      <c r="C82" s="22"/>
      <c r="E82" s="13">
        <v>111890.35</v>
      </c>
      <c r="F82" s="13">
        <v>111890.35</v>
      </c>
      <c r="G82" s="13">
        <v>111890.35</v>
      </c>
      <c r="H82" s="13">
        <v>111890.35</v>
      </c>
      <c r="I82" s="13">
        <v>111890.35</v>
      </c>
      <c r="J82" s="13">
        <v>111890.35</v>
      </c>
      <c r="K82" s="13">
        <v>111890.35</v>
      </c>
      <c r="L82" s="13">
        <v>111890.35</v>
      </c>
    </row>
    <row r="83" spans="1:12" ht="33.75" customHeight="1" thickBot="1">
      <c r="A83" s="9" t="s">
        <v>107</v>
      </c>
      <c r="B83" s="22" t="s">
        <v>110</v>
      </c>
      <c r="C83" s="22"/>
      <c r="E83" s="13">
        <v>722166.8</v>
      </c>
      <c r="F83" s="13">
        <v>722166.8</v>
      </c>
      <c r="G83" s="13">
        <v>722166.8</v>
      </c>
      <c r="H83" s="13">
        <v>722166.8</v>
      </c>
      <c r="I83" s="13">
        <v>722166.8</v>
      </c>
      <c r="J83" s="13">
        <v>722166.8</v>
      </c>
      <c r="K83" s="13">
        <v>722166.8</v>
      </c>
      <c r="L83" s="13">
        <v>722166.8</v>
      </c>
    </row>
    <row r="84" spans="1:12" ht="11.25">
      <c r="A84" s="9"/>
      <c r="B84" s="9"/>
      <c r="C84" s="9"/>
      <c r="E84" s="16">
        <f aca="true" t="shared" si="12" ref="E84:K84">SUM(E81:E83)</f>
        <v>1015002.15</v>
      </c>
      <c r="F84" s="16">
        <f t="shared" si="12"/>
        <v>1015002.15</v>
      </c>
      <c r="G84" s="16">
        <f t="shared" si="12"/>
        <v>1015002.15</v>
      </c>
      <c r="H84" s="16">
        <f t="shared" si="12"/>
        <v>1015002.15</v>
      </c>
      <c r="I84" s="16">
        <f t="shared" si="12"/>
        <v>1015002.15</v>
      </c>
      <c r="J84" s="16">
        <f t="shared" si="12"/>
        <v>1015002.15</v>
      </c>
      <c r="K84" s="16">
        <f t="shared" si="12"/>
        <v>1015002.15</v>
      </c>
      <c r="L84" s="16">
        <f>SUM(L81:L83)</f>
        <v>1015002.15</v>
      </c>
    </row>
    <row r="85" spans="1:12" ht="11.25">
      <c r="A85" s="9"/>
      <c r="B85" s="9"/>
      <c r="C85" s="9"/>
      <c r="F85" s="3"/>
      <c r="G85" s="3"/>
      <c r="H85" s="3"/>
      <c r="I85" s="3"/>
      <c r="J85" s="3"/>
      <c r="K85" s="3"/>
      <c r="L85" s="3"/>
    </row>
    <row r="86" spans="1:12" ht="12.75" customHeight="1">
      <c r="A86" s="27" t="s">
        <v>95</v>
      </c>
      <c r="B86" s="27"/>
      <c r="C86" s="28"/>
      <c r="D86" s="29">
        <f>D40+D47+D56+D67+D72-D78</f>
        <v>10446268139.670002</v>
      </c>
      <c r="E86" s="29">
        <f aca="true" t="shared" si="13" ref="E86:J86">E40+E47+E56+E67+E72-E78-E84</f>
        <v>11759077257.070002</v>
      </c>
      <c r="F86" s="29">
        <f t="shared" si="13"/>
        <v>11746721375.869997</v>
      </c>
      <c r="G86" s="29">
        <f t="shared" si="13"/>
        <v>11749184723.099998</v>
      </c>
      <c r="H86" s="29">
        <f t="shared" si="13"/>
        <v>11772959966.770002</v>
      </c>
      <c r="I86" s="29">
        <f t="shared" si="13"/>
        <v>11777028656.86</v>
      </c>
      <c r="J86" s="29">
        <f t="shared" si="13"/>
        <v>11816950802.250004</v>
      </c>
      <c r="K86" s="29">
        <f>K40+K47+K56+K67+K72-K78-K84</f>
        <v>11838219655.63</v>
      </c>
      <c r="L86" s="29">
        <f>L40+L47+L56+L67+L72-L78-L84</f>
        <v>11863351986.84</v>
      </c>
    </row>
    <row r="87" spans="1:12" ht="11.25">
      <c r="A87" s="9"/>
      <c r="B87" s="9"/>
      <c r="C87" s="9"/>
      <c r="F87" s="3"/>
      <c r="G87" s="3"/>
      <c r="H87" s="3"/>
      <c r="I87" s="3"/>
      <c r="J87" s="3"/>
      <c r="K87" s="3"/>
      <c r="L87" s="3"/>
    </row>
    <row r="88" spans="1:12" ht="11.25">
      <c r="A88" s="30"/>
      <c r="B88" s="31" t="s">
        <v>91</v>
      </c>
      <c r="C88" s="31"/>
      <c r="D88" s="32">
        <f aca="true" t="shared" si="14" ref="D88:I88">D86+D36</f>
        <v>11362560253.470001</v>
      </c>
      <c r="E88" s="32">
        <f t="shared" si="14"/>
        <v>12732371006.010002</v>
      </c>
      <c r="F88" s="32">
        <f t="shared" si="14"/>
        <v>12702640963.019997</v>
      </c>
      <c r="G88" s="32">
        <f t="shared" si="14"/>
        <v>12609360736.349998</v>
      </c>
      <c r="H88" s="32">
        <f t="shared" si="14"/>
        <v>12582335498.240002</v>
      </c>
      <c r="I88" s="32">
        <f t="shared" si="14"/>
        <v>12554808612.32</v>
      </c>
      <c r="J88" s="32">
        <f>J86+J36</f>
        <v>12533603286.650003</v>
      </c>
      <c r="K88" s="32">
        <f>K86+K36</f>
        <v>12547862980.179998</v>
      </c>
      <c r="L88" s="32">
        <f>L86+L36</f>
        <v>12540697497.54</v>
      </c>
    </row>
    <row r="89" spans="1:5" ht="12.75">
      <c r="A89" s="22"/>
      <c r="B89" s="22"/>
      <c r="C89" s="22"/>
      <c r="E89" s="21"/>
    </row>
    <row r="90" spans="1:3" ht="11.25">
      <c r="A90" s="22"/>
      <c r="B90" s="22"/>
      <c r="C90" s="22"/>
    </row>
  </sheetData>
  <sheetProtection/>
  <mergeCells count="76">
    <mergeCell ref="B80:C80"/>
    <mergeCell ref="B81:C81"/>
    <mergeCell ref="B82:C82"/>
    <mergeCell ref="B83:C83"/>
    <mergeCell ref="A7:C7"/>
    <mergeCell ref="B8:C8"/>
    <mergeCell ref="B9:C9"/>
    <mergeCell ref="B10:C10"/>
    <mergeCell ref="B11:C11"/>
    <mergeCell ref="B12:C12"/>
    <mergeCell ref="B13:C13"/>
    <mergeCell ref="B14:C14"/>
    <mergeCell ref="B15:C15"/>
    <mergeCell ref="A16:C16"/>
    <mergeCell ref="B17:C17"/>
    <mergeCell ref="B18:C18"/>
    <mergeCell ref="B19:C19"/>
    <mergeCell ref="B21:C21"/>
    <mergeCell ref="B22:C22"/>
    <mergeCell ref="A23:C23"/>
    <mergeCell ref="B24:C24"/>
    <mergeCell ref="B25:C25"/>
    <mergeCell ref="B26:C26"/>
    <mergeCell ref="A27:C27"/>
    <mergeCell ref="B28:C28"/>
    <mergeCell ref="B29:C29"/>
    <mergeCell ref="B30:C30"/>
    <mergeCell ref="A31:C31"/>
    <mergeCell ref="B38:C38"/>
    <mergeCell ref="B39:C39"/>
    <mergeCell ref="B32:D32"/>
    <mergeCell ref="B53:C53"/>
    <mergeCell ref="B54:C54"/>
    <mergeCell ref="B40:C40"/>
    <mergeCell ref="A41:C41"/>
    <mergeCell ref="B42:C42"/>
    <mergeCell ref="B43:C43"/>
    <mergeCell ref="B44:C44"/>
    <mergeCell ref="B45:C45"/>
    <mergeCell ref="B46:C46"/>
    <mergeCell ref="B70:C70"/>
    <mergeCell ref="B58:C58"/>
    <mergeCell ref="B64:C64"/>
    <mergeCell ref="B47:C47"/>
    <mergeCell ref="A48:C48"/>
    <mergeCell ref="B49:C49"/>
    <mergeCell ref="B50:C50"/>
    <mergeCell ref="B51:C51"/>
    <mergeCell ref="B56:C56"/>
    <mergeCell ref="B52:C52"/>
    <mergeCell ref="A89:C89"/>
    <mergeCell ref="B72:C72"/>
    <mergeCell ref="A73:C73"/>
    <mergeCell ref="B74:C74"/>
    <mergeCell ref="B75:C75"/>
    <mergeCell ref="B77:C77"/>
    <mergeCell ref="B76:C76"/>
    <mergeCell ref="B59:C59"/>
    <mergeCell ref="A90:C90"/>
    <mergeCell ref="A36:B36"/>
    <mergeCell ref="A86:B86"/>
    <mergeCell ref="B78:C78"/>
    <mergeCell ref="A79:C79"/>
    <mergeCell ref="B88:C88"/>
    <mergeCell ref="A68:C68"/>
    <mergeCell ref="B55:C55"/>
    <mergeCell ref="B71:C71"/>
    <mergeCell ref="A57:C57"/>
    <mergeCell ref="B60:C60"/>
    <mergeCell ref="B61:C61"/>
    <mergeCell ref="B69:C69"/>
    <mergeCell ref="B66:C66"/>
    <mergeCell ref="B67:C67"/>
    <mergeCell ref="B65:C65"/>
    <mergeCell ref="B62:C62"/>
    <mergeCell ref="B63:C6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2020-10-20T14:21:04Z</dcterms:modified>
  <cp:category/>
  <cp:version/>
  <cp:contentType/>
  <cp:contentStatus/>
</cp:coreProperties>
</file>